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re\Dropbox\EKOTIENDAS 2017\EKOTIENDAS\"/>
    </mc:Choice>
  </mc:AlternateContent>
  <xr:revisionPtr revIDLastSave="0" documentId="13_ncr:1000001_{4DF4E14E-8412-2C47-9FB4-CDC2E613EF67}" xr6:coauthVersionLast="47" xr6:coauthVersionMax="47" xr10:uidLastSave="{00000000-0000-0000-0000-000000000000}"/>
  <bookViews>
    <workbookView xWindow="-120" yWindow="-120" windowWidth="19440" windowHeight="15000" tabRatio="829" xr2:uid="{00000000-000D-0000-FFFF-FFFF00000000}"/>
  </bookViews>
  <sheets>
    <sheet name="FACTURAS" sheetId="1" r:id="rId1"/>
    <sheet name="BDPRODUCTOS" sheetId="2" r:id="rId2"/>
    <sheet name="BDCLIENTES" sheetId="3" r:id="rId3"/>
    <sheet name="RECORDATORIOS" sheetId="4" r:id="rId4"/>
    <sheet name="CONCEPTOS" sheetId="5" state="hidden" r:id="rId5"/>
    <sheet name="BDFACTURAS" sheetId="6" r:id="rId6"/>
    <sheet name="LISTAR" sheetId="7" r:id="rId7"/>
    <sheet name="DINAMICA" sheetId="8" r:id="rId8"/>
    <sheet name="DINAMICA MADRE" sheetId="9" r:id="rId9"/>
  </sheets>
  <definedNames>
    <definedName name="_xlnm._FilterDatabase" localSheetId="2" hidden="1">BDCLIENTES!$A$1:$H$40</definedName>
    <definedName name="_xlnm._FilterDatabase" localSheetId="1" hidden="1">BDPRODUCTOS!$A$1:$K$1017</definedName>
    <definedName name="_xlnm._FilterDatabase" localSheetId="4" hidden="1">CONCEPTOS!$A$1:$B$1001</definedName>
    <definedName name="_xlnm._FilterDatabase" localSheetId="6" hidden="1">LISTAR!$A$1:$G$561</definedName>
    <definedName name="_xlnm._FilterDatabase" localSheetId="3" hidden="1">RECORDATORIOS!$A$1:$E$35</definedName>
    <definedName name="_xlnm.Print_Area" localSheetId="5">BDFACTURAS!$A$1:$K$640</definedName>
    <definedName name="_xlnm.Print_Area" localSheetId="0">FACTURAS!$A$1:$M$640</definedName>
    <definedName name="CONCEPTO">CONCEPTOS!$A:$A</definedName>
    <definedName name="CUENTA">CONCEPTOS!$B:$B</definedName>
    <definedName name="FACTURAS">OFFSET(BDPRODUCTOS!$B$2,MATCH(FACTURAS!A1&amp;"*",PRODUCTOS, )-2, ,COUNTIF(PRODUCTOS,FACTURAS!A1&amp;"*"))</definedName>
    <definedName name="NUMERACION">CONCEPTOS!$A$1:$A$1000</definedName>
    <definedName name="PRODUCTOS">BDPRODUCTOS!$B:$B</definedName>
    <definedName name="VALOR">BDPRODUCTOS!$C:$C</definedName>
  </definedNames>
  <calcPr calcId="191028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30" i="2" l="1"/>
  <c r="C1131" i="2"/>
  <c r="C1132" i="2"/>
  <c r="C1133" i="2"/>
  <c r="C1134" i="2"/>
  <c r="C1135" i="2"/>
  <c r="C1136" i="2"/>
  <c r="C1137" i="2"/>
  <c r="C1138" i="2"/>
  <c r="C1139" i="2"/>
  <c r="C1140" i="2"/>
  <c r="C1141" i="2"/>
  <c r="C22" i="2"/>
  <c r="C735" i="2"/>
  <c r="G1141" i="2"/>
  <c r="H1141" i="2"/>
  <c r="N3" i="6"/>
  <c r="C935" i="2"/>
  <c r="C1013" i="2"/>
  <c r="C1014" i="2"/>
  <c r="C1015" i="2"/>
  <c r="G1015" i="2"/>
  <c r="H1015" i="2"/>
  <c r="C1029" i="2"/>
  <c r="G1029" i="2"/>
  <c r="H1029" i="2"/>
  <c r="C257" i="2"/>
  <c r="C188" i="2"/>
  <c r="C945" i="2"/>
  <c r="C944" i="2"/>
  <c r="C868" i="2"/>
  <c r="C430" i="2"/>
  <c r="G430" i="2"/>
  <c r="H430" i="2"/>
  <c r="C1110" i="2"/>
  <c r="C1111" i="2"/>
  <c r="G1111" i="2"/>
  <c r="H1111" i="2"/>
  <c r="C1087" i="2"/>
  <c r="G1087" i="2"/>
  <c r="H1087" i="2"/>
  <c r="C504" i="2"/>
  <c r="C605" i="2"/>
  <c r="G605" i="2"/>
  <c r="H605" i="2"/>
  <c r="C300" i="2"/>
  <c r="G300" i="2"/>
  <c r="H300" i="2"/>
  <c r="C301" i="2"/>
  <c r="C302" i="2"/>
  <c r="J302" i="2"/>
  <c r="C852" i="2"/>
  <c r="C821" i="2"/>
  <c r="J821" i="2"/>
  <c r="C782" i="2"/>
  <c r="C270" i="2"/>
  <c r="G270" i="2"/>
  <c r="H270" i="2"/>
  <c r="C34" i="2"/>
  <c r="G34" i="2"/>
  <c r="H34" i="2"/>
  <c r="C35" i="2"/>
  <c r="G35" i="2"/>
  <c r="H35" i="2"/>
  <c r="C36" i="2"/>
  <c r="C37" i="2"/>
  <c r="G37" i="2"/>
  <c r="H37" i="2"/>
  <c r="C594" i="2"/>
  <c r="G594" i="2"/>
  <c r="H594" i="2"/>
  <c r="C1094" i="2"/>
  <c r="J1094" i="2"/>
  <c r="C58" i="2"/>
  <c r="G58" i="2"/>
  <c r="H58" i="2"/>
  <c r="C994" i="2"/>
  <c r="C564" i="2"/>
  <c r="G564" i="2"/>
  <c r="H564" i="2"/>
  <c r="C562" i="2"/>
  <c r="G562" i="2"/>
  <c r="H562" i="2"/>
  <c r="C563" i="2"/>
  <c r="G563" i="2"/>
  <c r="H563" i="2"/>
  <c r="C587" i="2"/>
  <c r="C1071" i="2"/>
  <c r="G1071" i="2"/>
  <c r="H1071" i="2"/>
  <c r="C997" i="2"/>
  <c r="G997" i="2"/>
  <c r="H997" i="2"/>
  <c r="C127" i="2"/>
  <c r="C983" i="2"/>
  <c r="C986" i="2"/>
  <c r="G986" i="2"/>
  <c r="H986" i="2"/>
  <c r="C65" i="2"/>
  <c r="G65" i="2"/>
  <c r="H65" i="2"/>
  <c r="C66" i="2"/>
  <c r="C67" i="2"/>
  <c r="G67" i="2"/>
  <c r="H67" i="2"/>
  <c r="C68" i="2"/>
  <c r="J68" i="2"/>
  <c r="C1055" i="2"/>
  <c r="C1057" i="2"/>
  <c r="G1057" i="2"/>
  <c r="H1057" i="2"/>
  <c r="C571" i="2"/>
  <c r="C572" i="2"/>
  <c r="C570" i="2"/>
  <c r="C575" i="2"/>
  <c r="C574" i="2"/>
  <c r="G574" i="2"/>
  <c r="H574" i="2"/>
  <c r="C568" i="2"/>
  <c r="C509" i="2"/>
  <c r="G509" i="2"/>
  <c r="H509" i="2"/>
  <c r="C1047" i="2"/>
  <c r="C1053" i="2"/>
  <c r="G1053" i="2"/>
  <c r="H1053" i="2"/>
  <c r="G1091" i="2"/>
  <c r="H1091" i="2"/>
  <c r="C1107" i="2"/>
  <c r="C1119" i="2"/>
  <c r="G1119" i="2"/>
  <c r="H1119" i="2"/>
  <c r="C231" i="2"/>
  <c r="G231" i="2"/>
  <c r="H231" i="2"/>
  <c r="C224" i="2"/>
  <c r="G224" i="2"/>
  <c r="H224" i="2"/>
  <c r="C225" i="2"/>
  <c r="C434" i="2"/>
  <c r="G434" i="2"/>
  <c r="H434" i="2"/>
  <c r="C917" i="2"/>
  <c r="G917" i="2"/>
  <c r="H917" i="2"/>
  <c r="C916" i="2"/>
  <c r="C920" i="2"/>
  <c r="G920" i="2"/>
  <c r="H920" i="2"/>
  <c r="C933" i="2"/>
  <c r="C791" i="2"/>
  <c r="C767" i="2"/>
  <c r="C208" i="2"/>
  <c r="C180" i="2"/>
  <c r="G180" i="2"/>
  <c r="H180" i="2"/>
  <c r="C184" i="2"/>
  <c r="G184" i="2"/>
  <c r="H184" i="2"/>
  <c r="C183" i="2"/>
  <c r="J183" i="2"/>
  <c r="C639" i="2"/>
  <c r="J639" i="2"/>
  <c r="C629" i="2"/>
  <c r="C38" i="2"/>
  <c r="G38" i="2"/>
  <c r="H38" i="2"/>
  <c r="C39" i="2"/>
  <c r="C40" i="2"/>
  <c r="C41" i="2"/>
  <c r="J41" i="2"/>
  <c r="C42" i="2"/>
  <c r="C246" i="2"/>
  <c r="C1034" i="2"/>
  <c r="G1034" i="2"/>
  <c r="H1034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C835" i="2"/>
  <c r="C834" i="2"/>
  <c r="J834" i="2"/>
  <c r="C496" i="2"/>
  <c r="C142" i="2"/>
  <c r="G142" i="2"/>
  <c r="H142" i="2"/>
  <c r="C86" i="2"/>
  <c r="G86" i="2"/>
  <c r="H86" i="2"/>
  <c r="C967" i="2"/>
  <c r="G967" i="2"/>
  <c r="H967" i="2"/>
  <c r="C846" i="2"/>
  <c r="J846" i="2"/>
  <c r="C847" i="2"/>
  <c r="J847" i="2"/>
  <c r="C848" i="2"/>
  <c r="C849" i="2"/>
  <c r="G849" i="2"/>
  <c r="H849" i="2"/>
  <c r="C850" i="2"/>
  <c r="C851" i="2"/>
  <c r="J851" i="2"/>
  <c r="C853" i="2"/>
  <c r="G853" i="2"/>
  <c r="H853" i="2"/>
  <c r="G1136" i="2"/>
  <c r="H1136" i="2"/>
  <c r="C680" i="2"/>
  <c r="G680" i="2"/>
  <c r="H680" i="2"/>
  <c r="C276" i="2"/>
  <c r="G276" i="2"/>
  <c r="H276" i="2"/>
  <c r="C894" i="2"/>
  <c r="G894" i="2"/>
  <c r="H894" i="2"/>
  <c r="C978" i="2"/>
  <c r="C5" i="2"/>
  <c r="G5" i="2"/>
  <c r="H5" i="2"/>
  <c r="C2" i="2"/>
  <c r="G2" i="2"/>
  <c r="H2" i="2"/>
  <c r="C3" i="2"/>
  <c r="G3" i="2"/>
  <c r="H3" i="2"/>
  <c r="C4" i="2"/>
  <c r="G4" i="2"/>
  <c r="H4" i="2"/>
  <c r="C340" i="2"/>
  <c r="G340" i="2"/>
  <c r="H340" i="2"/>
  <c r="G22" i="2"/>
  <c r="H22" i="2"/>
  <c r="C860" i="2"/>
  <c r="G860" i="2"/>
  <c r="H860" i="2"/>
  <c r="C701" i="2"/>
  <c r="G701" i="2"/>
  <c r="H701" i="2"/>
  <c r="G259" i="2"/>
  <c r="H259" i="2"/>
  <c r="C123" i="2"/>
  <c r="G123" i="2"/>
  <c r="H123" i="2"/>
  <c r="G650" i="2"/>
  <c r="H650" i="2"/>
  <c r="C689" i="2"/>
  <c r="G689" i="2"/>
  <c r="H689" i="2"/>
  <c r="G121" i="2"/>
  <c r="H121" i="2"/>
  <c r="C1079" i="2"/>
  <c r="C1080" i="2"/>
  <c r="J1080" i="2"/>
  <c r="C1081" i="2"/>
  <c r="G1081" i="2"/>
  <c r="H1081" i="2"/>
  <c r="C1082" i="2"/>
  <c r="C244" i="2"/>
  <c r="G244" i="2"/>
  <c r="H244" i="2"/>
  <c r="C242" i="2"/>
  <c r="G242" i="2"/>
  <c r="H242" i="2"/>
  <c r="C957" i="2"/>
  <c r="G957" i="2"/>
  <c r="H957" i="2"/>
  <c r="C426" i="2"/>
  <c r="J426" i="2"/>
  <c r="C427" i="2"/>
  <c r="C322" i="2"/>
  <c r="G322" i="2"/>
  <c r="H322" i="2"/>
  <c r="C950" i="2"/>
  <c r="G950" i="2"/>
  <c r="H950" i="2"/>
  <c r="C335" i="2"/>
  <c r="G335" i="2"/>
  <c r="H335" i="2"/>
  <c r="C844" i="2"/>
  <c r="G844" i="2"/>
  <c r="H844" i="2"/>
  <c r="C74" i="2"/>
  <c r="J74" i="2"/>
  <c r="C132" i="2"/>
  <c r="G132" i="2"/>
  <c r="H132" i="2"/>
  <c r="C913" i="2"/>
  <c r="J913" i="2"/>
  <c r="C1012" i="2"/>
  <c r="C1016" i="2"/>
  <c r="C1017" i="2"/>
  <c r="J1017" i="2"/>
  <c r="C1018" i="2"/>
  <c r="G1018" i="2"/>
  <c r="H1018" i="2"/>
  <c r="C1019" i="2"/>
  <c r="J1019" i="2"/>
  <c r="C1020" i="2"/>
  <c r="G1020" i="2"/>
  <c r="H1020" i="2"/>
  <c r="C1021" i="2"/>
  <c r="C1022" i="2"/>
  <c r="C1023" i="2"/>
  <c r="G1023" i="2"/>
  <c r="H1023" i="2"/>
  <c r="C1024" i="2"/>
  <c r="G1024" i="2"/>
  <c r="H1024" i="2"/>
  <c r="C1025" i="2"/>
  <c r="J1025" i="2"/>
  <c r="C1026" i="2"/>
  <c r="C1027" i="2"/>
  <c r="G1027" i="2"/>
  <c r="H1027" i="2"/>
  <c r="C1028" i="2"/>
  <c r="G1028" i="2"/>
  <c r="H1028" i="2"/>
  <c r="C1030" i="2"/>
  <c r="C1031" i="2"/>
  <c r="G1031" i="2"/>
  <c r="H1031" i="2"/>
  <c r="C1032" i="2"/>
  <c r="G1032" i="2"/>
  <c r="H1032" i="2"/>
  <c r="C1033" i="2"/>
  <c r="C1035" i="2"/>
  <c r="C1036" i="2"/>
  <c r="G1036" i="2"/>
  <c r="H1036" i="2"/>
  <c r="C1037" i="2"/>
  <c r="G1037" i="2"/>
  <c r="H1037" i="2"/>
  <c r="C1038" i="2"/>
  <c r="C1039" i="2"/>
  <c r="C1040" i="2"/>
  <c r="G1040" i="2"/>
  <c r="H1040" i="2"/>
  <c r="C1041" i="2"/>
  <c r="C1042" i="2"/>
  <c r="C1043" i="2"/>
  <c r="G1043" i="2"/>
  <c r="H1043" i="2"/>
  <c r="C1044" i="2"/>
  <c r="C1045" i="2"/>
  <c r="G1045" i="2"/>
  <c r="H1045" i="2"/>
  <c r="C1046" i="2"/>
  <c r="C1048" i="2"/>
  <c r="C1049" i="2"/>
  <c r="G1049" i="2"/>
  <c r="H1049" i="2"/>
  <c r="C1050" i="2"/>
  <c r="G1050" i="2"/>
  <c r="H1050" i="2"/>
  <c r="C1051" i="2"/>
  <c r="C1052" i="2"/>
  <c r="G1052" i="2"/>
  <c r="H1052" i="2"/>
  <c r="C1054" i="2"/>
  <c r="C1056" i="2"/>
  <c r="C1058" i="2"/>
  <c r="G1058" i="2"/>
  <c r="H1058" i="2"/>
  <c r="C1059" i="2"/>
  <c r="C1060" i="2"/>
  <c r="G1060" i="2"/>
  <c r="H1060" i="2"/>
  <c r="C1061" i="2"/>
  <c r="C1062" i="2"/>
  <c r="C1063" i="2"/>
  <c r="G1063" i="2"/>
  <c r="H1063" i="2"/>
  <c r="C1064" i="2"/>
  <c r="J1064" i="2"/>
  <c r="C1065" i="2"/>
  <c r="C1066" i="2"/>
  <c r="C1067" i="2"/>
  <c r="G1067" i="2"/>
  <c r="H1067" i="2"/>
  <c r="C1068" i="2"/>
  <c r="C1069" i="2"/>
  <c r="C1070" i="2"/>
  <c r="G1070" i="2"/>
  <c r="H1070" i="2"/>
  <c r="C1072" i="2"/>
  <c r="C1073" i="2"/>
  <c r="C1074" i="2"/>
  <c r="G1074" i="2"/>
  <c r="H1074" i="2"/>
  <c r="C1075" i="2"/>
  <c r="C1076" i="2"/>
  <c r="G1076" i="2"/>
  <c r="H1076" i="2"/>
  <c r="C1077" i="2"/>
  <c r="G1077" i="2"/>
  <c r="H1077" i="2"/>
  <c r="C1078" i="2"/>
  <c r="C1083" i="2"/>
  <c r="G1083" i="2"/>
  <c r="H1083" i="2"/>
  <c r="C1084" i="2"/>
  <c r="G1084" i="2"/>
  <c r="H1084" i="2"/>
  <c r="C1085" i="2"/>
  <c r="G1085" i="2"/>
  <c r="H1085" i="2"/>
  <c r="C1086" i="2"/>
  <c r="G1086" i="2"/>
  <c r="H1086" i="2"/>
  <c r="C1088" i="2"/>
  <c r="C1089" i="2"/>
  <c r="G1089" i="2"/>
  <c r="H1089" i="2"/>
  <c r="C1090" i="2"/>
  <c r="G1090" i="2"/>
  <c r="H1090" i="2"/>
  <c r="C1092" i="2"/>
  <c r="C1093" i="2"/>
  <c r="G1093" i="2"/>
  <c r="H1093" i="2"/>
  <c r="C1095" i="2"/>
  <c r="G1095" i="2"/>
  <c r="H1095" i="2"/>
  <c r="C1097" i="2"/>
  <c r="G1097" i="2"/>
  <c r="H1097" i="2"/>
  <c r="C1098" i="2"/>
  <c r="G1098" i="2"/>
  <c r="H1098" i="2"/>
  <c r="C1099" i="2"/>
  <c r="G1099" i="2"/>
  <c r="H1099" i="2"/>
  <c r="C1100" i="2"/>
  <c r="G1100" i="2"/>
  <c r="H1100" i="2"/>
  <c r="C1102" i="2"/>
  <c r="C1103" i="2"/>
  <c r="G1103" i="2"/>
  <c r="H1103" i="2"/>
  <c r="C1104" i="2"/>
  <c r="C1105" i="2"/>
  <c r="G1105" i="2"/>
  <c r="H1105" i="2"/>
  <c r="C1106" i="2"/>
  <c r="C1108" i="2"/>
  <c r="C1109" i="2"/>
  <c r="J1109" i="2"/>
  <c r="G1110" i="2"/>
  <c r="H1110" i="2"/>
  <c r="C1112" i="2"/>
  <c r="G1112" i="2"/>
  <c r="H1112" i="2"/>
  <c r="C1113" i="2"/>
  <c r="C1114" i="2"/>
  <c r="C1115" i="2"/>
  <c r="J1115" i="2"/>
  <c r="C1116" i="2"/>
  <c r="G1116" i="2"/>
  <c r="H1116" i="2"/>
  <c r="C1117" i="2"/>
  <c r="C1118" i="2"/>
  <c r="G1118" i="2"/>
  <c r="H1118" i="2"/>
  <c r="C1120" i="2"/>
  <c r="G1120" i="2"/>
  <c r="H1120" i="2"/>
  <c r="C1121" i="2"/>
  <c r="C1122" i="2"/>
  <c r="J1122" i="2"/>
  <c r="C777" i="2"/>
  <c r="J777" i="2"/>
  <c r="C778" i="2"/>
  <c r="C779" i="2"/>
  <c r="C856" i="2"/>
  <c r="C69" i="2"/>
  <c r="G69" i="2"/>
  <c r="H69" i="2"/>
  <c r="C193" i="2"/>
  <c r="G193" i="2"/>
  <c r="H193" i="2"/>
  <c r="C162" i="2"/>
  <c r="J162" i="2"/>
  <c r="C687" i="2"/>
  <c r="G687" i="2"/>
  <c r="H687" i="2"/>
  <c r="C405" i="2"/>
  <c r="J405" i="2"/>
  <c r="C716" i="2"/>
  <c r="C715" i="2"/>
  <c r="C780" i="2"/>
  <c r="G780" i="2"/>
  <c r="H780" i="2"/>
  <c r="C781" i="2"/>
  <c r="A561" i="7"/>
  <c r="D561" i="7"/>
  <c r="G638" i="6"/>
  <c r="E561" i="7"/>
  <c r="G561" i="7"/>
  <c r="B561" i="7"/>
  <c r="A560" i="7"/>
  <c r="D560" i="7"/>
  <c r="G637" i="6"/>
  <c r="E560" i="7"/>
  <c r="G560" i="7"/>
  <c r="B560" i="7"/>
  <c r="A559" i="7"/>
  <c r="D559" i="7"/>
  <c r="G636" i="6"/>
  <c r="E559" i="7"/>
  <c r="G559" i="7"/>
  <c r="B559" i="7"/>
  <c r="A558" i="7"/>
  <c r="D558" i="7"/>
  <c r="G635" i="6"/>
  <c r="E558" i="7"/>
  <c r="G558" i="7"/>
  <c r="B558" i="7"/>
  <c r="A557" i="7"/>
  <c r="G634" i="6"/>
  <c r="E557" i="7"/>
  <c r="B557" i="7"/>
  <c r="A556" i="7"/>
  <c r="D556" i="7"/>
  <c r="G633" i="6"/>
  <c r="E556" i="7"/>
  <c r="G556" i="7"/>
  <c r="B556" i="7"/>
  <c r="A555" i="7"/>
  <c r="D555" i="7"/>
  <c r="G632" i="6"/>
  <c r="E555" i="7"/>
  <c r="G555" i="7"/>
  <c r="B555" i="7"/>
  <c r="A554" i="7"/>
  <c r="F554" i="7"/>
  <c r="G631" i="6"/>
  <c r="E554" i="7"/>
  <c r="B554" i="7"/>
  <c r="A553" i="7"/>
  <c r="D553" i="7"/>
  <c r="G630" i="6"/>
  <c r="E553" i="7"/>
  <c r="G553" i="7"/>
  <c r="B553" i="7"/>
  <c r="A552" i="7"/>
  <c r="D552" i="7"/>
  <c r="G629" i="6"/>
  <c r="E552" i="7"/>
  <c r="G552" i="7"/>
  <c r="B552" i="7"/>
  <c r="A551" i="7"/>
  <c r="D551" i="7"/>
  <c r="G628" i="6"/>
  <c r="E551" i="7"/>
  <c r="G551" i="7"/>
  <c r="B551" i="7"/>
  <c r="A550" i="7"/>
  <c r="G627" i="6"/>
  <c r="E550" i="7"/>
  <c r="B550" i="7"/>
  <c r="A549" i="7"/>
  <c r="G626" i="6"/>
  <c r="E549" i="7"/>
  <c r="B549" i="7"/>
  <c r="A548" i="7"/>
  <c r="G625" i="6"/>
  <c r="E548" i="7"/>
  <c r="B548" i="7"/>
  <c r="A547" i="7"/>
  <c r="F547" i="7"/>
  <c r="G606" i="6"/>
  <c r="E547" i="7"/>
  <c r="B547" i="7"/>
  <c r="A546" i="7"/>
  <c r="D546" i="7"/>
  <c r="G605" i="6"/>
  <c r="E546" i="7"/>
  <c r="G546" i="7"/>
  <c r="B546" i="7"/>
  <c r="A545" i="7"/>
  <c r="G604" i="6"/>
  <c r="E545" i="7"/>
  <c r="B545" i="7"/>
  <c r="A544" i="7"/>
  <c r="G603" i="6"/>
  <c r="E544" i="7"/>
  <c r="B544" i="7"/>
  <c r="A543" i="7"/>
  <c r="G602" i="6"/>
  <c r="E543" i="7"/>
  <c r="B543" i="7"/>
  <c r="A542" i="7"/>
  <c r="F542" i="7"/>
  <c r="G601" i="6"/>
  <c r="E542" i="7"/>
  <c r="B542" i="7"/>
  <c r="A541" i="7"/>
  <c r="G600" i="6"/>
  <c r="E541" i="7"/>
  <c r="B541" i="7"/>
  <c r="A540" i="7"/>
  <c r="D540" i="7"/>
  <c r="G599" i="6"/>
  <c r="E540" i="7"/>
  <c r="G540" i="7"/>
  <c r="B540" i="7"/>
  <c r="A539" i="7"/>
  <c r="D539" i="7"/>
  <c r="G598" i="6"/>
  <c r="E539" i="7"/>
  <c r="G539" i="7"/>
  <c r="F539" i="7"/>
  <c r="B539" i="7"/>
  <c r="A538" i="7"/>
  <c r="G597" i="6"/>
  <c r="E538" i="7"/>
  <c r="B538" i="7"/>
  <c r="A537" i="7"/>
  <c r="F537" i="7"/>
  <c r="G596" i="6"/>
  <c r="E537" i="7"/>
  <c r="B537" i="7"/>
  <c r="A536" i="7"/>
  <c r="D536" i="7"/>
  <c r="G595" i="6"/>
  <c r="E536" i="7"/>
  <c r="G536" i="7"/>
  <c r="F536" i="7"/>
  <c r="B536" i="7"/>
  <c r="A535" i="7"/>
  <c r="F535" i="7"/>
  <c r="G594" i="6"/>
  <c r="E535" i="7"/>
  <c r="B535" i="7"/>
  <c r="A534" i="7"/>
  <c r="G593" i="6"/>
  <c r="E534" i="7"/>
  <c r="B534" i="7"/>
  <c r="A533" i="7"/>
  <c r="G574" i="6"/>
  <c r="E533" i="7"/>
  <c r="B533" i="7"/>
  <c r="A532" i="7"/>
  <c r="D532" i="7"/>
  <c r="G573" i="6"/>
  <c r="E532" i="7"/>
  <c r="G532" i="7"/>
  <c r="B532" i="7"/>
  <c r="A531" i="7"/>
  <c r="G572" i="6"/>
  <c r="E531" i="7"/>
  <c r="B531" i="7"/>
  <c r="A530" i="7"/>
  <c r="G571" i="6"/>
  <c r="E530" i="7"/>
  <c r="B530" i="7"/>
  <c r="A529" i="7"/>
  <c r="F529" i="7"/>
  <c r="G570" i="6"/>
  <c r="E529" i="7"/>
  <c r="B529" i="7"/>
  <c r="A528" i="7"/>
  <c r="G569" i="6"/>
  <c r="E528" i="7"/>
  <c r="B528" i="7"/>
  <c r="A527" i="7"/>
  <c r="G568" i="6"/>
  <c r="E527" i="7"/>
  <c r="B527" i="7"/>
  <c r="A526" i="7"/>
  <c r="F526" i="7"/>
  <c r="G567" i="6"/>
  <c r="E526" i="7"/>
  <c r="B526" i="7"/>
  <c r="A525" i="7"/>
  <c r="G566" i="6"/>
  <c r="E525" i="7"/>
  <c r="B525" i="7"/>
  <c r="A524" i="7"/>
  <c r="D524" i="7"/>
  <c r="G565" i="6"/>
  <c r="E524" i="7"/>
  <c r="G524" i="7"/>
  <c r="B524" i="7"/>
  <c r="A523" i="7"/>
  <c r="G564" i="6"/>
  <c r="E523" i="7"/>
  <c r="B523" i="7"/>
  <c r="A522" i="7"/>
  <c r="G563" i="6"/>
  <c r="E522" i="7"/>
  <c r="B522" i="7"/>
  <c r="A521" i="7"/>
  <c r="F521" i="7"/>
  <c r="G562" i="6"/>
  <c r="E521" i="7"/>
  <c r="B521" i="7"/>
  <c r="A520" i="7"/>
  <c r="D520" i="7"/>
  <c r="G561" i="6"/>
  <c r="E520" i="7"/>
  <c r="G520" i="7"/>
  <c r="B520" i="7"/>
  <c r="A519" i="7"/>
  <c r="B519" i="7"/>
  <c r="G542" i="6"/>
  <c r="E519" i="7"/>
  <c r="A518" i="7"/>
  <c r="B518" i="7"/>
  <c r="C518" i="7"/>
  <c r="G541" i="6"/>
  <c r="E518" i="7"/>
  <c r="A517" i="7"/>
  <c r="G540" i="6"/>
  <c r="E517" i="7"/>
  <c r="B517" i="7"/>
  <c r="A516" i="7"/>
  <c r="D516" i="7"/>
  <c r="G539" i="6"/>
  <c r="E516" i="7"/>
  <c r="G516" i="7"/>
  <c r="B516" i="7"/>
  <c r="A515" i="7"/>
  <c r="G538" i="6"/>
  <c r="E515" i="7"/>
  <c r="B515" i="7"/>
  <c r="A514" i="7"/>
  <c r="G537" i="6"/>
  <c r="E514" i="7"/>
  <c r="B514" i="7"/>
  <c r="A513" i="7"/>
  <c r="F513" i="7"/>
  <c r="G536" i="6"/>
  <c r="E513" i="7"/>
  <c r="B513" i="7"/>
  <c r="A512" i="7"/>
  <c r="G535" i="6"/>
  <c r="E512" i="7"/>
  <c r="B512" i="7"/>
  <c r="A511" i="7"/>
  <c r="G534" i="6"/>
  <c r="E511" i="7"/>
  <c r="B511" i="7"/>
  <c r="A510" i="7"/>
  <c r="F510" i="7"/>
  <c r="G533" i="6"/>
  <c r="E510" i="7"/>
  <c r="B510" i="7"/>
  <c r="A509" i="7"/>
  <c r="G532" i="6"/>
  <c r="E509" i="7"/>
  <c r="B509" i="7"/>
  <c r="A508" i="7"/>
  <c r="G531" i="6"/>
  <c r="E508" i="7"/>
  <c r="B508" i="7"/>
  <c r="A507" i="7"/>
  <c r="F507" i="7"/>
  <c r="G530" i="6"/>
  <c r="E507" i="7"/>
  <c r="B507" i="7"/>
  <c r="A506" i="7"/>
  <c r="B506" i="7"/>
  <c r="G529" i="6"/>
  <c r="E506" i="7"/>
  <c r="A505" i="7"/>
  <c r="F505" i="7"/>
  <c r="G510" i="6"/>
  <c r="E505" i="7"/>
  <c r="B505" i="7"/>
  <c r="A504" i="7"/>
  <c r="G509" i="6"/>
  <c r="E504" i="7"/>
  <c r="B504" i="7"/>
  <c r="A503" i="7"/>
  <c r="G508" i="6"/>
  <c r="E503" i="7"/>
  <c r="B503" i="7"/>
  <c r="A502" i="7"/>
  <c r="D502" i="7"/>
  <c r="G507" i="6"/>
  <c r="E502" i="7"/>
  <c r="G502" i="7"/>
  <c r="B502" i="7"/>
  <c r="A501" i="7"/>
  <c r="G506" i="6"/>
  <c r="E501" i="7"/>
  <c r="B501" i="7"/>
  <c r="A500" i="7"/>
  <c r="G505" i="6"/>
  <c r="E500" i="7"/>
  <c r="B500" i="7"/>
  <c r="A499" i="7"/>
  <c r="G504" i="6"/>
  <c r="E499" i="7"/>
  <c r="B499" i="7"/>
  <c r="A498" i="7"/>
  <c r="G503" i="6"/>
  <c r="E498" i="7"/>
  <c r="B498" i="7"/>
  <c r="A497" i="7"/>
  <c r="F497" i="7"/>
  <c r="G502" i="6"/>
  <c r="E497" i="7"/>
  <c r="B497" i="7"/>
  <c r="A496" i="7"/>
  <c r="D496" i="7"/>
  <c r="G501" i="6"/>
  <c r="E496" i="7"/>
  <c r="G496" i="7"/>
  <c r="B496" i="7"/>
  <c r="A495" i="7"/>
  <c r="D495" i="7"/>
  <c r="G500" i="6"/>
  <c r="E495" i="7"/>
  <c r="G495" i="7"/>
  <c r="F495" i="7"/>
  <c r="B495" i="7"/>
  <c r="A494" i="7"/>
  <c r="D494" i="7"/>
  <c r="G499" i="6"/>
  <c r="E494" i="7"/>
  <c r="G494" i="7"/>
  <c r="B494" i="7"/>
  <c r="A493" i="7"/>
  <c r="G498" i="6"/>
  <c r="E493" i="7"/>
  <c r="B493" i="7"/>
  <c r="A492" i="7"/>
  <c r="D492" i="7"/>
  <c r="G497" i="6"/>
  <c r="E492" i="7"/>
  <c r="G492" i="7"/>
  <c r="B492" i="7"/>
  <c r="A491" i="7"/>
  <c r="G478" i="6"/>
  <c r="E491" i="7"/>
  <c r="B491" i="7"/>
  <c r="A490" i="7"/>
  <c r="D490" i="7"/>
  <c r="G477" i="6"/>
  <c r="E490" i="7"/>
  <c r="G490" i="7"/>
  <c r="B490" i="7"/>
  <c r="A489" i="7"/>
  <c r="F489" i="7"/>
  <c r="G476" i="6"/>
  <c r="E489" i="7"/>
  <c r="B489" i="7"/>
  <c r="A488" i="7"/>
  <c r="D488" i="7"/>
  <c r="G475" i="6"/>
  <c r="E488" i="7"/>
  <c r="G488" i="7"/>
  <c r="B488" i="7"/>
  <c r="A487" i="7"/>
  <c r="D487" i="7"/>
  <c r="G474" i="6"/>
  <c r="E487" i="7"/>
  <c r="G487" i="7"/>
  <c r="B487" i="7"/>
  <c r="A486" i="7"/>
  <c r="D486" i="7"/>
  <c r="G473" i="6"/>
  <c r="E486" i="7"/>
  <c r="G486" i="7"/>
  <c r="B486" i="7"/>
  <c r="A485" i="7"/>
  <c r="G472" i="6"/>
  <c r="E485" i="7"/>
  <c r="B485" i="7"/>
  <c r="A484" i="7"/>
  <c r="G471" i="6"/>
  <c r="E484" i="7"/>
  <c r="B484" i="7"/>
  <c r="A483" i="7"/>
  <c r="D483" i="7"/>
  <c r="G470" i="6"/>
  <c r="E483" i="7"/>
  <c r="G483" i="7"/>
  <c r="B483" i="7"/>
  <c r="A482" i="7"/>
  <c r="D482" i="7"/>
  <c r="G469" i="6"/>
  <c r="E482" i="7"/>
  <c r="G482" i="7"/>
  <c r="B482" i="7"/>
  <c r="A481" i="7"/>
  <c r="F481" i="7"/>
  <c r="G468" i="6"/>
  <c r="E481" i="7"/>
  <c r="B481" i="7"/>
  <c r="A480" i="7"/>
  <c r="D480" i="7"/>
  <c r="G467" i="6"/>
  <c r="E480" i="7"/>
  <c r="G480" i="7"/>
  <c r="B480" i="7"/>
  <c r="A479" i="7"/>
  <c r="G466" i="6"/>
  <c r="E479" i="7"/>
  <c r="B479" i="7"/>
  <c r="A478" i="7"/>
  <c r="F478" i="7"/>
  <c r="G465" i="6"/>
  <c r="E478" i="7"/>
  <c r="B478" i="7"/>
  <c r="A477" i="7"/>
  <c r="G446" i="6"/>
  <c r="E477" i="7"/>
  <c r="B477" i="7"/>
  <c r="A476" i="7"/>
  <c r="D476" i="7"/>
  <c r="G445" i="6"/>
  <c r="E476" i="7"/>
  <c r="G476" i="7"/>
  <c r="B476" i="7"/>
  <c r="A475" i="7"/>
  <c r="G444" i="6"/>
  <c r="E475" i="7"/>
  <c r="B475" i="7"/>
  <c r="A474" i="7"/>
  <c r="G443" i="6"/>
  <c r="E474" i="7"/>
  <c r="B474" i="7"/>
  <c r="A473" i="7"/>
  <c r="F473" i="7"/>
  <c r="G442" i="6"/>
  <c r="E473" i="7"/>
  <c r="B473" i="7"/>
  <c r="A472" i="7"/>
  <c r="G441" i="6"/>
  <c r="E472" i="7"/>
  <c r="B472" i="7"/>
  <c r="A471" i="7"/>
  <c r="G440" i="6"/>
  <c r="E471" i="7"/>
  <c r="B471" i="7"/>
  <c r="A470" i="7"/>
  <c r="G439" i="6"/>
  <c r="E470" i="7"/>
  <c r="B470" i="7"/>
  <c r="A469" i="7"/>
  <c r="G438" i="6"/>
  <c r="E469" i="7"/>
  <c r="B469" i="7"/>
  <c r="A468" i="7"/>
  <c r="D468" i="7"/>
  <c r="G437" i="6"/>
  <c r="E468" i="7"/>
  <c r="G468" i="7"/>
  <c r="B468" i="7"/>
  <c r="A467" i="7"/>
  <c r="G436" i="6"/>
  <c r="E467" i="7"/>
  <c r="B467" i="7"/>
  <c r="A466" i="7"/>
  <c r="D466" i="7"/>
  <c r="G435" i="6"/>
  <c r="E466" i="7"/>
  <c r="G466" i="7"/>
  <c r="B466" i="7"/>
  <c r="A465" i="7"/>
  <c r="F465" i="7"/>
  <c r="G434" i="6"/>
  <c r="E465" i="7"/>
  <c r="B465" i="7"/>
  <c r="A464" i="7"/>
  <c r="D464" i="7"/>
  <c r="G433" i="6"/>
  <c r="E464" i="7"/>
  <c r="G464" i="7"/>
  <c r="B464" i="7"/>
  <c r="A463" i="7"/>
  <c r="F463" i="7"/>
  <c r="G414" i="6"/>
  <c r="E463" i="7"/>
  <c r="B463" i="7"/>
  <c r="A462" i="7"/>
  <c r="G413" i="6"/>
  <c r="E462" i="7"/>
  <c r="B462" i="7"/>
  <c r="A461" i="7"/>
  <c r="G412" i="6"/>
  <c r="E461" i="7"/>
  <c r="B461" i="7"/>
  <c r="A460" i="7"/>
  <c r="F460" i="7"/>
  <c r="G411" i="6"/>
  <c r="E460" i="7"/>
  <c r="B460" i="7"/>
  <c r="A459" i="7"/>
  <c r="D459" i="7"/>
  <c r="G410" i="6"/>
  <c r="E459" i="7"/>
  <c r="G459" i="7"/>
  <c r="B459" i="7"/>
  <c r="A458" i="7"/>
  <c r="D458" i="7"/>
  <c r="G409" i="6"/>
  <c r="E458" i="7"/>
  <c r="G458" i="7"/>
  <c r="F458" i="7"/>
  <c r="B458" i="7"/>
  <c r="A457" i="7"/>
  <c r="G408" i="6"/>
  <c r="E457" i="7"/>
  <c r="B457" i="7"/>
  <c r="A456" i="7"/>
  <c r="F456" i="7"/>
  <c r="G407" i="6"/>
  <c r="E456" i="7"/>
  <c r="B456" i="7"/>
  <c r="A455" i="7"/>
  <c r="G406" i="6"/>
  <c r="E455" i="7"/>
  <c r="B455" i="7"/>
  <c r="A454" i="7"/>
  <c r="G405" i="6"/>
  <c r="E454" i="7"/>
  <c r="B454" i="7"/>
  <c r="A453" i="7"/>
  <c r="D453" i="7"/>
  <c r="G404" i="6"/>
  <c r="E453" i="7"/>
  <c r="G453" i="7"/>
  <c r="B453" i="7"/>
  <c r="A452" i="7"/>
  <c r="D452" i="7"/>
  <c r="G403" i="6"/>
  <c r="E452" i="7"/>
  <c r="G452" i="7"/>
  <c r="B452" i="7"/>
  <c r="A451" i="7"/>
  <c r="G402" i="6"/>
  <c r="E451" i="7"/>
  <c r="B451" i="7"/>
  <c r="A450" i="7"/>
  <c r="F450" i="7"/>
  <c r="G401" i="6"/>
  <c r="E450" i="7"/>
  <c r="B450" i="7"/>
  <c r="A449" i="7"/>
  <c r="D449" i="7"/>
  <c r="G382" i="6"/>
  <c r="E449" i="7"/>
  <c r="G449" i="7"/>
  <c r="B449" i="7"/>
  <c r="A448" i="7"/>
  <c r="F448" i="7"/>
  <c r="G381" i="6"/>
  <c r="E448" i="7"/>
  <c r="B448" i="7"/>
  <c r="A447" i="7"/>
  <c r="G380" i="6"/>
  <c r="E447" i="7"/>
  <c r="B447" i="7"/>
  <c r="A446" i="7"/>
  <c r="B446" i="7"/>
  <c r="G379" i="6"/>
  <c r="E446" i="7"/>
  <c r="A445" i="7"/>
  <c r="G378" i="6"/>
  <c r="E445" i="7"/>
  <c r="B445" i="7"/>
  <c r="A444" i="7"/>
  <c r="F444" i="7"/>
  <c r="G377" i="6"/>
  <c r="E444" i="7"/>
  <c r="B444" i="7"/>
  <c r="A443" i="7"/>
  <c r="G376" i="6"/>
  <c r="E443" i="7"/>
  <c r="B443" i="7"/>
  <c r="A442" i="7"/>
  <c r="F442" i="7"/>
  <c r="G375" i="6"/>
  <c r="E442" i="7"/>
  <c r="B442" i="7"/>
  <c r="A441" i="7"/>
  <c r="D441" i="7"/>
  <c r="G374" i="6"/>
  <c r="E441" i="7"/>
  <c r="G441" i="7"/>
  <c r="B441" i="7"/>
  <c r="A440" i="7"/>
  <c r="G373" i="6"/>
  <c r="E440" i="7"/>
  <c r="B440" i="7"/>
  <c r="A439" i="7"/>
  <c r="F439" i="7"/>
  <c r="G372" i="6"/>
  <c r="E439" i="7"/>
  <c r="B439" i="7"/>
  <c r="A438" i="7"/>
  <c r="B438" i="7"/>
  <c r="G371" i="6"/>
  <c r="E438" i="7"/>
  <c r="A437" i="7"/>
  <c r="G370" i="6"/>
  <c r="E437" i="7"/>
  <c r="B437" i="7"/>
  <c r="A436" i="7"/>
  <c r="G369" i="6"/>
  <c r="E436" i="7"/>
  <c r="B436" i="7"/>
  <c r="A435" i="7"/>
  <c r="G350" i="6"/>
  <c r="E435" i="7"/>
  <c r="B435" i="7"/>
  <c r="A434" i="7"/>
  <c r="F434" i="7"/>
  <c r="B434" i="7"/>
  <c r="G349" i="6"/>
  <c r="E434" i="7"/>
  <c r="A433" i="7"/>
  <c r="F433" i="7"/>
  <c r="G348" i="6"/>
  <c r="E433" i="7"/>
  <c r="B433" i="7"/>
  <c r="A432" i="7"/>
  <c r="G347" i="6"/>
  <c r="E432" i="7"/>
  <c r="B432" i="7"/>
  <c r="A431" i="7"/>
  <c r="G346" i="6"/>
  <c r="E431" i="7"/>
  <c r="B431" i="7"/>
  <c r="A430" i="7"/>
  <c r="B430" i="7"/>
  <c r="G345" i="6"/>
  <c r="E430" i="7"/>
  <c r="A429" i="7"/>
  <c r="B429" i="7"/>
  <c r="G344" i="6"/>
  <c r="E429" i="7"/>
  <c r="A428" i="7"/>
  <c r="D428" i="7"/>
  <c r="G343" i="6"/>
  <c r="E428" i="7"/>
  <c r="G428" i="7"/>
  <c r="B428" i="7"/>
  <c r="A427" i="7"/>
  <c r="D427" i="7"/>
  <c r="G342" i="6"/>
  <c r="E427" i="7"/>
  <c r="G427" i="7"/>
  <c r="B427" i="7"/>
  <c r="A426" i="7"/>
  <c r="G341" i="6"/>
  <c r="E426" i="7"/>
  <c r="B426" i="7"/>
  <c r="A425" i="7"/>
  <c r="B425" i="7"/>
  <c r="G340" i="6"/>
  <c r="E425" i="7"/>
  <c r="A424" i="7"/>
  <c r="D424" i="7"/>
  <c r="G339" i="6"/>
  <c r="E424" i="7"/>
  <c r="G424" i="7"/>
  <c r="B424" i="7"/>
  <c r="A423" i="7"/>
  <c r="G338" i="6"/>
  <c r="E423" i="7"/>
  <c r="B423" i="7"/>
  <c r="A422" i="7"/>
  <c r="G337" i="6"/>
  <c r="E422" i="7"/>
  <c r="B422" i="7"/>
  <c r="A421" i="7"/>
  <c r="D421" i="7"/>
  <c r="G318" i="6"/>
  <c r="E421" i="7"/>
  <c r="G421" i="7"/>
  <c r="B421" i="7"/>
  <c r="A420" i="7"/>
  <c r="G317" i="6"/>
  <c r="E420" i="7"/>
  <c r="B420" i="7"/>
  <c r="A419" i="7"/>
  <c r="G316" i="6"/>
  <c r="E419" i="7"/>
  <c r="B419" i="7"/>
  <c r="A418" i="7"/>
  <c r="G315" i="6"/>
  <c r="E418" i="7"/>
  <c r="B418" i="7"/>
  <c r="A417" i="7"/>
  <c r="G314" i="6"/>
  <c r="E417" i="7"/>
  <c r="B417" i="7"/>
  <c r="A416" i="7"/>
  <c r="G313" i="6"/>
  <c r="E416" i="7"/>
  <c r="B416" i="7"/>
  <c r="A415" i="7"/>
  <c r="F415" i="7"/>
  <c r="G312" i="6"/>
  <c r="E415" i="7"/>
  <c r="B415" i="7"/>
  <c r="A414" i="7"/>
  <c r="F414" i="7"/>
  <c r="D414" i="7"/>
  <c r="G311" i="6"/>
  <c r="E414" i="7"/>
  <c r="G414" i="7"/>
  <c r="B414" i="7"/>
  <c r="A413" i="7"/>
  <c r="G310" i="6"/>
  <c r="E413" i="7"/>
  <c r="B413" i="7"/>
  <c r="A412" i="7"/>
  <c r="D412" i="7"/>
  <c r="G309" i="6"/>
  <c r="E412" i="7"/>
  <c r="G412" i="7"/>
  <c r="B412" i="7"/>
  <c r="A411" i="7"/>
  <c r="G308" i="6"/>
  <c r="E411" i="7"/>
  <c r="B411" i="7"/>
  <c r="A410" i="7"/>
  <c r="D410" i="7"/>
  <c r="G307" i="6"/>
  <c r="E410" i="7"/>
  <c r="G410" i="7"/>
  <c r="B410" i="7"/>
  <c r="A409" i="7"/>
  <c r="F409" i="7"/>
  <c r="G306" i="6"/>
  <c r="E409" i="7"/>
  <c r="B409" i="7"/>
  <c r="A408" i="7"/>
  <c r="D408" i="7"/>
  <c r="G305" i="6"/>
  <c r="E408" i="7"/>
  <c r="G408" i="7"/>
  <c r="B408" i="7"/>
  <c r="A407" i="7"/>
  <c r="F407" i="7"/>
  <c r="B407" i="7"/>
  <c r="G286" i="6"/>
  <c r="E407" i="7"/>
  <c r="A406" i="7"/>
  <c r="F406" i="7"/>
  <c r="B406" i="7"/>
  <c r="G285" i="6"/>
  <c r="E406" i="7"/>
  <c r="A405" i="7"/>
  <c r="G284" i="6"/>
  <c r="E405" i="7"/>
  <c r="B405" i="7"/>
  <c r="A404" i="7"/>
  <c r="G283" i="6"/>
  <c r="E404" i="7"/>
  <c r="B404" i="7"/>
  <c r="A403" i="7"/>
  <c r="G282" i="6"/>
  <c r="E403" i="7"/>
  <c r="B403" i="7"/>
  <c r="A402" i="7"/>
  <c r="B402" i="7"/>
  <c r="C402" i="7"/>
  <c r="G281" i="6"/>
  <c r="E402" i="7"/>
  <c r="A401" i="7"/>
  <c r="F401" i="7"/>
  <c r="G280" i="6"/>
  <c r="E401" i="7"/>
  <c r="B401" i="7"/>
  <c r="A400" i="7"/>
  <c r="G279" i="6"/>
  <c r="E400" i="7"/>
  <c r="B400" i="7"/>
  <c r="A399" i="7"/>
  <c r="G278" i="6"/>
  <c r="E399" i="7"/>
  <c r="B399" i="7"/>
  <c r="A398" i="7"/>
  <c r="F398" i="7"/>
  <c r="B398" i="7"/>
  <c r="G277" i="6"/>
  <c r="E398" i="7"/>
  <c r="A397" i="7"/>
  <c r="F397" i="7"/>
  <c r="G276" i="6"/>
  <c r="E397" i="7"/>
  <c r="B397" i="7"/>
  <c r="A396" i="7"/>
  <c r="G275" i="6"/>
  <c r="E396" i="7"/>
  <c r="B396" i="7"/>
  <c r="A395" i="7"/>
  <c r="D395" i="7"/>
  <c r="G274" i="6"/>
  <c r="E395" i="7"/>
  <c r="G395" i="7"/>
  <c r="B395" i="7"/>
  <c r="A394" i="7"/>
  <c r="G273" i="6"/>
  <c r="E394" i="7"/>
  <c r="B394" i="7"/>
  <c r="A393" i="7"/>
  <c r="G254" i="6"/>
  <c r="E393" i="7"/>
  <c r="B393" i="7"/>
  <c r="A392" i="7"/>
  <c r="D392" i="7"/>
  <c r="G253" i="6"/>
  <c r="E392" i="7"/>
  <c r="G392" i="7"/>
  <c r="B392" i="7"/>
  <c r="A391" i="7"/>
  <c r="D391" i="7"/>
  <c r="G252" i="6"/>
  <c r="E391" i="7"/>
  <c r="G391" i="7"/>
  <c r="B391" i="7"/>
  <c r="A390" i="7"/>
  <c r="D390" i="7"/>
  <c r="G251" i="6"/>
  <c r="E390" i="7"/>
  <c r="G390" i="7"/>
  <c r="B390" i="7"/>
  <c r="A389" i="7"/>
  <c r="F389" i="7"/>
  <c r="G250" i="6"/>
  <c r="E389" i="7"/>
  <c r="B389" i="7"/>
  <c r="A388" i="7"/>
  <c r="B388" i="7"/>
  <c r="G249" i="6"/>
  <c r="E388" i="7"/>
  <c r="A387" i="7"/>
  <c r="D387" i="7"/>
  <c r="G248" i="6"/>
  <c r="E387" i="7"/>
  <c r="G387" i="7"/>
  <c r="B387" i="7"/>
  <c r="A386" i="7"/>
  <c r="G247" i="6"/>
  <c r="E386" i="7"/>
  <c r="B386" i="7"/>
  <c r="A385" i="7"/>
  <c r="G246" i="6"/>
  <c r="E385" i="7"/>
  <c r="B385" i="7"/>
  <c r="A384" i="7"/>
  <c r="G245" i="6"/>
  <c r="E384" i="7"/>
  <c r="B384" i="7"/>
  <c r="A383" i="7"/>
  <c r="B383" i="7"/>
  <c r="G244" i="6"/>
  <c r="E383" i="7"/>
  <c r="A382" i="7"/>
  <c r="F382" i="7"/>
  <c r="G243" i="6"/>
  <c r="E382" i="7"/>
  <c r="B382" i="7"/>
  <c r="A381" i="7"/>
  <c r="D381" i="7"/>
  <c r="G242" i="6"/>
  <c r="E381" i="7"/>
  <c r="G381" i="7"/>
  <c r="B381" i="7"/>
  <c r="A380" i="7"/>
  <c r="G241" i="6"/>
  <c r="E380" i="7"/>
  <c r="B380" i="7"/>
  <c r="A379" i="7"/>
  <c r="B379" i="7"/>
  <c r="G222" i="6"/>
  <c r="E379" i="7"/>
  <c r="A378" i="7"/>
  <c r="G221" i="6"/>
  <c r="E378" i="7"/>
  <c r="B378" i="7"/>
  <c r="A377" i="7"/>
  <c r="D377" i="7"/>
  <c r="G220" i="6"/>
  <c r="E377" i="7"/>
  <c r="G377" i="7"/>
  <c r="B377" i="7"/>
  <c r="A376" i="7"/>
  <c r="D376" i="7"/>
  <c r="G219" i="6"/>
  <c r="E376" i="7"/>
  <c r="G376" i="7"/>
  <c r="B376" i="7"/>
  <c r="A375" i="7"/>
  <c r="F375" i="7"/>
  <c r="G218" i="6"/>
  <c r="E375" i="7"/>
  <c r="B375" i="7"/>
  <c r="A374" i="7"/>
  <c r="D374" i="7"/>
  <c r="G217" i="6"/>
  <c r="E374" i="7"/>
  <c r="G374" i="7"/>
  <c r="B374" i="7"/>
  <c r="A373" i="7"/>
  <c r="G216" i="6"/>
  <c r="E373" i="7"/>
  <c r="B373" i="7"/>
  <c r="A372" i="7"/>
  <c r="D372" i="7"/>
  <c r="G215" i="6"/>
  <c r="E372" i="7"/>
  <c r="G372" i="7"/>
  <c r="B372" i="7"/>
  <c r="A371" i="7"/>
  <c r="G214" i="6"/>
  <c r="E371" i="7"/>
  <c r="B371" i="7"/>
  <c r="A370" i="7"/>
  <c r="D370" i="7"/>
  <c r="G213" i="6"/>
  <c r="E370" i="7"/>
  <c r="G370" i="7"/>
  <c r="B370" i="7"/>
  <c r="A369" i="7"/>
  <c r="G212" i="6"/>
  <c r="E369" i="7"/>
  <c r="B369" i="7"/>
  <c r="A368" i="7"/>
  <c r="G211" i="6"/>
  <c r="E368" i="7"/>
  <c r="B368" i="7"/>
  <c r="A367" i="7"/>
  <c r="F367" i="7"/>
  <c r="G210" i="6"/>
  <c r="E367" i="7"/>
  <c r="B367" i="7"/>
  <c r="A366" i="7"/>
  <c r="D366" i="7"/>
  <c r="G209" i="6"/>
  <c r="E366" i="7"/>
  <c r="G366" i="7"/>
  <c r="B366" i="7"/>
  <c r="A365" i="7"/>
  <c r="G190" i="6"/>
  <c r="E365" i="7"/>
  <c r="B365" i="7"/>
  <c r="A364" i="7"/>
  <c r="G189" i="6"/>
  <c r="E364" i="7"/>
  <c r="B364" i="7"/>
  <c r="A363" i="7"/>
  <c r="G188" i="6"/>
  <c r="E363" i="7"/>
  <c r="B363" i="7"/>
  <c r="A362" i="7"/>
  <c r="F362" i="7"/>
  <c r="G187" i="6"/>
  <c r="E362" i="7"/>
  <c r="B362" i="7"/>
  <c r="A361" i="7"/>
  <c r="D361" i="7"/>
  <c r="G186" i="6"/>
  <c r="E361" i="7"/>
  <c r="G361" i="7"/>
  <c r="B361" i="7"/>
  <c r="A360" i="7"/>
  <c r="B360" i="7"/>
  <c r="G185" i="6"/>
  <c r="E360" i="7"/>
  <c r="A359" i="7"/>
  <c r="F359" i="7"/>
  <c r="G184" i="6"/>
  <c r="E359" i="7"/>
  <c r="B359" i="7"/>
  <c r="A358" i="7"/>
  <c r="F358" i="7"/>
  <c r="G183" i="6"/>
  <c r="E358" i="7"/>
  <c r="B358" i="7"/>
  <c r="A357" i="7"/>
  <c r="D357" i="7"/>
  <c r="G182" i="6"/>
  <c r="E357" i="7"/>
  <c r="G357" i="7"/>
  <c r="B357" i="7"/>
  <c r="A356" i="7"/>
  <c r="G181" i="6"/>
  <c r="E356" i="7"/>
  <c r="B356" i="7"/>
  <c r="A355" i="7"/>
  <c r="D355" i="7"/>
  <c r="G180" i="6"/>
  <c r="E355" i="7"/>
  <c r="G355" i="7"/>
  <c r="B355" i="7"/>
  <c r="A354" i="7"/>
  <c r="G179" i="6"/>
  <c r="E354" i="7"/>
  <c r="B354" i="7"/>
  <c r="A353" i="7"/>
  <c r="D353" i="7"/>
  <c r="G178" i="6"/>
  <c r="E353" i="7"/>
  <c r="G353" i="7"/>
  <c r="B353" i="7"/>
  <c r="A352" i="7"/>
  <c r="G177" i="6"/>
  <c r="E352" i="7"/>
  <c r="B352" i="7"/>
  <c r="A351" i="7"/>
  <c r="D351" i="7"/>
  <c r="G158" i="6"/>
  <c r="E351" i="7"/>
  <c r="G351" i="7"/>
  <c r="B351" i="7"/>
  <c r="A350" i="7"/>
  <c r="F350" i="7"/>
  <c r="B350" i="7"/>
  <c r="G157" i="6"/>
  <c r="E350" i="7"/>
  <c r="A349" i="7"/>
  <c r="F349" i="7"/>
  <c r="G156" i="6"/>
  <c r="E349" i="7"/>
  <c r="B349" i="7"/>
  <c r="A348" i="7"/>
  <c r="G155" i="6"/>
  <c r="E348" i="7"/>
  <c r="B348" i="7"/>
  <c r="A347" i="7"/>
  <c r="G154" i="6"/>
  <c r="E347" i="7"/>
  <c r="B347" i="7"/>
  <c r="A346" i="7"/>
  <c r="G153" i="6"/>
  <c r="E346" i="7"/>
  <c r="B346" i="7"/>
  <c r="A345" i="7"/>
  <c r="G152" i="6"/>
  <c r="E345" i="7"/>
  <c r="D345" i="7"/>
  <c r="G345" i="7"/>
  <c r="B345" i="7"/>
  <c r="A344" i="7"/>
  <c r="G151" i="6"/>
  <c r="E344" i="7"/>
  <c r="B344" i="7"/>
  <c r="A343" i="7"/>
  <c r="G150" i="6"/>
  <c r="E343" i="7"/>
  <c r="B343" i="7"/>
  <c r="A342" i="7"/>
  <c r="D342" i="7"/>
  <c r="G149" i="6"/>
  <c r="E342" i="7"/>
  <c r="G342" i="7"/>
  <c r="B342" i="7"/>
  <c r="A341" i="7"/>
  <c r="G148" i="6"/>
  <c r="E341" i="7"/>
  <c r="B341" i="7"/>
  <c r="A340" i="7"/>
  <c r="D340" i="7"/>
  <c r="G147" i="6"/>
  <c r="E340" i="7"/>
  <c r="G340" i="7"/>
  <c r="B340" i="7"/>
  <c r="A339" i="7"/>
  <c r="G146" i="6"/>
  <c r="E339" i="7"/>
  <c r="D339" i="7"/>
  <c r="G339" i="7"/>
  <c r="B339" i="7"/>
  <c r="A338" i="7"/>
  <c r="D338" i="7"/>
  <c r="G145" i="6"/>
  <c r="E338" i="7"/>
  <c r="G338" i="7"/>
  <c r="B338" i="7"/>
  <c r="A337" i="7"/>
  <c r="G126" i="6"/>
  <c r="E337" i="7"/>
  <c r="B337" i="7"/>
  <c r="A336" i="7"/>
  <c r="G125" i="6"/>
  <c r="E336" i="7"/>
  <c r="B336" i="7"/>
  <c r="A335" i="7"/>
  <c r="G124" i="6"/>
  <c r="E335" i="7"/>
  <c r="B335" i="7"/>
  <c r="A334" i="7"/>
  <c r="F334" i="7"/>
  <c r="G123" i="6"/>
  <c r="E334" i="7"/>
  <c r="B334" i="7"/>
  <c r="A333" i="7"/>
  <c r="D333" i="7"/>
  <c r="G122" i="6"/>
  <c r="E333" i="7"/>
  <c r="G333" i="7"/>
  <c r="B333" i="7"/>
  <c r="A332" i="7"/>
  <c r="F332" i="7"/>
  <c r="B332" i="7"/>
  <c r="G121" i="6"/>
  <c r="E332" i="7"/>
  <c r="A331" i="7"/>
  <c r="F331" i="7"/>
  <c r="G120" i="6"/>
  <c r="E331" i="7"/>
  <c r="B331" i="7"/>
  <c r="A330" i="7"/>
  <c r="G119" i="6"/>
  <c r="E330" i="7"/>
  <c r="B330" i="7"/>
  <c r="A329" i="7"/>
  <c r="D329" i="7"/>
  <c r="G118" i="6"/>
  <c r="E329" i="7"/>
  <c r="G329" i="7"/>
  <c r="B329" i="7"/>
  <c r="A328" i="7"/>
  <c r="F328" i="7"/>
  <c r="G117" i="6"/>
  <c r="E328" i="7"/>
  <c r="B328" i="7"/>
  <c r="A327" i="7"/>
  <c r="D327" i="7"/>
  <c r="G116" i="6"/>
  <c r="E327" i="7"/>
  <c r="G327" i="7"/>
  <c r="B327" i="7"/>
  <c r="A326" i="7"/>
  <c r="F326" i="7"/>
  <c r="G115" i="6"/>
  <c r="E326" i="7"/>
  <c r="B326" i="7"/>
  <c r="A325" i="7"/>
  <c r="D325" i="7"/>
  <c r="G114" i="6"/>
  <c r="E325" i="7"/>
  <c r="G325" i="7"/>
  <c r="B325" i="7"/>
  <c r="A324" i="7"/>
  <c r="F324" i="7"/>
  <c r="B324" i="7"/>
  <c r="G113" i="6"/>
  <c r="E324" i="7"/>
  <c r="A323" i="7"/>
  <c r="D323" i="7"/>
  <c r="G94" i="6"/>
  <c r="E323" i="7"/>
  <c r="G323" i="7"/>
  <c r="B323" i="7"/>
  <c r="A322" i="7"/>
  <c r="G93" i="6"/>
  <c r="E322" i="7"/>
  <c r="B322" i="7"/>
  <c r="A321" i="7"/>
  <c r="G92" i="6"/>
  <c r="E321" i="7"/>
  <c r="B321" i="7"/>
  <c r="A320" i="7"/>
  <c r="D320" i="7"/>
  <c r="G91" i="6"/>
  <c r="E320" i="7"/>
  <c r="G320" i="7"/>
  <c r="B320" i="7"/>
  <c r="A319" i="7"/>
  <c r="F319" i="7"/>
  <c r="G90" i="6"/>
  <c r="E319" i="7"/>
  <c r="B319" i="7"/>
  <c r="A318" i="7"/>
  <c r="B318" i="7"/>
  <c r="G89" i="6"/>
  <c r="E318" i="7"/>
  <c r="A317" i="7"/>
  <c r="D317" i="7"/>
  <c r="G88" i="6"/>
  <c r="E317" i="7"/>
  <c r="G317" i="7"/>
  <c r="B317" i="7"/>
  <c r="A316" i="7"/>
  <c r="F316" i="7"/>
  <c r="B316" i="7"/>
  <c r="G87" i="6"/>
  <c r="E316" i="7"/>
  <c r="A315" i="7"/>
  <c r="F315" i="7"/>
  <c r="G86" i="6"/>
  <c r="E315" i="7"/>
  <c r="B315" i="7"/>
  <c r="A314" i="7"/>
  <c r="D314" i="7"/>
  <c r="G85" i="6"/>
  <c r="E314" i="7"/>
  <c r="G314" i="7"/>
  <c r="B314" i="7"/>
  <c r="A313" i="7"/>
  <c r="D313" i="7"/>
  <c r="G84" i="6"/>
  <c r="E313" i="7"/>
  <c r="G313" i="7"/>
  <c r="B313" i="7"/>
  <c r="A312" i="7"/>
  <c r="D312" i="7"/>
  <c r="G83" i="6"/>
  <c r="E312" i="7"/>
  <c r="G312" i="7"/>
  <c r="B312" i="7"/>
  <c r="A311" i="7"/>
  <c r="G82" i="6"/>
  <c r="E311" i="7"/>
  <c r="B311" i="7"/>
  <c r="A310" i="7"/>
  <c r="G81" i="6"/>
  <c r="E310" i="7"/>
  <c r="D310" i="7"/>
  <c r="G310" i="7"/>
  <c r="B310" i="7"/>
  <c r="A309" i="7"/>
  <c r="D309" i="7"/>
  <c r="G62" i="6"/>
  <c r="E309" i="7"/>
  <c r="G309" i="7"/>
  <c r="B309" i="7"/>
  <c r="A308" i="7"/>
  <c r="B308" i="7"/>
  <c r="G61" i="6"/>
  <c r="E308" i="7"/>
  <c r="A307" i="7"/>
  <c r="D307" i="7"/>
  <c r="G60" i="6"/>
  <c r="E307" i="7"/>
  <c r="G307" i="7"/>
  <c r="B307" i="7"/>
  <c r="A306" i="7"/>
  <c r="D306" i="7"/>
  <c r="G59" i="6"/>
  <c r="E306" i="7"/>
  <c r="G306" i="7"/>
  <c r="B306" i="7"/>
  <c r="A305" i="7"/>
  <c r="B305" i="7"/>
  <c r="G58" i="6"/>
  <c r="E305" i="7"/>
  <c r="A304" i="7"/>
  <c r="D304" i="7"/>
  <c r="G57" i="6"/>
  <c r="E304" i="7"/>
  <c r="G304" i="7"/>
  <c r="B304" i="7"/>
  <c r="A303" i="7"/>
  <c r="D303" i="7"/>
  <c r="G56" i="6"/>
  <c r="E303" i="7"/>
  <c r="G303" i="7"/>
  <c r="B303" i="7"/>
  <c r="A302" i="7"/>
  <c r="G55" i="6"/>
  <c r="E302" i="7"/>
  <c r="B302" i="7"/>
  <c r="A301" i="7"/>
  <c r="D301" i="7"/>
  <c r="G54" i="6"/>
  <c r="E301" i="7"/>
  <c r="G301" i="7"/>
  <c r="B301" i="7"/>
  <c r="A300" i="7"/>
  <c r="B300" i="7"/>
  <c r="G53" i="6"/>
  <c r="E300" i="7"/>
  <c r="D300" i="7"/>
  <c r="G300" i="7"/>
  <c r="A299" i="7"/>
  <c r="F299" i="7"/>
  <c r="G52" i="6"/>
  <c r="E299" i="7"/>
  <c r="B299" i="7"/>
  <c r="A298" i="7"/>
  <c r="B298" i="7"/>
  <c r="C298" i="7"/>
  <c r="G51" i="6"/>
  <c r="E298" i="7"/>
  <c r="A297" i="7"/>
  <c r="D297" i="7"/>
  <c r="G50" i="6"/>
  <c r="E297" i="7"/>
  <c r="G297" i="7"/>
  <c r="B297" i="7"/>
  <c r="A296" i="7"/>
  <c r="D296" i="7"/>
  <c r="G49" i="6"/>
  <c r="E296" i="7"/>
  <c r="G296" i="7"/>
  <c r="B296" i="7"/>
  <c r="A295" i="7"/>
  <c r="G30" i="6"/>
  <c r="E295" i="7"/>
  <c r="B295" i="7"/>
  <c r="A294" i="7"/>
  <c r="F294" i="7"/>
  <c r="G29" i="6"/>
  <c r="E294" i="7"/>
  <c r="B294" i="7"/>
  <c r="A293" i="7"/>
  <c r="F293" i="7"/>
  <c r="G28" i="6"/>
  <c r="E293" i="7"/>
  <c r="B293" i="7"/>
  <c r="A292" i="7"/>
  <c r="B292" i="7"/>
  <c r="G27" i="6"/>
  <c r="E292" i="7"/>
  <c r="A291" i="7"/>
  <c r="D291" i="7"/>
  <c r="G26" i="6"/>
  <c r="E291" i="7"/>
  <c r="G291" i="7"/>
  <c r="B291" i="7"/>
  <c r="A290" i="7"/>
  <c r="D290" i="7"/>
  <c r="G25" i="6"/>
  <c r="E290" i="7"/>
  <c r="G290" i="7"/>
  <c r="B290" i="7"/>
  <c r="A289" i="7"/>
  <c r="D289" i="7"/>
  <c r="G24" i="6"/>
  <c r="E289" i="7"/>
  <c r="G289" i="7"/>
  <c r="B289" i="7"/>
  <c r="A288" i="7"/>
  <c r="D288" i="7"/>
  <c r="G23" i="6"/>
  <c r="E288" i="7"/>
  <c r="G288" i="7"/>
  <c r="B288" i="7"/>
  <c r="A287" i="7"/>
  <c r="D287" i="7"/>
  <c r="G22" i="6"/>
  <c r="E287" i="7"/>
  <c r="G287" i="7"/>
  <c r="B287" i="7"/>
  <c r="A286" i="7"/>
  <c r="D286" i="7"/>
  <c r="G21" i="6"/>
  <c r="E286" i="7"/>
  <c r="G286" i="7"/>
  <c r="B286" i="7"/>
  <c r="A285" i="7"/>
  <c r="D285" i="7"/>
  <c r="G20" i="6"/>
  <c r="E285" i="7"/>
  <c r="G285" i="7"/>
  <c r="B285" i="7"/>
  <c r="A284" i="7"/>
  <c r="B284" i="7"/>
  <c r="C284" i="7"/>
  <c r="G19" i="6"/>
  <c r="E284" i="7"/>
  <c r="A283" i="7"/>
  <c r="D283" i="7"/>
  <c r="G18" i="6"/>
  <c r="E283" i="7"/>
  <c r="G283" i="7"/>
  <c r="B283" i="7"/>
  <c r="A282" i="7"/>
  <c r="F282" i="7"/>
  <c r="G17" i="6"/>
  <c r="E282" i="7"/>
  <c r="B282" i="7"/>
  <c r="A281" i="7"/>
  <c r="D281" i="7"/>
  <c r="A638" i="6"/>
  <c r="E281" i="7"/>
  <c r="G281" i="7"/>
  <c r="B281" i="7"/>
  <c r="A280" i="7"/>
  <c r="A637" i="6"/>
  <c r="E280" i="7"/>
  <c r="B280" i="7"/>
  <c r="A279" i="7"/>
  <c r="D279" i="7"/>
  <c r="A636" i="6"/>
  <c r="E279" i="7"/>
  <c r="G279" i="7"/>
  <c r="B279" i="7"/>
  <c r="A278" i="7"/>
  <c r="D278" i="7"/>
  <c r="A635" i="6"/>
  <c r="E278" i="7"/>
  <c r="G278" i="7"/>
  <c r="B278" i="7"/>
  <c r="A277" i="7"/>
  <c r="A634" i="6"/>
  <c r="E277" i="7"/>
  <c r="B277" i="7"/>
  <c r="A276" i="7"/>
  <c r="D276" i="7"/>
  <c r="A633" i="6"/>
  <c r="E276" i="7"/>
  <c r="G276" i="7"/>
  <c r="B276" i="7"/>
  <c r="A275" i="7"/>
  <c r="D275" i="7"/>
  <c r="A632" i="6"/>
  <c r="E275" i="7"/>
  <c r="G275" i="7"/>
  <c r="F275" i="7"/>
  <c r="B275" i="7"/>
  <c r="A274" i="7"/>
  <c r="A631" i="6"/>
  <c r="E274" i="7"/>
  <c r="B274" i="7"/>
  <c r="A273" i="7"/>
  <c r="D273" i="7"/>
  <c r="A630" i="6"/>
  <c r="E273" i="7"/>
  <c r="G273" i="7"/>
  <c r="F273" i="7"/>
  <c r="B273" i="7"/>
  <c r="A272" i="7"/>
  <c r="A629" i="6"/>
  <c r="E272" i="7"/>
  <c r="B272" i="7"/>
  <c r="A271" i="7"/>
  <c r="D271" i="7"/>
  <c r="A628" i="6"/>
  <c r="E271" i="7"/>
  <c r="G271" i="7"/>
  <c r="B271" i="7"/>
  <c r="A270" i="7"/>
  <c r="A627" i="6"/>
  <c r="E270" i="7"/>
  <c r="B270" i="7"/>
  <c r="A269" i="7"/>
  <c r="D269" i="7"/>
  <c r="A626" i="6"/>
  <c r="E269" i="7"/>
  <c r="G269" i="7"/>
  <c r="B269" i="7"/>
  <c r="A268" i="7"/>
  <c r="F268" i="7"/>
  <c r="A625" i="6"/>
  <c r="E268" i="7"/>
  <c r="B268" i="7"/>
  <c r="A267" i="7"/>
  <c r="A606" i="6"/>
  <c r="E267" i="7"/>
  <c r="B267" i="7"/>
  <c r="A266" i="7"/>
  <c r="A605" i="6"/>
  <c r="E266" i="7"/>
  <c r="B266" i="7"/>
  <c r="A265" i="7"/>
  <c r="F265" i="7"/>
  <c r="A604" i="6"/>
  <c r="E265" i="7"/>
  <c r="B265" i="7"/>
  <c r="A264" i="7"/>
  <c r="A603" i="6"/>
  <c r="E264" i="7"/>
  <c r="B264" i="7"/>
  <c r="A263" i="7"/>
  <c r="D263" i="7"/>
  <c r="A602" i="6"/>
  <c r="E263" i="7"/>
  <c r="G263" i="7"/>
  <c r="B263" i="7"/>
  <c r="A262" i="7"/>
  <c r="A601" i="6"/>
  <c r="E262" i="7"/>
  <c r="B262" i="7"/>
  <c r="A261" i="7"/>
  <c r="F261" i="7"/>
  <c r="A600" i="6"/>
  <c r="E261" i="7"/>
  <c r="B261" i="7"/>
  <c r="A260" i="7"/>
  <c r="D260" i="7"/>
  <c r="A599" i="6"/>
  <c r="E260" i="7"/>
  <c r="G260" i="7"/>
  <c r="B260" i="7"/>
  <c r="A259" i="7"/>
  <c r="A598" i="6"/>
  <c r="E259" i="7"/>
  <c r="B259" i="7"/>
  <c r="A258" i="7"/>
  <c r="A597" i="6"/>
  <c r="E258" i="7"/>
  <c r="B258" i="7"/>
  <c r="A257" i="7"/>
  <c r="D257" i="7"/>
  <c r="A596" i="6"/>
  <c r="E257" i="7"/>
  <c r="G257" i="7"/>
  <c r="B257" i="7"/>
  <c r="A256" i="7"/>
  <c r="A595" i="6"/>
  <c r="E256" i="7"/>
  <c r="B256" i="7"/>
  <c r="A255" i="7"/>
  <c r="A594" i="6"/>
  <c r="E255" i="7"/>
  <c r="B255" i="7"/>
  <c r="A254" i="7"/>
  <c r="A593" i="6"/>
  <c r="E254" i="7"/>
  <c r="B254" i="7"/>
  <c r="A253" i="7"/>
  <c r="D253" i="7"/>
  <c r="A574" i="6"/>
  <c r="E253" i="7"/>
  <c r="G253" i="7"/>
  <c r="B253" i="7"/>
  <c r="A252" i="7"/>
  <c r="D252" i="7"/>
  <c r="A573" i="6"/>
  <c r="E252" i="7"/>
  <c r="G252" i="7"/>
  <c r="F252" i="7"/>
  <c r="B252" i="7"/>
  <c r="A251" i="7"/>
  <c r="D251" i="7"/>
  <c r="A572" i="6"/>
  <c r="E251" i="7"/>
  <c r="G251" i="7"/>
  <c r="B251" i="7"/>
  <c r="A250" i="7"/>
  <c r="A571" i="6"/>
  <c r="E250" i="7"/>
  <c r="B250" i="7"/>
  <c r="A249" i="7"/>
  <c r="D249" i="7"/>
  <c r="A570" i="6"/>
  <c r="E249" i="7"/>
  <c r="G249" i="7"/>
  <c r="B249" i="7"/>
  <c r="A248" i="7"/>
  <c r="A569" i="6"/>
  <c r="E248" i="7"/>
  <c r="B248" i="7"/>
  <c r="A247" i="7"/>
  <c r="A568" i="6"/>
  <c r="E247" i="7"/>
  <c r="B247" i="7"/>
  <c r="A246" i="7"/>
  <c r="A567" i="6"/>
  <c r="E246" i="7"/>
  <c r="B246" i="7"/>
  <c r="A245" i="7"/>
  <c r="D245" i="7"/>
  <c r="A566" i="6"/>
  <c r="E245" i="7"/>
  <c r="G245" i="7"/>
  <c r="B245" i="7"/>
  <c r="A244" i="7"/>
  <c r="A565" i="6"/>
  <c r="E244" i="7"/>
  <c r="B244" i="7"/>
  <c r="A243" i="7"/>
  <c r="D243" i="7"/>
  <c r="A564" i="6"/>
  <c r="E243" i="7"/>
  <c r="G243" i="7"/>
  <c r="B243" i="7"/>
  <c r="A242" i="7"/>
  <c r="A563" i="6"/>
  <c r="E242" i="7"/>
  <c r="B242" i="7"/>
  <c r="A241" i="7"/>
  <c r="D241" i="7"/>
  <c r="A562" i="6"/>
  <c r="E241" i="7"/>
  <c r="G241" i="7"/>
  <c r="F241" i="7"/>
  <c r="B241" i="7"/>
  <c r="A240" i="7"/>
  <c r="A561" i="6"/>
  <c r="E240" i="7"/>
  <c r="B240" i="7"/>
  <c r="A239" i="7"/>
  <c r="D239" i="7"/>
  <c r="A542" i="6"/>
  <c r="E239" i="7"/>
  <c r="G239" i="7"/>
  <c r="F239" i="7"/>
  <c r="B239" i="7"/>
  <c r="A238" i="7"/>
  <c r="A541" i="6"/>
  <c r="E238" i="7"/>
  <c r="B238" i="7"/>
  <c r="A237" i="7"/>
  <c r="A540" i="6"/>
  <c r="E237" i="7"/>
  <c r="B237" i="7"/>
  <c r="A236" i="7"/>
  <c r="A539" i="6"/>
  <c r="E236" i="7"/>
  <c r="B236" i="7"/>
  <c r="A235" i="7"/>
  <c r="F235" i="7"/>
  <c r="A538" i="6"/>
  <c r="E235" i="7"/>
  <c r="B235" i="7"/>
  <c r="A234" i="7"/>
  <c r="A537" i="6"/>
  <c r="E234" i="7"/>
  <c r="B234" i="7"/>
  <c r="A233" i="7"/>
  <c r="A536" i="6"/>
  <c r="E233" i="7"/>
  <c r="B233" i="7"/>
  <c r="A232" i="7"/>
  <c r="A535" i="6"/>
  <c r="E232" i="7"/>
  <c r="B232" i="7"/>
  <c r="A231" i="7"/>
  <c r="A534" i="6"/>
  <c r="E231" i="7"/>
  <c r="B231" i="7"/>
  <c r="A230" i="7"/>
  <c r="A533" i="6"/>
  <c r="E230" i="7"/>
  <c r="B230" i="7"/>
  <c r="A229" i="7"/>
  <c r="F229" i="7"/>
  <c r="A532" i="6"/>
  <c r="E229" i="7"/>
  <c r="B229" i="7"/>
  <c r="A228" i="7"/>
  <c r="A531" i="6"/>
  <c r="E228" i="7"/>
  <c r="B228" i="7"/>
  <c r="A227" i="7"/>
  <c r="D227" i="7"/>
  <c r="A530" i="6"/>
  <c r="E227" i="7"/>
  <c r="G227" i="7"/>
  <c r="B227" i="7"/>
  <c r="A226" i="7"/>
  <c r="A529" i="6"/>
  <c r="E226" i="7"/>
  <c r="B226" i="7"/>
  <c r="A225" i="7"/>
  <c r="D225" i="7"/>
  <c r="A510" i="6"/>
  <c r="E225" i="7"/>
  <c r="G225" i="7"/>
  <c r="B225" i="7"/>
  <c r="A224" i="7"/>
  <c r="A509" i="6"/>
  <c r="E224" i="7"/>
  <c r="B224" i="7"/>
  <c r="A223" i="7"/>
  <c r="A508" i="6"/>
  <c r="E223" i="7"/>
  <c r="B223" i="7"/>
  <c r="A222" i="7"/>
  <c r="A507" i="6"/>
  <c r="E222" i="7"/>
  <c r="B222" i="7"/>
  <c r="A221" i="7"/>
  <c r="A506" i="6"/>
  <c r="E221" i="7"/>
  <c r="B221" i="7"/>
  <c r="A220" i="7"/>
  <c r="A505" i="6"/>
  <c r="E220" i="7"/>
  <c r="B220" i="7"/>
  <c r="A219" i="7"/>
  <c r="A504" i="6"/>
  <c r="E219" i="7"/>
  <c r="B219" i="7"/>
  <c r="A218" i="7"/>
  <c r="D218" i="7"/>
  <c r="A503" i="6"/>
  <c r="E218" i="7"/>
  <c r="G218" i="7"/>
  <c r="B218" i="7"/>
  <c r="A217" i="7"/>
  <c r="D217" i="7"/>
  <c r="A502" i="6"/>
  <c r="E217" i="7"/>
  <c r="G217" i="7"/>
  <c r="B217" i="7"/>
  <c r="A216" i="7"/>
  <c r="A501" i="6"/>
  <c r="E216" i="7"/>
  <c r="B216" i="7"/>
  <c r="A215" i="7"/>
  <c r="D215" i="7"/>
  <c r="A500" i="6"/>
  <c r="E215" i="7"/>
  <c r="G215" i="7"/>
  <c r="B215" i="7"/>
  <c r="A214" i="7"/>
  <c r="A499" i="6"/>
  <c r="E214" i="7"/>
  <c r="B214" i="7"/>
  <c r="A213" i="7"/>
  <c r="D213" i="7"/>
  <c r="A498" i="6"/>
  <c r="E213" i="7"/>
  <c r="G213" i="7"/>
  <c r="B213" i="7"/>
  <c r="A212" i="7"/>
  <c r="A497" i="6"/>
  <c r="E212" i="7"/>
  <c r="B212" i="7"/>
  <c r="A211" i="7"/>
  <c r="D211" i="7"/>
  <c r="A478" i="6"/>
  <c r="E211" i="7"/>
  <c r="G211" i="7"/>
  <c r="B211" i="7"/>
  <c r="A210" i="7"/>
  <c r="A477" i="6"/>
  <c r="E210" i="7"/>
  <c r="B210" i="7"/>
  <c r="A209" i="7"/>
  <c r="A476" i="6"/>
  <c r="E209" i="7"/>
  <c r="B209" i="7"/>
  <c r="A208" i="7"/>
  <c r="A475" i="6"/>
  <c r="E208" i="7"/>
  <c r="B208" i="7"/>
  <c r="A207" i="7"/>
  <c r="A474" i="6"/>
  <c r="E207" i="7"/>
  <c r="B207" i="7"/>
  <c r="A206" i="7"/>
  <c r="A473" i="6"/>
  <c r="E206" i="7"/>
  <c r="B206" i="7"/>
  <c r="A205" i="7"/>
  <c r="D205" i="7"/>
  <c r="A472" i="6"/>
  <c r="E205" i="7"/>
  <c r="G205" i="7"/>
  <c r="B205" i="7"/>
  <c r="A204" i="7"/>
  <c r="B204" i="7"/>
  <c r="A471" i="6"/>
  <c r="E204" i="7"/>
  <c r="A203" i="7"/>
  <c r="D203" i="7"/>
  <c r="A470" i="6"/>
  <c r="E203" i="7"/>
  <c r="G203" i="7"/>
  <c r="B203" i="7"/>
  <c r="A202" i="7"/>
  <c r="A469" i="6"/>
  <c r="E202" i="7"/>
  <c r="B202" i="7"/>
  <c r="A201" i="7"/>
  <c r="F201" i="7"/>
  <c r="A468" i="6"/>
  <c r="E201" i="7"/>
  <c r="B201" i="7"/>
  <c r="A200" i="7"/>
  <c r="F200" i="7"/>
  <c r="B200" i="7"/>
  <c r="A467" i="6"/>
  <c r="E200" i="7"/>
  <c r="A199" i="7"/>
  <c r="A466" i="6"/>
  <c r="E199" i="7"/>
  <c r="B199" i="7"/>
  <c r="A198" i="7"/>
  <c r="D198" i="7"/>
  <c r="A465" i="6"/>
  <c r="E198" i="7"/>
  <c r="G198" i="7"/>
  <c r="B198" i="7"/>
  <c r="A197" i="7"/>
  <c r="A446" i="6"/>
  <c r="E197" i="7"/>
  <c r="B197" i="7"/>
  <c r="A196" i="7"/>
  <c r="B196" i="7"/>
  <c r="A445" i="6"/>
  <c r="E196" i="7"/>
  <c r="A195" i="7"/>
  <c r="D195" i="7"/>
  <c r="A444" i="6"/>
  <c r="E195" i="7"/>
  <c r="G195" i="7"/>
  <c r="B195" i="7"/>
  <c r="A194" i="7"/>
  <c r="D194" i="7"/>
  <c r="A443" i="6"/>
  <c r="E194" i="7"/>
  <c r="G194" i="7"/>
  <c r="B194" i="7"/>
  <c r="A193" i="7"/>
  <c r="A442" i="6"/>
  <c r="E193" i="7"/>
  <c r="B193" i="7"/>
  <c r="A192" i="7"/>
  <c r="A441" i="6"/>
  <c r="E192" i="7"/>
  <c r="B192" i="7"/>
  <c r="A191" i="7"/>
  <c r="D191" i="7"/>
  <c r="A440" i="6"/>
  <c r="E191" i="7"/>
  <c r="G191" i="7"/>
  <c r="B191" i="7"/>
  <c r="A190" i="7"/>
  <c r="A439" i="6"/>
  <c r="E190" i="7"/>
  <c r="B190" i="7"/>
  <c r="A189" i="7"/>
  <c r="A438" i="6"/>
  <c r="E189" i="7"/>
  <c r="B189" i="7"/>
  <c r="A188" i="7"/>
  <c r="A437" i="6"/>
  <c r="E188" i="7"/>
  <c r="B188" i="7"/>
  <c r="A187" i="7"/>
  <c r="D187" i="7"/>
  <c r="A436" i="6"/>
  <c r="E187" i="7"/>
  <c r="G187" i="7"/>
  <c r="B187" i="7"/>
  <c r="A186" i="7"/>
  <c r="D186" i="7"/>
  <c r="A435" i="6"/>
  <c r="E186" i="7"/>
  <c r="G186" i="7"/>
  <c r="B186" i="7"/>
  <c r="A185" i="7"/>
  <c r="D185" i="7"/>
  <c r="A434" i="6"/>
  <c r="E185" i="7"/>
  <c r="G185" i="7"/>
  <c r="B185" i="7"/>
  <c r="A184" i="7"/>
  <c r="F184" i="7"/>
  <c r="A433" i="6"/>
  <c r="E184" i="7"/>
  <c r="B184" i="7"/>
  <c r="A183" i="7"/>
  <c r="A414" i="6"/>
  <c r="E183" i="7"/>
  <c r="B183" i="7"/>
  <c r="C183" i="7"/>
  <c r="A182" i="7"/>
  <c r="A413" i="6"/>
  <c r="E182" i="7"/>
  <c r="B182" i="7"/>
  <c r="A181" i="7"/>
  <c r="B181" i="7"/>
  <c r="A412" i="6"/>
  <c r="E181" i="7"/>
  <c r="A180" i="7"/>
  <c r="D180" i="7"/>
  <c r="A411" i="6"/>
  <c r="E180" i="7"/>
  <c r="G180" i="7"/>
  <c r="B180" i="7"/>
  <c r="A179" i="7"/>
  <c r="D179" i="7"/>
  <c r="A410" i="6"/>
  <c r="E179" i="7"/>
  <c r="G179" i="7"/>
  <c r="B179" i="7"/>
  <c r="A178" i="7"/>
  <c r="D178" i="7"/>
  <c r="A409" i="6"/>
  <c r="E178" i="7"/>
  <c r="G178" i="7"/>
  <c r="B178" i="7"/>
  <c r="A177" i="7"/>
  <c r="F177" i="7"/>
  <c r="A408" i="6"/>
  <c r="E177" i="7"/>
  <c r="B177" i="7"/>
  <c r="A176" i="7"/>
  <c r="A407" i="6"/>
  <c r="E176" i="7"/>
  <c r="B176" i="7"/>
  <c r="A175" i="7"/>
  <c r="A406" i="6"/>
  <c r="E175" i="7"/>
  <c r="B175" i="7"/>
  <c r="A174" i="7"/>
  <c r="D174" i="7"/>
  <c r="A405" i="6"/>
  <c r="E174" i="7"/>
  <c r="G174" i="7"/>
  <c r="B174" i="7"/>
  <c r="A173" i="7"/>
  <c r="F173" i="7"/>
  <c r="A404" i="6"/>
  <c r="E173" i="7"/>
  <c r="B173" i="7"/>
  <c r="A172" i="7"/>
  <c r="A403" i="6"/>
  <c r="E172" i="7"/>
  <c r="B172" i="7"/>
  <c r="A171" i="7"/>
  <c r="A402" i="6"/>
  <c r="E171" i="7"/>
  <c r="B171" i="7"/>
  <c r="A170" i="7"/>
  <c r="D170" i="7"/>
  <c r="A401" i="6"/>
  <c r="E170" i="7"/>
  <c r="G170" i="7"/>
  <c r="B170" i="7"/>
  <c r="A169" i="7"/>
  <c r="D169" i="7"/>
  <c r="A382" i="6"/>
  <c r="E169" i="7"/>
  <c r="G169" i="7"/>
  <c r="B169" i="7"/>
  <c r="A168" i="7"/>
  <c r="F168" i="7"/>
  <c r="A381" i="6"/>
  <c r="E168" i="7"/>
  <c r="B168" i="7"/>
  <c r="A167" i="7"/>
  <c r="A380" i="6"/>
  <c r="E167" i="7"/>
  <c r="B167" i="7"/>
  <c r="A166" i="7"/>
  <c r="A379" i="6"/>
  <c r="E166" i="7"/>
  <c r="B166" i="7"/>
  <c r="A165" i="7"/>
  <c r="A378" i="6"/>
  <c r="E165" i="7"/>
  <c r="B165" i="7"/>
  <c r="F165" i="7"/>
  <c r="A164" i="7"/>
  <c r="D164" i="7"/>
  <c r="A377" i="6"/>
  <c r="E164" i="7"/>
  <c r="G164" i="7"/>
  <c r="B164" i="7"/>
  <c r="C164" i="7"/>
  <c r="A163" i="7"/>
  <c r="A376" i="6"/>
  <c r="E163" i="7"/>
  <c r="B163" i="7"/>
  <c r="A162" i="7"/>
  <c r="A375" i="6"/>
  <c r="E162" i="7"/>
  <c r="B162" i="7"/>
  <c r="A161" i="7"/>
  <c r="B161" i="7"/>
  <c r="A374" i="6"/>
  <c r="E161" i="7"/>
  <c r="A160" i="7"/>
  <c r="A373" i="6"/>
  <c r="E160" i="7"/>
  <c r="B160" i="7"/>
  <c r="A159" i="7"/>
  <c r="F159" i="7"/>
  <c r="A372" i="6"/>
  <c r="E159" i="7"/>
  <c r="B159" i="7"/>
  <c r="A158" i="7"/>
  <c r="F158" i="7"/>
  <c r="A371" i="6"/>
  <c r="E158" i="7"/>
  <c r="B158" i="7"/>
  <c r="A157" i="7"/>
  <c r="B157" i="7"/>
  <c r="A370" i="6"/>
  <c r="E157" i="7"/>
  <c r="A156" i="7"/>
  <c r="B156" i="7"/>
  <c r="A369" i="6"/>
  <c r="E156" i="7"/>
  <c r="A155" i="7"/>
  <c r="F155" i="7"/>
  <c r="A350" i="6"/>
  <c r="E155" i="7"/>
  <c r="B155" i="7"/>
  <c r="A154" i="7"/>
  <c r="D154" i="7"/>
  <c r="A349" i="6"/>
  <c r="E154" i="7"/>
  <c r="G154" i="7"/>
  <c r="F154" i="7"/>
  <c r="B154" i="7"/>
  <c r="A153" i="7"/>
  <c r="B153" i="7"/>
  <c r="A348" i="6"/>
  <c r="E153" i="7"/>
  <c r="A152" i="7"/>
  <c r="F152" i="7"/>
  <c r="A347" i="6"/>
  <c r="E152" i="7"/>
  <c r="B152" i="7"/>
  <c r="A151" i="7"/>
  <c r="F151" i="7"/>
  <c r="A346" i="6"/>
  <c r="E151" i="7"/>
  <c r="B151" i="7"/>
  <c r="A150" i="7"/>
  <c r="D150" i="7"/>
  <c r="A345" i="6"/>
  <c r="E150" i="7"/>
  <c r="G150" i="7"/>
  <c r="B150" i="7"/>
  <c r="A149" i="7"/>
  <c r="B149" i="7"/>
  <c r="A344" i="6"/>
  <c r="E149" i="7"/>
  <c r="A148" i="7"/>
  <c r="A343" i="6"/>
  <c r="E148" i="7"/>
  <c r="B148" i="7"/>
  <c r="A147" i="7"/>
  <c r="F147" i="7"/>
  <c r="A342" i="6"/>
  <c r="E147" i="7"/>
  <c r="B147" i="7"/>
  <c r="A146" i="7"/>
  <c r="D146" i="7"/>
  <c r="A341" i="6"/>
  <c r="E146" i="7"/>
  <c r="G146" i="7"/>
  <c r="B146" i="7"/>
  <c r="A145" i="7"/>
  <c r="F145" i="7"/>
  <c r="B145" i="7"/>
  <c r="A340" i="6"/>
  <c r="E145" i="7"/>
  <c r="A144" i="7"/>
  <c r="A339" i="6"/>
  <c r="E144" i="7"/>
  <c r="B144" i="7"/>
  <c r="A143" i="7"/>
  <c r="A338" i="6"/>
  <c r="E143" i="7"/>
  <c r="B143" i="7"/>
  <c r="A142" i="7"/>
  <c r="D142" i="7"/>
  <c r="A337" i="6"/>
  <c r="E142" i="7"/>
  <c r="G142" i="7"/>
  <c r="B142" i="7"/>
  <c r="A141" i="7"/>
  <c r="A318" i="6"/>
  <c r="E141" i="7"/>
  <c r="B141" i="7"/>
  <c r="A140" i="7"/>
  <c r="F140" i="7"/>
  <c r="A317" i="6"/>
  <c r="E140" i="7"/>
  <c r="B140" i="7"/>
  <c r="A139" i="7"/>
  <c r="F139" i="7"/>
  <c r="A316" i="6"/>
  <c r="E139" i="7"/>
  <c r="B139" i="7"/>
  <c r="A138" i="7"/>
  <c r="A315" i="6"/>
  <c r="E138" i="7"/>
  <c r="B138" i="7"/>
  <c r="A137" i="7"/>
  <c r="B137" i="7"/>
  <c r="A314" i="6"/>
  <c r="E137" i="7"/>
  <c r="A136" i="7"/>
  <c r="A313" i="6"/>
  <c r="E136" i="7"/>
  <c r="B136" i="7"/>
  <c r="A135" i="7"/>
  <c r="F135" i="7"/>
  <c r="A312" i="6"/>
  <c r="E135" i="7"/>
  <c r="B135" i="7"/>
  <c r="A134" i="7"/>
  <c r="A311" i="6"/>
  <c r="E134" i="7"/>
  <c r="B134" i="7"/>
  <c r="A133" i="7"/>
  <c r="D133" i="7"/>
  <c r="A310" i="6"/>
  <c r="E133" i="7"/>
  <c r="G133" i="7"/>
  <c r="B133" i="7"/>
  <c r="A132" i="7"/>
  <c r="A309" i="6"/>
  <c r="E132" i="7"/>
  <c r="B132" i="7"/>
  <c r="C132" i="7"/>
  <c r="A131" i="7"/>
  <c r="A308" i="6"/>
  <c r="E131" i="7"/>
  <c r="B131" i="7"/>
  <c r="A130" i="7"/>
  <c r="A307" i="6"/>
  <c r="E130" i="7"/>
  <c r="B130" i="7"/>
  <c r="A129" i="7"/>
  <c r="B129" i="7"/>
  <c r="A306" i="6"/>
  <c r="E129" i="7"/>
  <c r="A128" i="7"/>
  <c r="A305" i="6"/>
  <c r="E128" i="7"/>
  <c r="B128" i="7"/>
  <c r="A127" i="7"/>
  <c r="B127" i="7"/>
  <c r="C127" i="7"/>
  <c r="A286" i="6"/>
  <c r="E127" i="7"/>
  <c r="A126" i="7"/>
  <c r="D126" i="7"/>
  <c r="A285" i="6"/>
  <c r="E126" i="7"/>
  <c r="G126" i="7"/>
  <c r="B126" i="7"/>
  <c r="A125" i="7"/>
  <c r="A284" i="6"/>
  <c r="E125" i="7"/>
  <c r="B125" i="7"/>
  <c r="A124" i="7"/>
  <c r="B124" i="7"/>
  <c r="A283" i="6"/>
  <c r="E124" i="7"/>
  <c r="A123" i="7"/>
  <c r="F123" i="7"/>
  <c r="A282" i="6"/>
  <c r="E123" i="7"/>
  <c r="B123" i="7"/>
  <c r="A122" i="7"/>
  <c r="A281" i="6"/>
  <c r="E122" i="7"/>
  <c r="B122" i="7"/>
  <c r="A121" i="7"/>
  <c r="D121" i="7"/>
  <c r="A280" i="6"/>
  <c r="E121" i="7"/>
  <c r="G121" i="7"/>
  <c r="B121" i="7"/>
  <c r="A120" i="7"/>
  <c r="A279" i="6"/>
  <c r="E120" i="7"/>
  <c r="B120" i="7"/>
  <c r="A119" i="7"/>
  <c r="A278" i="6"/>
  <c r="E119" i="7"/>
  <c r="B119" i="7"/>
  <c r="A118" i="7"/>
  <c r="F118" i="7"/>
  <c r="A277" i="6"/>
  <c r="E118" i="7"/>
  <c r="B118" i="7"/>
  <c r="A117" i="7"/>
  <c r="F117" i="7"/>
  <c r="A276" i="6"/>
  <c r="E117" i="7"/>
  <c r="B117" i="7"/>
  <c r="A116" i="7"/>
  <c r="F116" i="7"/>
  <c r="B116" i="7"/>
  <c r="A275" i="6"/>
  <c r="E116" i="7"/>
  <c r="A115" i="7"/>
  <c r="B115" i="7"/>
  <c r="A274" i="6"/>
  <c r="E115" i="7"/>
  <c r="A114" i="7"/>
  <c r="A273" i="6"/>
  <c r="E114" i="7"/>
  <c r="B114" i="7"/>
  <c r="A113" i="7"/>
  <c r="A254" i="6"/>
  <c r="E113" i="7"/>
  <c r="B113" i="7"/>
  <c r="A112" i="7"/>
  <c r="D112" i="7"/>
  <c r="A253" i="6"/>
  <c r="E112" i="7"/>
  <c r="G112" i="7"/>
  <c r="B112" i="7"/>
  <c r="A111" i="7"/>
  <c r="D111" i="7"/>
  <c r="A252" i="6"/>
  <c r="E111" i="7"/>
  <c r="G111" i="7"/>
  <c r="B111" i="7"/>
  <c r="A110" i="7"/>
  <c r="A251" i="6"/>
  <c r="E110" i="7"/>
  <c r="B110" i="7"/>
  <c r="A109" i="7"/>
  <c r="F109" i="7"/>
  <c r="A250" i="6"/>
  <c r="E109" i="7"/>
  <c r="B109" i="7"/>
  <c r="A108" i="7"/>
  <c r="A249" i="6"/>
  <c r="E108" i="7"/>
  <c r="B108" i="7"/>
  <c r="A107" i="7"/>
  <c r="D107" i="7"/>
  <c r="A248" i="6"/>
  <c r="E107" i="7"/>
  <c r="G107" i="7"/>
  <c r="B107" i="7"/>
  <c r="A106" i="7"/>
  <c r="F106" i="7"/>
  <c r="A247" i="6"/>
  <c r="E106" i="7"/>
  <c r="B106" i="7"/>
  <c r="A105" i="7"/>
  <c r="F105" i="7"/>
  <c r="A246" i="6"/>
  <c r="E105" i="7"/>
  <c r="B105" i="7"/>
  <c r="A104" i="7"/>
  <c r="D104" i="7"/>
  <c r="A245" i="6"/>
  <c r="E104" i="7"/>
  <c r="G104" i="7"/>
  <c r="B104" i="7"/>
  <c r="A103" i="7"/>
  <c r="D103" i="7"/>
  <c r="A244" i="6"/>
  <c r="E103" i="7"/>
  <c r="G103" i="7"/>
  <c r="B103" i="7"/>
  <c r="A102" i="7"/>
  <c r="D102" i="7"/>
  <c r="A243" i="6"/>
  <c r="E102" i="7"/>
  <c r="G102" i="7"/>
  <c r="B102" i="7"/>
  <c r="A101" i="7"/>
  <c r="F101" i="7"/>
  <c r="A242" i="6"/>
  <c r="E101" i="7"/>
  <c r="B101" i="7"/>
  <c r="A100" i="7"/>
  <c r="D100" i="7"/>
  <c r="A241" i="6"/>
  <c r="E100" i="7"/>
  <c r="G100" i="7"/>
  <c r="B100" i="7"/>
  <c r="A99" i="7"/>
  <c r="D99" i="7"/>
  <c r="A222" i="6"/>
  <c r="E99" i="7"/>
  <c r="G99" i="7"/>
  <c r="B99" i="7"/>
  <c r="A98" i="7"/>
  <c r="F98" i="7"/>
  <c r="A221" i="6"/>
  <c r="E98" i="7"/>
  <c r="B98" i="7"/>
  <c r="A97" i="7"/>
  <c r="F97" i="7"/>
  <c r="A220" i="6"/>
  <c r="E97" i="7"/>
  <c r="B97" i="7"/>
  <c r="A96" i="7"/>
  <c r="D96" i="7"/>
  <c r="A219" i="6"/>
  <c r="E96" i="7"/>
  <c r="G96" i="7"/>
  <c r="B96" i="7"/>
  <c r="A95" i="7"/>
  <c r="D95" i="7"/>
  <c r="A218" i="6"/>
  <c r="E95" i="7"/>
  <c r="G95" i="7"/>
  <c r="B95" i="7"/>
  <c r="A94" i="7"/>
  <c r="D94" i="7"/>
  <c r="A217" i="6"/>
  <c r="E94" i="7"/>
  <c r="G94" i="7"/>
  <c r="F94" i="7"/>
  <c r="B94" i="7"/>
  <c r="A93" i="7"/>
  <c r="F93" i="7"/>
  <c r="A216" i="6"/>
  <c r="E93" i="7"/>
  <c r="B93" i="7"/>
  <c r="A92" i="7"/>
  <c r="D92" i="7"/>
  <c r="A215" i="6"/>
  <c r="E92" i="7"/>
  <c r="G92" i="7"/>
  <c r="B92" i="7"/>
  <c r="A91" i="7"/>
  <c r="A214" i="6"/>
  <c r="E91" i="7"/>
  <c r="B91" i="7"/>
  <c r="A90" i="7"/>
  <c r="D90" i="7"/>
  <c r="A213" i="6"/>
  <c r="E90" i="7"/>
  <c r="G90" i="7"/>
  <c r="F90" i="7"/>
  <c r="B90" i="7"/>
  <c r="A89" i="7"/>
  <c r="F89" i="7"/>
  <c r="A212" i="6"/>
  <c r="E89" i="7"/>
  <c r="B89" i="7"/>
  <c r="A88" i="7"/>
  <c r="D88" i="7"/>
  <c r="A211" i="6"/>
  <c r="E88" i="7"/>
  <c r="G88" i="7"/>
  <c r="B88" i="7"/>
  <c r="A87" i="7"/>
  <c r="F87" i="7"/>
  <c r="D87" i="7"/>
  <c r="A210" i="6"/>
  <c r="E87" i="7"/>
  <c r="G87" i="7"/>
  <c r="B87" i="7"/>
  <c r="A86" i="7"/>
  <c r="D86" i="7"/>
  <c r="A209" i="6"/>
  <c r="E86" i="7"/>
  <c r="G86" i="7"/>
  <c r="B86" i="7"/>
  <c r="A85" i="7"/>
  <c r="F85" i="7"/>
  <c r="A190" i="6"/>
  <c r="E85" i="7"/>
  <c r="B85" i="7"/>
  <c r="A84" i="7"/>
  <c r="D84" i="7"/>
  <c r="A189" i="6"/>
  <c r="E84" i="7"/>
  <c r="G84" i="7"/>
  <c r="B84" i="7"/>
  <c r="A83" i="7"/>
  <c r="B83" i="7"/>
  <c r="A188" i="6"/>
  <c r="E83" i="7"/>
  <c r="A82" i="7"/>
  <c r="B82" i="7"/>
  <c r="A187" i="6"/>
  <c r="E82" i="7"/>
  <c r="A81" i="7"/>
  <c r="F81" i="7"/>
  <c r="A186" i="6"/>
  <c r="E81" i="7"/>
  <c r="B81" i="7"/>
  <c r="A80" i="7"/>
  <c r="D80" i="7"/>
  <c r="A185" i="6"/>
  <c r="E80" i="7"/>
  <c r="G80" i="7"/>
  <c r="B80" i="7"/>
  <c r="A79" i="7"/>
  <c r="D79" i="7"/>
  <c r="A184" i="6"/>
  <c r="E79" i="7"/>
  <c r="G79" i="7"/>
  <c r="B79" i="7"/>
  <c r="A78" i="7"/>
  <c r="D78" i="7"/>
  <c r="A183" i="6"/>
  <c r="E78" i="7"/>
  <c r="G78" i="7"/>
  <c r="B78" i="7"/>
  <c r="A77" i="7"/>
  <c r="F77" i="7"/>
  <c r="A182" i="6"/>
  <c r="E77" i="7"/>
  <c r="B77" i="7"/>
  <c r="A76" i="7"/>
  <c r="D76" i="7"/>
  <c r="A181" i="6"/>
  <c r="E76" i="7"/>
  <c r="G76" i="7"/>
  <c r="B76" i="7"/>
  <c r="A75" i="7"/>
  <c r="D75" i="7"/>
  <c r="A180" i="6"/>
  <c r="E75" i="7"/>
  <c r="G75" i="7"/>
  <c r="B75" i="7"/>
  <c r="A74" i="7"/>
  <c r="A179" i="6"/>
  <c r="E74" i="7"/>
  <c r="B74" i="7"/>
  <c r="A73" i="7"/>
  <c r="F73" i="7"/>
  <c r="A178" i="6"/>
  <c r="E73" i="7"/>
  <c r="B73" i="7"/>
  <c r="A72" i="7"/>
  <c r="D72" i="7"/>
  <c r="A177" i="6"/>
  <c r="E72" i="7"/>
  <c r="G72" i="7"/>
  <c r="B72" i="7"/>
  <c r="A71" i="7"/>
  <c r="F71" i="7"/>
  <c r="A158" i="6"/>
  <c r="E71" i="7"/>
  <c r="B71" i="7"/>
  <c r="A70" i="7"/>
  <c r="D70" i="7"/>
  <c r="A157" i="6"/>
  <c r="E70" i="7"/>
  <c r="G70" i="7"/>
  <c r="B70" i="7"/>
  <c r="A69" i="7"/>
  <c r="F69" i="7"/>
  <c r="A156" i="6"/>
  <c r="E69" i="7"/>
  <c r="B69" i="7"/>
  <c r="A68" i="7"/>
  <c r="D68" i="7"/>
  <c r="A155" i="6"/>
  <c r="E68" i="7"/>
  <c r="G68" i="7"/>
  <c r="B68" i="7"/>
  <c r="A67" i="7"/>
  <c r="D67" i="7"/>
  <c r="A154" i="6"/>
  <c r="E67" i="7"/>
  <c r="G67" i="7"/>
  <c r="F67" i="7"/>
  <c r="B67" i="7"/>
  <c r="A66" i="7"/>
  <c r="B66" i="7"/>
  <c r="A153" i="6"/>
  <c r="E66" i="7"/>
  <c r="D66" i="7"/>
  <c r="G66" i="7"/>
  <c r="A65" i="7"/>
  <c r="F65" i="7"/>
  <c r="A152" i="6"/>
  <c r="E65" i="7"/>
  <c r="B65" i="7"/>
  <c r="A64" i="7"/>
  <c r="D64" i="7"/>
  <c r="A151" i="6"/>
  <c r="E64" i="7"/>
  <c r="G64" i="7"/>
  <c r="B64" i="7"/>
  <c r="A63" i="7"/>
  <c r="D63" i="7"/>
  <c r="A150" i="6"/>
  <c r="E63" i="7"/>
  <c r="G63" i="7"/>
  <c r="B63" i="7"/>
  <c r="A62" i="7"/>
  <c r="B62" i="7"/>
  <c r="C62" i="7"/>
  <c r="A149" i="6"/>
  <c r="E62" i="7"/>
  <c r="A61" i="7"/>
  <c r="D61" i="7"/>
  <c r="A148" i="6"/>
  <c r="E61" i="7"/>
  <c r="G61" i="7"/>
  <c r="B61" i="7"/>
  <c r="A60" i="7"/>
  <c r="F60" i="7"/>
  <c r="A147" i="6"/>
  <c r="E60" i="7"/>
  <c r="B60" i="7"/>
  <c r="A59" i="7"/>
  <c r="D59" i="7"/>
  <c r="A146" i="6"/>
  <c r="E59" i="7"/>
  <c r="G59" i="7"/>
  <c r="B59" i="7"/>
  <c r="A58" i="7"/>
  <c r="A145" i="6"/>
  <c r="E58" i="7"/>
  <c r="B58" i="7"/>
  <c r="A57" i="7"/>
  <c r="D57" i="7"/>
  <c r="A126" i="6"/>
  <c r="E57" i="7"/>
  <c r="G57" i="7"/>
  <c r="F57" i="7"/>
  <c r="B57" i="7"/>
  <c r="A56" i="7"/>
  <c r="F56" i="7"/>
  <c r="A125" i="6"/>
  <c r="E56" i="7"/>
  <c r="B56" i="7"/>
  <c r="A55" i="7"/>
  <c r="D55" i="7"/>
  <c r="A124" i="6"/>
  <c r="E55" i="7"/>
  <c r="G55" i="7"/>
  <c r="B55" i="7"/>
  <c r="A54" i="7"/>
  <c r="A123" i="6"/>
  <c r="E54" i="7"/>
  <c r="B54" i="7"/>
  <c r="A53" i="7"/>
  <c r="D53" i="7"/>
  <c r="A122" i="6"/>
  <c r="E53" i="7"/>
  <c r="G53" i="7"/>
  <c r="F53" i="7"/>
  <c r="B53" i="7"/>
  <c r="A52" i="7"/>
  <c r="F52" i="7"/>
  <c r="A121" i="6"/>
  <c r="E52" i="7"/>
  <c r="B52" i="7"/>
  <c r="A51" i="7"/>
  <c r="D51" i="7"/>
  <c r="A120" i="6"/>
  <c r="E51" i="7"/>
  <c r="G51" i="7"/>
  <c r="B51" i="7"/>
  <c r="A50" i="7"/>
  <c r="B50" i="7"/>
  <c r="A119" i="6"/>
  <c r="E50" i="7"/>
  <c r="A49" i="7"/>
  <c r="D49" i="7"/>
  <c r="A118" i="6"/>
  <c r="E49" i="7"/>
  <c r="G49" i="7"/>
  <c r="B49" i="7"/>
  <c r="A48" i="7"/>
  <c r="D48" i="7"/>
  <c r="A117" i="6"/>
  <c r="E48" i="7"/>
  <c r="G48" i="7"/>
  <c r="B48" i="7"/>
  <c r="A47" i="7"/>
  <c r="F47" i="7"/>
  <c r="A116" i="6"/>
  <c r="E47" i="7"/>
  <c r="B47" i="7"/>
  <c r="A46" i="7"/>
  <c r="D46" i="7"/>
  <c r="A115" i="6"/>
  <c r="E46" i="7"/>
  <c r="G46" i="7"/>
  <c r="B46" i="7"/>
  <c r="A45" i="7"/>
  <c r="D45" i="7"/>
  <c r="A114" i="6"/>
  <c r="E45" i="7"/>
  <c r="G45" i="7"/>
  <c r="B45" i="7"/>
  <c r="A44" i="7"/>
  <c r="F44" i="7"/>
  <c r="B44" i="7"/>
  <c r="A113" i="6"/>
  <c r="E44" i="7"/>
  <c r="A43" i="7"/>
  <c r="A94" i="6"/>
  <c r="E43" i="7"/>
  <c r="B43" i="7"/>
  <c r="A42" i="7"/>
  <c r="A93" i="6"/>
  <c r="E42" i="7"/>
  <c r="B42" i="7"/>
  <c r="A41" i="7"/>
  <c r="D41" i="7"/>
  <c r="A92" i="6"/>
  <c r="E41" i="7"/>
  <c r="G41" i="7"/>
  <c r="B41" i="7"/>
  <c r="A40" i="7"/>
  <c r="D40" i="7"/>
  <c r="A91" i="6"/>
  <c r="E40" i="7"/>
  <c r="G40" i="7"/>
  <c r="B40" i="7"/>
  <c r="A39" i="7"/>
  <c r="D39" i="7"/>
  <c r="A90" i="6"/>
  <c r="E39" i="7"/>
  <c r="G39" i="7"/>
  <c r="B39" i="7"/>
  <c r="A38" i="7"/>
  <c r="B38" i="7"/>
  <c r="A89" i="6"/>
  <c r="E38" i="7"/>
  <c r="A37" i="7"/>
  <c r="F37" i="7"/>
  <c r="A88" i="6"/>
  <c r="E37" i="7"/>
  <c r="B37" i="7"/>
  <c r="A36" i="7"/>
  <c r="D36" i="7"/>
  <c r="A87" i="6"/>
  <c r="E36" i="7"/>
  <c r="G36" i="7"/>
  <c r="B36" i="7"/>
  <c r="A35" i="7"/>
  <c r="D35" i="7"/>
  <c r="A86" i="6"/>
  <c r="E35" i="7"/>
  <c r="G35" i="7"/>
  <c r="B35" i="7"/>
  <c r="A34" i="7"/>
  <c r="D34" i="7"/>
  <c r="A85" i="6"/>
  <c r="E34" i="7"/>
  <c r="G34" i="7"/>
  <c r="B34" i="7"/>
  <c r="A33" i="7"/>
  <c r="D33" i="7"/>
  <c r="A84" i="6"/>
  <c r="E33" i="7"/>
  <c r="G33" i="7"/>
  <c r="B33" i="7"/>
  <c r="A32" i="7"/>
  <c r="B32" i="7"/>
  <c r="A83" i="6"/>
  <c r="E32" i="7"/>
  <c r="A31" i="7"/>
  <c r="D31" i="7"/>
  <c r="A82" i="6"/>
  <c r="E31" i="7"/>
  <c r="G31" i="7"/>
  <c r="B31" i="7"/>
  <c r="A30" i="7"/>
  <c r="F30" i="7"/>
  <c r="B30" i="7"/>
  <c r="A81" i="6"/>
  <c r="E30" i="7"/>
  <c r="A29" i="7"/>
  <c r="B29" i="7"/>
  <c r="C29" i="7"/>
  <c r="A62" i="6"/>
  <c r="E29" i="7"/>
  <c r="A28" i="7"/>
  <c r="F28" i="7"/>
  <c r="A61" i="6"/>
  <c r="E28" i="7"/>
  <c r="B28" i="7"/>
  <c r="A27" i="7"/>
  <c r="B27" i="7"/>
  <c r="C27" i="7"/>
  <c r="A60" i="6"/>
  <c r="E27" i="7"/>
  <c r="A26" i="7"/>
  <c r="F26" i="7"/>
  <c r="A59" i="6"/>
  <c r="E26" i="7"/>
  <c r="B26" i="7"/>
  <c r="A25" i="7"/>
  <c r="A58" i="6"/>
  <c r="E25" i="7"/>
  <c r="B25" i="7"/>
  <c r="C25" i="7"/>
  <c r="A24" i="7"/>
  <c r="D24" i="7"/>
  <c r="A57" i="6"/>
  <c r="E24" i="7"/>
  <c r="G24" i="7"/>
  <c r="F24" i="7"/>
  <c r="B24" i="7"/>
  <c r="A23" i="7"/>
  <c r="F23" i="7"/>
  <c r="A56" i="6"/>
  <c r="E23" i="7"/>
  <c r="B23" i="7"/>
  <c r="A22" i="7"/>
  <c r="D22" i="7"/>
  <c r="A55" i="6"/>
  <c r="E22" i="7"/>
  <c r="G22" i="7"/>
  <c r="B22" i="7"/>
  <c r="A21" i="7"/>
  <c r="F21" i="7"/>
  <c r="B21" i="7"/>
  <c r="A54" i="6"/>
  <c r="E21" i="7"/>
  <c r="A20" i="7"/>
  <c r="D20" i="7"/>
  <c r="A53" i="6"/>
  <c r="E20" i="7"/>
  <c r="G20" i="7"/>
  <c r="B20" i="7"/>
  <c r="A19" i="7"/>
  <c r="A52" i="6"/>
  <c r="E19" i="7"/>
  <c r="B19" i="7"/>
  <c r="A18" i="7"/>
  <c r="D18" i="7"/>
  <c r="A51" i="6"/>
  <c r="E18" i="7"/>
  <c r="G18" i="7"/>
  <c r="B18" i="7"/>
  <c r="A17" i="7"/>
  <c r="D17" i="7"/>
  <c r="A50" i="6"/>
  <c r="E17" i="7"/>
  <c r="G17" i="7"/>
  <c r="B17" i="7"/>
  <c r="A16" i="7"/>
  <c r="D16" i="7"/>
  <c r="A49" i="6"/>
  <c r="E16" i="7"/>
  <c r="G16" i="7"/>
  <c r="B16" i="7"/>
  <c r="A15" i="7"/>
  <c r="F15" i="7"/>
  <c r="A30" i="6"/>
  <c r="E15" i="7"/>
  <c r="B15" i="7"/>
  <c r="A14" i="7"/>
  <c r="D14" i="7"/>
  <c r="A29" i="6"/>
  <c r="E14" i="7"/>
  <c r="G14" i="7"/>
  <c r="F14" i="7"/>
  <c r="B14" i="7"/>
  <c r="A13" i="7"/>
  <c r="A28" i="6"/>
  <c r="E13" i="7"/>
  <c r="B13" i="7"/>
  <c r="A12" i="7"/>
  <c r="A27" i="6"/>
  <c r="E12" i="7"/>
  <c r="B12" i="7"/>
  <c r="A11" i="7"/>
  <c r="A26" i="6"/>
  <c r="E11" i="7"/>
  <c r="B11" i="7"/>
  <c r="A10" i="7"/>
  <c r="F10" i="7"/>
  <c r="A25" i="6"/>
  <c r="E10" i="7"/>
  <c r="B10" i="7"/>
  <c r="A9" i="7"/>
  <c r="D9" i="7"/>
  <c r="A24" i="6"/>
  <c r="E9" i="7"/>
  <c r="G9" i="7"/>
  <c r="B9" i="7"/>
  <c r="A8" i="7"/>
  <c r="D8" i="7"/>
  <c r="A23" i="6"/>
  <c r="E8" i="7"/>
  <c r="G8" i="7"/>
  <c r="B8" i="7"/>
  <c r="A7" i="7"/>
  <c r="D7" i="7"/>
  <c r="A22" i="6"/>
  <c r="E7" i="7"/>
  <c r="G7" i="7"/>
  <c r="B7" i="7"/>
  <c r="A6" i="7"/>
  <c r="A21" i="6"/>
  <c r="E6" i="7"/>
  <c r="B6" i="7"/>
  <c r="A5" i="7"/>
  <c r="A20" i="6"/>
  <c r="E5" i="7"/>
  <c r="B5" i="7"/>
  <c r="A4" i="7"/>
  <c r="D4" i="7"/>
  <c r="A19" i="6"/>
  <c r="E4" i="7"/>
  <c r="G4" i="7"/>
  <c r="B4" i="7"/>
  <c r="A3" i="7"/>
  <c r="F3" i="7"/>
  <c r="A18" i="6"/>
  <c r="E3" i="7"/>
  <c r="B3" i="7"/>
  <c r="A2" i="7"/>
  <c r="F2" i="7"/>
  <c r="B2" i="7"/>
  <c r="A17" i="6"/>
  <c r="E2" i="7"/>
  <c r="L625" i="1"/>
  <c r="M625" i="1"/>
  <c r="K625" i="6"/>
  <c r="L626" i="1"/>
  <c r="M626" i="1"/>
  <c r="K626" i="6"/>
  <c r="L627" i="1"/>
  <c r="M627" i="1"/>
  <c r="K627" i="6"/>
  <c r="L628" i="1"/>
  <c r="M628" i="1"/>
  <c r="K628" i="6"/>
  <c r="L629" i="1"/>
  <c r="M629" i="1"/>
  <c r="K629" i="6"/>
  <c r="L630" i="1"/>
  <c r="M630" i="1"/>
  <c r="K630" i="6"/>
  <c r="L631" i="1"/>
  <c r="M631" i="1"/>
  <c r="K631" i="6"/>
  <c r="L632" i="1"/>
  <c r="M632" i="1"/>
  <c r="K632" i="6"/>
  <c r="L633" i="1"/>
  <c r="M633" i="1"/>
  <c r="K633" i="6"/>
  <c r="L634" i="1"/>
  <c r="M634" i="1"/>
  <c r="K634" i="6"/>
  <c r="L635" i="1"/>
  <c r="M635" i="1"/>
  <c r="K635" i="6"/>
  <c r="L636" i="1"/>
  <c r="M636" i="1"/>
  <c r="K636" i="6"/>
  <c r="L637" i="1"/>
  <c r="M637" i="1"/>
  <c r="K637" i="6"/>
  <c r="L638" i="1"/>
  <c r="M638" i="1"/>
  <c r="K638" i="6"/>
  <c r="E625" i="1"/>
  <c r="F625" i="1"/>
  <c r="E625" i="6"/>
  <c r="E626" i="1"/>
  <c r="F626" i="1"/>
  <c r="E626" i="6"/>
  <c r="E627" i="1"/>
  <c r="F627" i="1"/>
  <c r="E627" i="6"/>
  <c r="E628" i="1"/>
  <c r="F628" i="1"/>
  <c r="E628" i="6"/>
  <c r="E629" i="1"/>
  <c r="F629" i="1"/>
  <c r="E629" i="6"/>
  <c r="E630" i="1"/>
  <c r="F630" i="1"/>
  <c r="E630" i="6"/>
  <c r="E631" i="1"/>
  <c r="F631" i="1"/>
  <c r="E631" i="6"/>
  <c r="E632" i="1"/>
  <c r="F632" i="1"/>
  <c r="E632" i="6"/>
  <c r="E633" i="1"/>
  <c r="F633" i="1"/>
  <c r="E633" i="6"/>
  <c r="E634" i="1"/>
  <c r="F634" i="1"/>
  <c r="E634" i="6"/>
  <c r="E635" i="1"/>
  <c r="F635" i="1"/>
  <c r="E635" i="6"/>
  <c r="E636" i="1"/>
  <c r="F636" i="1"/>
  <c r="E636" i="6"/>
  <c r="E637" i="1"/>
  <c r="F637" i="1"/>
  <c r="E637" i="6"/>
  <c r="E638" i="1"/>
  <c r="F638" i="1"/>
  <c r="E638" i="6"/>
  <c r="H638" i="6"/>
  <c r="J638" i="6"/>
  <c r="B638" i="6"/>
  <c r="D638" i="6"/>
  <c r="H637" i="6"/>
  <c r="J637" i="6"/>
  <c r="B637" i="6"/>
  <c r="D637" i="6"/>
  <c r="H636" i="6"/>
  <c r="J636" i="6"/>
  <c r="B636" i="6"/>
  <c r="D636" i="6"/>
  <c r="H635" i="6"/>
  <c r="J635" i="6"/>
  <c r="B635" i="6"/>
  <c r="D635" i="6"/>
  <c r="H634" i="6"/>
  <c r="J634" i="6"/>
  <c r="B634" i="6"/>
  <c r="D634" i="6"/>
  <c r="H633" i="6"/>
  <c r="J633" i="6"/>
  <c r="B633" i="6"/>
  <c r="D633" i="6"/>
  <c r="H632" i="6"/>
  <c r="J632" i="6"/>
  <c r="B632" i="6"/>
  <c r="D632" i="6"/>
  <c r="H631" i="6"/>
  <c r="J631" i="6"/>
  <c r="B631" i="6"/>
  <c r="D631" i="6"/>
  <c r="H630" i="6"/>
  <c r="J630" i="6"/>
  <c r="B630" i="6"/>
  <c r="D630" i="6"/>
  <c r="H629" i="6"/>
  <c r="J629" i="6"/>
  <c r="B629" i="6"/>
  <c r="D629" i="6"/>
  <c r="H628" i="6"/>
  <c r="J628" i="6"/>
  <c r="B628" i="6"/>
  <c r="D628" i="6"/>
  <c r="H627" i="6"/>
  <c r="J627" i="6"/>
  <c r="B627" i="6"/>
  <c r="D627" i="6"/>
  <c r="H626" i="6"/>
  <c r="J626" i="6"/>
  <c r="B626" i="6"/>
  <c r="D626" i="6"/>
  <c r="H625" i="6"/>
  <c r="J625" i="6"/>
  <c r="B625" i="6"/>
  <c r="D625" i="6"/>
  <c r="I623" i="1"/>
  <c r="H623" i="6"/>
  <c r="B623" i="1"/>
  <c r="B623" i="6"/>
  <c r="I622" i="1"/>
  <c r="H622" i="6"/>
  <c r="B622" i="1"/>
  <c r="B622" i="6"/>
  <c r="I621" i="1"/>
  <c r="H621" i="6"/>
  <c r="B621" i="1"/>
  <c r="B621" i="6"/>
  <c r="I620" i="1"/>
  <c r="H620" i="6"/>
  <c r="B620" i="1"/>
  <c r="B620" i="6"/>
  <c r="I619" i="1"/>
  <c r="H619" i="6"/>
  <c r="B619" i="1"/>
  <c r="B619" i="6"/>
  <c r="I618" i="1"/>
  <c r="H618" i="6"/>
  <c r="B618" i="1"/>
  <c r="B618" i="6"/>
  <c r="I617" i="1"/>
  <c r="H617" i="6"/>
  <c r="B617" i="1"/>
  <c r="B617" i="6"/>
  <c r="K615" i="6"/>
  <c r="E615" i="6"/>
  <c r="L593" i="1"/>
  <c r="M593" i="1"/>
  <c r="K593" i="6"/>
  <c r="L594" i="1"/>
  <c r="M594" i="1"/>
  <c r="K594" i="6"/>
  <c r="L595" i="1"/>
  <c r="M595" i="1"/>
  <c r="K595" i="6"/>
  <c r="L596" i="1"/>
  <c r="M596" i="1"/>
  <c r="K596" i="6"/>
  <c r="L597" i="1"/>
  <c r="M597" i="1"/>
  <c r="K597" i="6"/>
  <c r="L598" i="1"/>
  <c r="M598" i="1"/>
  <c r="K598" i="6"/>
  <c r="L599" i="1"/>
  <c r="M599" i="1"/>
  <c r="K599" i="6"/>
  <c r="L600" i="1"/>
  <c r="M600" i="1"/>
  <c r="K600" i="6"/>
  <c r="L601" i="1"/>
  <c r="M601" i="1"/>
  <c r="K601" i="6"/>
  <c r="L602" i="1"/>
  <c r="M602" i="1"/>
  <c r="K602" i="6"/>
  <c r="L603" i="1"/>
  <c r="M603" i="1"/>
  <c r="K603" i="6"/>
  <c r="L604" i="1"/>
  <c r="M604" i="1"/>
  <c r="K604" i="6"/>
  <c r="L605" i="1"/>
  <c r="M605" i="1"/>
  <c r="K605" i="6"/>
  <c r="L606" i="1"/>
  <c r="M606" i="1"/>
  <c r="K606" i="6"/>
  <c r="E593" i="1"/>
  <c r="F593" i="1"/>
  <c r="E594" i="1"/>
  <c r="F594" i="1"/>
  <c r="E594" i="6"/>
  <c r="E595" i="1"/>
  <c r="F595" i="1"/>
  <c r="E595" i="6"/>
  <c r="E596" i="1"/>
  <c r="F596" i="1"/>
  <c r="E596" i="6"/>
  <c r="E597" i="1"/>
  <c r="F597" i="1"/>
  <c r="E597" i="6"/>
  <c r="E598" i="1"/>
  <c r="F598" i="1"/>
  <c r="E598" i="6"/>
  <c r="E599" i="1"/>
  <c r="F599" i="1"/>
  <c r="E599" i="6"/>
  <c r="E600" i="1"/>
  <c r="F600" i="1"/>
  <c r="E600" i="6"/>
  <c r="E601" i="1"/>
  <c r="F601" i="1"/>
  <c r="E601" i="6"/>
  <c r="E602" i="1"/>
  <c r="F602" i="1"/>
  <c r="E602" i="6"/>
  <c r="E603" i="1"/>
  <c r="F603" i="1"/>
  <c r="E603" i="6"/>
  <c r="E604" i="1"/>
  <c r="F604" i="1"/>
  <c r="E604" i="6"/>
  <c r="E605" i="1"/>
  <c r="F605" i="1"/>
  <c r="E605" i="6"/>
  <c r="E606" i="1"/>
  <c r="F606" i="1"/>
  <c r="E606" i="6"/>
  <c r="H606" i="6"/>
  <c r="J606" i="6"/>
  <c r="B606" i="6"/>
  <c r="D606" i="6"/>
  <c r="H605" i="6"/>
  <c r="J605" i="6"/>
  <c r="B605" i="6"/>
  <c r="D605" i="6"/>
  <c r="H604" i="6"/>
  <c r="J604" i="6"/>
  <c r="B604" i="6"/>
  <c r="D604" i="6"/>
  <c r="H603" i="6"/>
  <c r="J603" i="6"/>
  <c r="B603" i="6"/>
  <c r="D603" i="6"/>
  <c r="H602" i="6"/>
  <c r="J602" i="6"/>
  <c r="B602" i="6"/>
  <c r="D602" i="6"/>
  <c r="H601" i="6"/>
  <c r="J601" i="6"/>
  <c r="B601" i="6"/>
  <c r="D601" i="6"/>
  <c r="H600" i="6"/>
  <c r="J600" i="6"/>
  <c r="B600" i="6"/>
  <c r="D600" i="6"/>
  <c r="H599" i="6"/>
  <c r="J599" i="6"/>
  <c r="B599" i="6"/>
  <c r="D599" i="6"/>
  <c r="H598" i="6"/>
  <c r="J598" i="6"/>
  <c r="B598" i="6"/>
  <c r="D598" i="6"/>
  <c r="H597" i="6"/>
  <c r="J597" i="6"/>
  <c r="B597" i="6"/>
  <c r="D597" i="6"/>
  <c r="H596" i="6"/>
  <c r="J596" i="6"/>
  <c r="B596" i="6"/>
  <c r="D596" i="6"/>
  <c r="H595" i="6"/>
  <c r="J595" i="6"/>
  <c r="B595" i="6"/>
  <c r="D595" i="6"/>
  <c r="H594" i="6"/>
  <c r="J594" i="6"/>
  <c r="B594" i="6"/>
  <c r="D594" i="6"/>
  <c r="H593" i="6"/>
  <c r="J593" i="6"/>
  <c r="B593" i="6"/>
  <c r="D593" i="6"/>
  <c r="I591" i="1"/>
  <c r="H591" i="6"/>
  <c r="B591" i="1"/>
  <c r="B591" i="6"/>
  <c r="I590" i="1"/>
  <c r="H590" i="6"/>
  <c r="B590" i="1"/>
  <c r="B590" i="6"/>
  <c r="I589" i="1"/>
  <c r="H589" i="6"/>
  <c r="B589" i="1"/>
  <c r="B589" i="6"/>
  <c r="I588" i="1"/>
  <c r="H588" i="6"/>
  <c r="B588" i="1"/>
  <c r="B588" i="6"/>
  <c r="I587" i="1"/>
  <c r="H587" i="6"/>
  <c r="B587" i="1"/>
  <c r="B587" i="6"/>
  <c r="I586" i="1"/>
  <c r="H586" i="6"/>
  <c r="B586" i="1"/>
  <c r="B586" i="6"/>
  <c r="I585" i="1"/>
  <c r="H585" i="6"/>
  <c r="B585" i="1"/>
  <c r="B585" i="6"/>
  <c r="K583" i="6"/>
  <c r="E583" i="6"/>
  <c r="L561" i="1"/>
  <c r="M561" i="1"/>
  <c r="K561" i="6"/>
  <c r="L562" i="1"/>
  <c r="M562" i="1"/>
  <c r="K562" i="6"/>
  <c r="L563" i="1"/>
  <c r="M563" i="1"/>
  <c r="K563" i="6"/>
  <c r="L564" i="1"/>
  <c r="M564" i="1"/>
  <c r="K564" i="6"/>
  <c r="L565" i="1"/>
  <c r="M565" i="1"/>
  <c r="K565" i="6"/>
  <c r="L566" i="1"/>
  <c r="M566" i="1"/>
  <c r="L567" i="1"/>
  <c r="M567" i="1"/>
  <c r="K567" i="6"/>
  <c r="L568" i="1"/>
  <c r="M568" i="1"/>
  <c r="K568" i="6"/>
  <c r="L569" i="1"/>
  <c r="M569" i="1"/>
  <c r="K569" i="6"/>
  <c r="L570" i="1"/>
  <c r="M570" i="1"/>
  <c r="K570" i="6"/>
  <c r="L571" i="1"/>
  <c r="M571" i="1"/>
  <c r="K571" i="6"/>
  <c r="L572" i="1"/>
  <c r="M572" i="1"/>
  <c r="K572" i="6"/>
  <c r="L573" i="1"/>
  <c r="M573" i="1"/>
  <c r="K573" i="6"/>
  <c r="L574" i="1"/>
  <c r="M574" i="1"/>
  <c r="K574" i="6"/>
  <c r="E561" i="1"/>
  <c r="F561" i="1"/>
  <c r="E561" i="6"/>
  <c r="E562" i="1"/>
  <c r="F562" i="1"/>
  <c r="E562" i="6"/>
  <c r="E563" i="1"/>
  <c r="F563" i="1"/>
  <c r="E563" i="6"/>
  <c r="E564" i="1"/>
  <c r="F564" i="1"/>
  <c r="E564" i="6"/>
  <c r="E565" i="1"/>
  <c r="F565" i="1"/>
  <c r="E565" i="6"/>
  <c r="E566" i="1"/>
  <c r="F566" i="1"/>
  <c r="E566" i="6"/>
  <c r="E567" i="1"/>
  <c r="F567" i="1"/>
  <c r="E568" i="1"/>
  <c r="F568" i="1"/>
  <c r="E568" i="6"/>
  <c r="E569" i="1"/>
  <c r="F569" i="1"/>
  <c r="E569" i="6"/>
  <c r="E570" i="1"/>
  <c r="F570" i="1"/>
  <c r="E570" i="6"/>
  <c r="E571" i="1"/>
  <c r="F571" i="1"/>
  <c r="E571" i="6"/>
  <c r="E572" i="1"/>
  <c r="F572" i="1"/>
  <c r="E572" i="6"/>
  <c r="E573" i="1"/>
  <c r="F573" i="1"/>
  <c r="E573" i="6"/>
  <c r="E574" i="1"/>
  <c r="F574" i="1"/>
  <c r="E574" i="6"/>
  <c r="H574" i="6"/>
  <c r="J574" i="6"/>
  <c r="B574" i="6"/>
  <c r="D574" i="6"/>
  <c r="H573" i="6"/>
  <c r="J573" i="6"/>
  <c r="B573" i="6"/>
  <c r="D573" i="6"/>
  <c r="H572" i="6"/>
  <c r="J572" i="6"/>
  <c r="B572" i="6"/>
  <c r="D572" i="6"/>
  <c r="H571" i="6"/>
  <c r="J571" i="6"/>
  <c r="B571" i="6"/>
  <c r="D571" i="6"/>
  <c r="H570" i="6"/>
  <c r="J570" i="6"/>
  <c r="B570" i="6"/>
  <c r="D570" i="6"/>
  <c r="H569" i="6"/>
  <c r="J569" i="6"/>
  <c r="B569" i="6"/>
  <c r="D569" i="6"/>
  <c r="H568" i="6"/>
  <c r="J568" i="6"/>
  <c r="B568" i="6"/>
  <c r="D568" i="6"/>
  <c r="H567" i="6"/>
  <c r="J567" i="6"/>
  <c r="B567" i="6"/>
  <c r="D567" i="6"/>
  <c r="H566" i="6"/>
  <c r="J566" i="6"/>
  <c r="B566" i="6"/>
  <c r="D566" i="6"/>
  <c r="H565" i="6"/>
  <c r="J565" i="6"/>
  <c r="B565" i="6"/>
  <c r="D565" i="6"/>
  <c r="H564" i="6"/>
  <c r="J564" i="6"/>
  <c r="B564" i="6"/>
  <c r="D564" i="6"/>
  <c r="H563" i="6"/>
  <c r="J563" i="6"/>
  <c r="B563" i="6"/>
  <c r="D563" i="6"/>
  <c r="H562" i="6"/>
  <c r="J562" i="6"/>
  <c r="B562" i="6"/>
  <c r="D562" i="6"/>
  <c r="H561" i="6"/>
  <c r="J561" i="6"/>
  <c r="B561" i="6"/>
  <c r="D561" i="6"/>
  <c r="I559" i="1"/>
  <c r="H559" i="6"/>
  <c r="B559" i="1"/>
  <c r="B559" i="6"/>
  <c r="I558" i="1"/>
  <c r="H558" i="6"/>
  <c r="B558" i="1"/>
  <c r="B558" i="6"/>
  <c r="I557" i="1"/>
  <c r="H557" i="6"/>
  <c r="B557" i="1"/>
  <c r="B557" i="6"/>
  <c r="I556" i="1"/>
  <c r="H556" i="6"/>
  <c r="B556" i="1"/>
  <c r="B556" i="6"/>
  <c r="I555" i="1"/>
  <c r="H555" i="6"/>
  <c r="B555" i="1"/>
  <c r="B555" i="6"/>
  <c r="I554" i="1"/>
  <c r="H554" i="6"/>
  <c r="B554" i="1"/>
  <c r="B554" i="6"/>
  <c r="I553" i="1"/>
  <c r="H553" i="6"/>
  <c r="B553" i="1"/>
  <c r="B553" i="6"/>
  <c r="K551" i="6"/>
  <c r="E551" i="6"/>
  <c r="L529" i="1"/>
  <c r="M529" i="1"/>
  <c r="K529" i="6"/>
  <c r="L530" i="1"/>
  <c r="M530" i="1"/>
  <c r="K530" i="6"/>
  <c r="L531" i="1"/>
  <c r="M531" i="1"/>
  <c r="K531" i="6"/>
  <c r="L532" i="1"/>
  <c r="M532" i="1"/>
  <c r="K532" i="6"/>
  <c r="L533" i="1"/>
  <c r="M533" i="1"/>
  <c r="K533" i="6"/>
  <c r="L534" i="1"/>
  <c r="M534" i="1"/>
  <c r="K534" i="6"/>
  <c r="L535" i="1"/>
  <c r="M535" i="1"/>
  <c r="K535" i="6"/>
  <c r="L536" i="1"/>
  <c r="M536" i="1"/>
  <c r="K536" i="6"/>
  <c r="L537" i="1"/>
  <c r="M537" i="1"/>
  <c r="K537" i="6"/>
  <c r="L538" i="1"/>
  <c r="M538" i="1"/>
  <c r="K538" i="6"/>
  <c r="L539" i="1"/>
  <c r="M539" i="1"/>
  <c r="K539" i="6"/>
  <c r="L540" i="1"/>
  <c r="M540" i="1"/>
  <c r="K540" i="6"/>
  <c r="L541" i="1"/>
  <c r="M541" i="1"/>
  <c r="K541" i="6"/>
  <c r="L542" i="1"/>
  <c r="M542" i="1"/>
  <c r="K542" i="6"/>
  <c r="E529" i="1"/>
  <c r="F529" i="1"/>
  <c r="E529" i="6"/>
  <c r="E530" i="1"/>
  <c r="F530" i="1"/>
  <c r="E530" i="6"/>
  <c r="E531" i="1"/>
  <c r="F531" i="1"/>
  <c r="E531" i="6"/>
  <c r="E532" i="1"/>
  <c r="F532" i="1"/>
  <c r="E532" i="6"/>
  <c r="E533" i="1"/>
  <c r="F533" i="1"/>
  <c r="E533" i="6"/>
  <c r="E534" i="1"/>
  <c r="F534" i="1"/>
  <c r="E534" i="6"/>
  <c r="E535" i="1"/>
  <c r="F535" i="1"/>
  <c r="E535" i="6"/>
  <c r="E536" i="1"/>
  <c r="F536" i="1"/>
  <c r="E536" i="6"/>
  <c r="E537" i="1"/>
  <c r="F537" i="1"/>
  <c r="E537" i="6"/>
  <c r="E538" i="1"/>
  <c r="F538" i="1"/>
  <c r="E538" i="6"/>
  <c r="E539" i="1"/>
  <c r="F539" i="1"/>
  <c r="E539" i="6"/>
  <c r="E540" i="1"/>
  <c r="F540" i="1"/>
  <c r="E540" i="6"/>
  <c r="E541" i="1"/>
  <c r="F541" i="1"/>
  <c r="E542" i="1"/>
  <c r="F542" i="1"/>
  <c r="E542" i="6"/>
  <c r="H542" i="6"/>
  <c r="J542" i="6"/>
  <c r="B542" i="6"/>
  <c r="D542" i="6"/>
  <c r="H541" i="6"/>
  <c r="J541" i="6"/>
  <c r="B541" i="6"/>
  <c r="D541" i="6"/>
  <c r="H540" i="6"/>
  <c r="J540" i="6"/>
  <c r="B540" i="6"/>
  <c r="D540" i="6"/>
  <c r="H539" i="6"/>
  <c r="J539" i="6"/>
  <c r="B539" i="6"/>
  <c r="D539" i="6"/>
  <c r="H538" i="6"/>
  <c r="J538" i="6"/>
  <c r="B538" i="6"/>
  <c r="D538" i="6"/>
  <c r="H537" i="6"/>
  <c r="J537" i="6"/>
  <c r="B537" i="6"/>
  <c r="D537" i="6"/>
  <c r="H536" i="6"/>
  <c r="J536" i="6"/>
  <c r="B536" i="6"/>
  <c r="D536" i="6"/>
  <c r="H535" i="6"/>
  <c r="J535" i="6"/>
  <c r="B535" i="6"/>
  <c r="D535" i="6"/>
  <c r="H534" i="6"/>
  <c r="J534" i="6"/>
  <c r="B534" i="6"/>
  <c r="D534" i="6"/>
  <c r="H533" i="6"/>
  <c r="J533" i="6"/>
  <c r="B533" i="6"/>
  <c r="D533" i="6"/>
  <c r="H532" i="6"/>
  <c r="J532" i="6"/>
  <c r="B532" i="6"/>
  <c r="D532" i="6"/>
  <c r="H531" i="6"/>
  <c r="J531" i="6"/>
  <c r="B531" i="6"/>
  <c r="D531" i="6"/>
  <c r="H530" i="6"/>
  <c r="J530" i="6"/>
  <c r="B530" i="6"/>
  <c r="D530" i="6"/>
  <c r="H529" i="6"/>
  <c r="J529" i="6"/>
  <c r="B529" i="6"/>
  <c r="D529" i="6"/>
  <c r="I527" i="1"/>
  <c r="H527" i="6"/>
  <c r="B527" i="1"/>
  <c r="B527" i="6"/>
  <c r="I526" i="1"/>
  <c r="H526" i="6"/>
  <c r="B526" i="1"/>
  <c r="B526" i="6"/>
  <c r="I525" i="1"/>
  <c r="H525" i="6"/>
  <c r="B525" i="1"/>
  <c r="B525" i="6"/>
  <c r="I524" i="1"/>
  <c r="H524" i="6"/>
  <c r="B524" i="1"/>
  <c r="B524" i="6"/>
  <c r="I523" i="1"/>
  <c r="H523" i="6"/>
  <c r="B523" i="1"/>
  <c r="B523" i="6"/>
  <c r="I522" i="1"/>
  <c r="H522" i="6"/>
  <c r="B522" i="1"/>
  <c r="B522" i="6"/>
  <c r="I521" i="1"/>
  <c r="H521" i="6"/>
  <c r="B521" i="1"/>
  <c r="B521" i="6"/>
  <c r="K519" i="6"/>
  <c r="E519" i="6"/>
  <c r="L497" i="1"/>
  <c r="M497" i="1"/>
  <c r="K497" i="6"/>
  <c r="L498" i="1"/>
  <c r="M498" i="1"/>
  <c r="K498" i="6"/>
  <c r="L499" i="1"/>
  <c r="M499" i="1"/>
  <c r="K499" i="6"/>
  <c r="L500" i="1"/>
  <c r="M500" i="1"/>
  <c r="K500" i="6"/>
  <c r="L501" i="1"/>
  <c r="M501" i="1"/>
  <c r="K501" i="6"/>
  <c r="L502" i="1"/>
  <c r="M502" i="1"/>
  <c r="K502" i="6"/>
  <c r="L503" i="1"/>
  <c r="M503" i="1"/>
  <c r="K503" i="6"/>
  <c r="L504" i="1"/>
  <c r="M504" i="1"/>
  <c r="K504" i="6"/>
  <c r="L505" i="1"/>
  <c r="M505" i="1"/>
  <c r="K505" i="6"/>
  <c r="L506" i="1"/>
  <c r="M506" i="1"/>
  <c r="K506" i="6"/>
  <c r="L507" i="1"/>
  <c r="M507" i="1"/>
  <c r="L508" i="1"/>
  <c r="M508" i="1"/>
  <c r="K508" i="6"/>
  <c r="L509" i="1"/>
  <c r="M509" i="1"/>
  <c r="K509" i="6"/>
  <c r="L510" i="1"/>
  <c r="M510" i="1"/>
  <c r="K510" i="6"/>
  <c r="E497" i="1"/>
  <c r="F497" i="1"/>
  <c r="E497" i="6"/>
  <c r="E498" i="1"/>
  <c r="F498" i="1"/>
  <c r="E498" i="6"/>
  <c r="E499" i="1"/>
  <c r="F499" i="1"/>
  <c r="E499" i="6"/>
  <c r="E500" i="1"/>
  <c r="F500" i="1"/>
  <c r="E500" i="6"/>
  <c r="E501" i="1"/>
  <c r="F501" i="1"/>
  <c r="E501" i="6"/>
  <c r="E502" i="1"/>
  <c r="F502" i="1"/>
  <c r="E502" i="6"/>
  <c r="E503" i="1"/>
  <c r="F503" i="1"/>
  <c r="E503" i="6"/>
  <c r="E504" i="1"/>
  <c r="F504" i="1"/>
  <c r="E504" i="6"/>
  <c r="E505" i="1"/>
  <c r="F505" i="1"/>
  <c r="E506" i="1"/>
  <c r="F506" i="1"/>
  <c r="E506" i="6"/>
  <c r="E507" i="1"/>
  <c r="F507" i="1"/>
  <c r="E507" i="6"/>
  <c r="E508" i="1"/>
  <c r="F508" i="1"/>
  <c r="E508" i="6"/>
  <c r="E509" i="1"/>
  <c r="F509" i="1"/>
  <c r="E509" i="6"/>
  <c r="E510" i="1"/>
  <c r="F510" i="1"/>
  <c r="E510" i="6"/>
  <c r="H510" i="6"/>
  <c r="J510" i="6"/>
  <c r="B510" i="6"/>
  <c r="D510" i="6"/>
  <c r="H509" i="6"/>
  <c r="J509" i="6"/>
  <c r="B509" i="6"/>
  <c r="D509" i="6"/>
  <c r="H508" i="6"/>
  <c r="J508" i="6"/>
  <c r="B508" i="6"/>
  <c r="D508" i="6"/>
  <c r="H507" i="6"/>
  <c r="J507" i="6"/>
  <c r="B507" i="6"/>
  <c r="D507" i="6"/>
  <c r="H506" i="6"/>
  <c r="J506" i="6"/>
  <c r="B506" i="6"/>
  <c r="D506" i="6"/>
  <c r="H505" i="6"/>
  <c r="J505" i="6"/>
  <c r="B505" i="6"/>
  <c r="D505" i="6"/>
  <c r="H504" i="6"/>
  <c r="J504" i="6"/>
  <c r="B504" i="6"/>
  <c r="D504" i="6"/>
  <c r="H503" i="6"/>
  <c r="J503" i="6"/>
  <c r="B503" i="6"/>
  <c r="D503" i="6"/>
  <c r="H502" i="6"/>
  <c r="J502" i="6"/>
  <c r="B502" i="6"/>
  <c r="D502" i="6"/>
  <c r="H501" i="6"/>
  <c r="J501" i="6"/>
  <c r="B501" i="6"/>
  <c r="D501" i="6"/>
  <c r="H500" i="6"/>
  <c r="J500" i="6"/>
  <c r="B500" i="6"/>
  <c r="D500" i="6"/>
  <c r="H499" i="6"/>
  <c r="J499" i="6"/>
  <c r="B499" i="6"/>
  <c r="D499" i="6"/>
  <c r="H498" i="6"/>
  <c r="J498" i="6"/>
  <c r="B498" i="6"/>
  <c r="D498" i="6"/>
  <c r="H497" i="6"/>
  <c r="J497" i="6"/>
  <c r="B497" i="6"/>
  <c r="D497" i="6"/>
  <c r="I495" i="1"/>
  <c r="H495" i="6"/>
  <c r="B495" i="1"/>
  <c r="B495" i="6"/>
  <c r="I494" i="1"/>
  <c r="H494" i="6"/>
  <c r="B494" i="1"/>
  <c r="B494" i="6"/>
  <c r="I493" i="1"/>
  <c r="H493" i="6"/>
  <c r="B493" i="1"/>
  <c r="B493" i="6"/>
  <c r="I492" i="1"/>
  <c r="H492" i="6"/>
  <c r="B492" i="1"/>
  <c r="B492" i="6"/>
  <c r="I491" i="1"/>
  <c r="H491" i="6"/>
  <c r="B491" i="1"/>
  <c r="B491" i="6"/>
  <c r="I490" i="1"/>
  <c r="H490" i="6"/>
  <c r="B490" i="1"/>
  <c r="B490" i="6"/>
  <c r="I489" i="1"/>
  <c r="H489" i="6"/>
  <c r="B489" i="1"/>
  <c r="B489" i="6"/>
  <c r="K487" i="6"/>
  <c r="E487" i="6"/>
  <c r="L465" i="1"/>
  <c r="M465" i="1"/>
  <c r="K465" i="6"/>
  <c r="L466" i="1"/>
  <c r="M466" i="1"/>
  <c r="K466" i="6"/>
  <c r="L467" i="1"/>
  <c r="M467" i="1"/>
  <c r="L468" i="1"/>
  <c r="M468" i="1"/>
  <c r="K468" i="6"/>
  <c r="L469" i="1"/>
  <c r="M469" i="1"/>
  <c r="K469" i="6"/>
  <c r="L470" i="1"/>
  <c r="M470" i="1"/>
  <c r="L471" i="1"/>
  <c r="M471" i="1"/>
  <c r="K471" i="6"/>
  <c r="L472" i="1"/>
  <c r="M472" i="1"/>
  <c r="K472" i="6"/>
  <c r="L473" i="1"/>
  <c r="M473" i="1"/>
  <c r="K473" i="6"/>
  <c r="L474" i="1"/>
  <c r="M474" i="1"/>
  <c r="K474" i="6"/>
  <c r="L475" i="1"/>
  <c r="M475" i="1"/>
  <c r="K475" i="6"/>
  <c r="L476" i="1"/>
  <c r="M476" i="1"/>
  <c r="K476" i="6"/>
  <c r="L477" i="1"/>
  <c r="M477" i="1"/>
  <c r="K477" i="6"/>
  <c r="L478" i="1"/>
  <c r="M478" i="1"/>
  <c r="K478" i="6"/>
  <c r="E465" i="1"/>
  <c r="F465" i="1"/>
  <c r="E466" i="1"/>
  <c r="F466" i="1"/>
  <c r="E466" i="6"/>
  <c r="E467" i="1"/>
  <c r="F467" i="1"/>
  <c r="E467" i="6"/>
  <c r="E468" i="1"/>
  <c r="F468" i="1"/>
  <c r="E468" i="6"/>
  <c r="E469" i="1"/>
  <c r="F469" i="1"/>
  <c r="E469" i="6"/>
  <c r="E470" i="1"/>
  <c r="F470" i="1"/>
  <c r="E470" i="6"/>
  <c r="E471" i="1"/>
  <c r="F471" i="1"/>
  <c r="E471" i="6"/>
  <c r="E472" i="1"/>
  <c r="F472" i="1"/>
  <c r="E472" i="6"/>
  <c r="E473" i="1"/>
  <c r="F473" i="1"/>
  <c r="E473" i="6"/>
  <c r="E474" i="1"/>
  <c r="F474" i="1"/>
  <c r="E474" i="6"/>
  <c r="E475" i="1"/>
  <c r="F475" i="1"/>
  <c r="E475" i="6"/>
  <c r="E476" i="1"/>
  <c r="F476" i="1"/>
  <c r="E476" i="6"/>
  <c r="E477" i="1"/>
  <c r="F477" i="1"/>
  <c r="E477" i="6"/>
  <c r="E478" i="1"/>
  <c r="F478" i="1"/>
  <c r="E478" i="6"/>
  <c r="H478" i="6"/>
  <c r="J478" i="6"/>
  <c r="B478" i="6"/>
  <c r="D478" i="6"/>
  <c r="H477" i="6"/>
  <c r="J477" i="6"/>
  <c r="B477" i="6"/>
  <c r="D477" i="6"/>
  <c r="H476" i="6"/>
  <c r="J476" i="6"/>
  <c r="B476" i="6"/>
  <c r="D476" i="6"/>
  <c r="H475" i="6"/>
  <c r="J475" i="6"/>
  <c r="B475" i="6"/>
  <c r="D475" i="6"/>
  <c r="H474" i="6"/>
  <c r="J474" i="6"/>
  <c r="B474" i="6"/>
  <c r="D474" i="6"/>
  <c r="H473" i="6"/>
  <c r="J473" i="6"/>
  <c r="B473" i="6"/>
  <c r="D473" i="6"/>
  <c r="H472" i="6"/>
  <c r="J472" i="6"/>
  <c r="B472" i="6"/>
  <c r="D472" i="6"/>
  <c r="H471" i="6"/>
  <c r="J471" i="6"/>
  <c r="B471" i="6"/>
  <c r="D471" i="6"/>
  <c r="H470" i="6"/>
  <c r="J470" i="6"/>
  <c r="B470" i="6"/>
  <c r="D470" i="6"/>
  <c r="H469" i="6"/>
  <c r="J469" i="6"/>
  <c r="B469" i="6"/>
  <c r="D469" i="6"/>
  <c r="H468" i="6"/>
  <c r="J468" i="6"/>
  <c r="B468" i="6"/>
  <c r="D468" i="6"/>
  <c r="H467" i="6"/>
  <c r="J467" i="6"/>
  <c r="B467" i="6"/>
  <c r="D467" i="6"/>
  <c r="H466" i="6"/>
  <c r="J466" i="6"/>
  <c r="B466" i="6"/>
  <c r="D466" i="6"/>
  <c r="H465" i="6"/>
  <c r="J465" i="6"/>
  <c r="B465" i="6"/>
  <c r="D465" i="6"/>
  <c r="I463" i="1"/>
  <c r="H463" i="6"/>
  <c r="B463" i="1"/>
  <c r="B463" i="6"/>
  <c r="I462" i="1"/>
  <c r="H462" i="6"/>
  <c r="B462" i="1"/>
  <c r="B462" i="6"/>
  <c r="I461" i="1"/>
  <c r="H461" i="6"/>
  <c r="B461" i="1"/>
  <c r="B461" i="6"/>
  <c r="I460" i="1"/>
  <c r="H460" i="6"/>
  <c r="B460" i="1"/>
  <c r="B460" i="6"/>
  <c r="I459" i="1"/>
  <c r="H459" i="6"/>
  <c r="B459" i="1"/>
  <c r="B459" i="6"/>
  <c r="I458" i="1"/>
  <c r="H458" i="6"/>
  <c r="B458" i="1"/>
  <c r="B458" i="6"/>
  <c r="I457" i="1"/>
  <c r="H457" i="6"/>
  <c r="B457" i="1"/>
  <c r="B457" i="6"/>
  <c r="K455" i="6"/>
  <c r="E455" i="6"/>
  <c r="L433" i="1"/>
  <c r="M433" i="1"/>
  <c r="K433" i="6"/>
  <c r="L434" i="1"/>
  <c r="M434" i="1"/>
  <c r="K434" i="6"/>
  <c r="L435" i="1"/>
  <c r="M435" i="1"/>
  <c r="L436" i="1"/>
  <c r="M436" i="1"/>
  <c r="K436" i="6"/>
  <c r="L437" i="1"/>
  <c r="M437" i="1"/>
  <c r="K437" i="6"/>
  <c r="L438" i="1"/>
  <c r="M438" i="1"/>
  <c r="K438" i="6"/>
  <c r="L439" i="1"/>
  <c r="M439" i="1"/>
  <c r="K439" i="6"/>
  <c r="L440" i="1"/>
  <c r="M440" i="1"/>
  <c r="K440" i="6"/>
  <c r="L441" i="1"/>
  <c r="M441" i="1"/>
  <c r="K441" i="6"/>
  <c r="L442" i="1"/>
  <c r="M442" i="1"/>
  <c r="K442" i="6"/>
  <c r="L443" i="1"/>
  <c r="M443" i="1"/>
  <c r="K443" i="6"/>
  <c r="L444" i="1"/>
  <c r="M444" i="1"/>
  <c r="K444" i="6"/>
  <c r="L445" i="1"/>
  <c r="M445" i="1"/>
  <c r="K445" i="6"/>
  <c r="L446" i="1"/>
  <c r="M446" i="1"/>
  <c r="K446" i="6"/>
  <c r="E433" i="1"/>
  <c r="F433" i="1"/>
  <c r="E433" i="6"/>
  <c r="E434" i="1"/>
  <c r="F434" i="1"/>
  <c r="E434" i="6"/>
  <c r="E435" i="1"/>
  <c r="F435" i="1"/>
  <c r="E435" i="6"/>
  <c r="E436" i="1"/>
  <c r="F436" i="1"/>
  <c r="E436" i="6"/>
  <c r="E437" i="1"/>
  <c r="F437" i="1"/>
  <c r="E437" i="6"/>
  <c r="E438" i="1"/>
  <c r="F438" i="1"/>
  <c r="E438" i="6"/>
  <c r="E439" i="1"/>
  <c r="F439" i="1"/>
  <c r="E439" i="6"/>
  <c r="E440" i="1"/>
  <c r="F440" i="1"/>
  <c r="E440" i="6"/>
  <c r="E441" i="1"/>
  <c r="F441" i="1"/>
  <c r="E441" i="6"/>
  <c r="E442" i="1"/>
  <c r="F442" i="1"/>
  <c r="E442" i="6"/>
  <c r="E443" i="1"/>
  <c r="F443" i="1"/>
  <c r="E443" i="6"/>
  <c r="E444" i="1"/>
  <c r="F444" i="1"/>
  <c r="E444" i="6"/>
  <c r="E445" i="1"/>
  <c r="F445" i="1"/>
  <c r="E445" i="6"/>
  <c r="E446" i="1"/>
  <c r="F446" i="1"/>
  <c r="E446" i="6"/>
  <c r="H446" i="6"/>
  <c r="J446" i="6"/>
  <c r="B446" i="6"/>
  <c r="D446" i="6"/>
  <c r="H445" i="6"/>
  <c r="J445" i="6"/>
  <c r="B445" i="6"/>
  <c r="D445" i="6"/>
  <c r="H444" i="6"/>
  <c r="J444" i="6"/>
  <c r="B444" i="6"/>
  <c r="D444" i="6"/>
  <c r="H443" i="6"/>
  <c r="J443" i="6"/>
  <c r="B443" i="6"/>
  <c r="D443" i="6"/>
  <c r="H442" i="6"/>
  <c r="J442" i="6"/>
  <c r="B442" i="6"/>
  <c r="D442" i="6"/>
  <c r="H441" i="6"/>
  <c r="J441" i="6"/>
  <c r="B441" i="6"/>
  <c r="D441" i="6"/>
  <c r="H440" i="6"/>
  <c r="J440" i="6"/>
  <c r="B440" i="6"/>
  <c r="D440" i="6"/>
  <c r="H439" i="6"/>
  <c r="J439" i="6"/>
  <c r="B439" i="6"/>
  <c r="D439" i="6"/>
  <c r="H438" i="6"/>
  <c r="J438" i="6"/>
  <c r="B438" i="6"/>
  <c r="D438" i="6"/>
  <c r="H437" i="6"/>
  <c r="J437" i="6"/>
  <c r="B437" i="6"/>
  <c r="D437" i="6"/>
  <c r="H436" i="6"/>
  <c r="J436" i="6"/>
  <c r="B436" i="6"/>
  <c r="D436" i="6"/>
  <c r="H435" i="6"/>
  <c r="J435" i="6"/>
  <c r="B435" i="6"/>
  <c r="D435" i="6"/>
  <c r="H434" i="6"/>
  <c r="J434" i="6"/>
  <c r="B434" i="6"/>
  <c r="D434" i="6"/>
  <c r="H433" i="6"/>
  <c r="J433" i="6"/>
  <c r="B433" i="6"/>
  <c r="D433" i="6"/>
  <c r="I431" i="1"/>
  <c r="H431" i="6"/>
  <c r="B431" i="1"/>
  <c r="B431" i="6"/>
  <c r="I430" i="1"/>
  <c r="H430" i="6"/>
  <c r="B430" i="1"/>
  <c r="B430" i="6"/>
  <c r="I429" i="1"/>
  <c r="H429" i="6"/>
  <c r="B429" i="1"/>
  <c r="B429" i="6"/>
  <c r="I428" i="1"/>
  <c r="H428" i="6"/>
  <c r="B428" i="1"/>
  <c r="B428" i="6"/>
  <c r="I427" i="1"/>
  <c r="H427" i="6"/>
  <c r="B427" i="1"/>
  <c r="B427" i="6"/>
  <c r="I426" i="1"/>
  <c r="H426" i="6"/>
  <c r="B426" i="1"/>
  <c r="B426" i="6"/>
  <c r="I425" i="1"/>
  <c r="H425" i="6"/>
  <c r="B425" i="1"/>
  <c r="B425" i="6"/>
  <c r="K423" i="6"/>
  <c r="E423" i="6"/>
  <c r="L401" i="1"/>
  <c r="M401" i="1"/>
  <c r="K401" i="6"/>
  <c r="L402" i="1"/>
  <c r="M402" i="1"/>
  <c r="K402" i="6"/>
  <c r="L403" i="1"/>
  <c r="M403" i="1"/>
  <c r="K403" i="6"/>
  <c r="L404" i="1"/>
  <c r="M404" i="1"/>
  <c r="K404" i="6"/>
  <c r="L405" i="1"/>
  <c r="M405" i="1"/>
  <c r="K405" i="6"/>
  <c r="L406" i="1"/>
  <c r="M406" i="1"/>
  <c r="K406" i="6"/>
  <c r="L407" i="1"/>
  <c r="M407" i="1"/>
  <c r="K407" i="6"/>
  <c r="L408" i="1"/>
  <c r="M408" i="1"/>
  <c r="K408" i="6"/>
  <c r="L409" i="1"/>
  <c r="M409" i="1"/>
  <c r="K409" i="6"/>
  <c r="L410" i="1"/>
  <c r="M410" i="1"/>
  <c r="K410" i="6"/>
  <c r="L411" i="1"/>
  <c r="M411" i="1"/>
  <c r="K411" i="6"/>
  <c r="L412" i="1"/>
  <c r="M412" i="1"/>
  <c r="K412" i="6"/>
  <c r="L413" i="1"/>
  <c r="M413" i="1"/>
  <c r="K413" i="6"/>
  <c r="L414" i="1"/>
  <c r="M414" i="1"/>
  <c r="K414" i="6"/>
  <c r="E401" i="1"/>
  <c r="F401" i="1"/>
  <c r="E401" i="6"/>
  <c r="E402" i="1"/>
  <c r="F402" i="1"/>
  <c r="E402" i="6"/>
  <c r="E403" i="1"/>
  <c r="F403" i="1"/>
  <c r="E403" i="6"/>
  <c r="E404" i="1"/>
  <c r="F404" i="1"/>
  <c r="E404" i="6"/>
  <c r="E405" i="1"/>
  <c r="F405" i="1"/>
  <c r="E405" i="6"/>
  <c r="E406" i="1"/>
  <c r="F406" i="1"/>
  <c r="E406" i="6"/>
  <c r="E407" i="1"/>
  <c r="F407" i="1"/>
  <c r="E407" i="6"/>
  <c r="E408" i="1"/>
  <c r="F408" i="1"/>
  <c r="E408" i="6"/>
  <c r="E409" i="1"/>
  <c r="F409" i="1"/>
  <c r="E409" i="6"/>
  <c r="E410" i="1"/>
  <c r="F410" i="1"/>
  <c r="E411" i="1"/>
  <c r="F411" i="1"/>
  <c r="E411" i="6"/>
  <c r="E412" i="1"/>
  <c r="F412" i="1"/>
  <c r="E412" i="6"/>
  <c r="E413" i="1"/>
  <c r="F413" i="1"/>
  <c r="E413" i="6"/>
  <c r="E414" i="1"/>
  <c r="F414" i="1"/>
  <c r="E414" i="6"/>
  <c r="H414" i="6"/>
  <c r="J414" i="6"/>
  <c r="B414" i="6"/>
  <c r="D414" i="6"/>
  <c r="H413" i="6"/>
  <c r="J413" i="6"/>
  <c r="B413" i="6"/>
  <c r="D413" i="6"/>
  <c r="H412" i="6"/>
  <c r="J412" i="6"/>
  <c r="B412" i="6"/>
  <c r="D412" i="6"/>
  <c r="H411" i="6"/>
  <c r="J411" i="6"/>
  <c r="B411" i="6"/>
  <c r="D411" i="6"/>
  <c r="H410" i="6"/>
  <c r="J410" i="6"/>
  <c r="B410" i="6"/>
  <c r="D410" i="6"/>
  <c r="H409" i="6"/>
  <c r="J409" i="6"/>
  <c r="B409" i="6"/>
  <c r="D409" i="6"/>
  <c r="H408" i="6"/>
  <c r="J408" i="6"/>
  <c r="B408" i="6"/>
  <c r="D408" i="6"/>
  <c r="H407" i="6"/>
  <c r="J407" i="6"/>
  <c r="B407" i="6"/>
  <c r="D407" i="6"/>
  <c r="H406" i="6"/>
  <c r="J406" i="6"/>
  <c r="B406" i="6"/>
  <c r="D406" i="6"/>
  <c r="H405" i="6"/>
  <c r="J405" i="6"/>
  <c r="B405" i="6"/>
  <c r="D405" i="6"/>
  <c r="H404" i="6"/>
  <c r="J404" i="6"/>
  <c r="B404" i="6"/>
  <c r="D404" i="6"/>
  <c r="H403" i="6"/>
  <c r="J403" i="6"/>
  <c r="B403" i="6"/>
  <c r="D403" i="6"/>
  <c r="H402" i="6"/>
  <c r="J402" i="6"/>
  <c r="B402" i="6"/>
  <c r="D402" i="6"/>
  <c r="H401" i="6"/>
  <c r="J401" i="6"/>
  <c r="B401" i="6"/>
  <c r="D401" i="6"/>
  <c r="I399" i="1"/>
  <c r="H399" i="6"/>
  <c r="B399" i="1"/>
  <c r="B399" i="6"/>
  <c r="I398" i="1"/>
  <c r="H398" i="6"/>
  <c r="B398" i="1"/>
  <c r="B398" i="6"/>
  <c r="I397" i="1"/>
  <c r="H397" i="6"/>
  <c r="B397" i="1"/>
  <c r="B397" i="6"/>
  <c r="I396" i="1"/>
  <c r="H396" i="6"/>
  <c r="B396" i="1"/>
  <c r="B396" i="6"/>
  <c r="I395" i="1"/>
  <c r="H395" i="6"/>
  <c r="B395" i="1"/>
  <c r="B395" i="6"/>
  <c r="I394" i="1"/>
  <c r="H394" i="6"/>
  <c r="B394" i="1"/>
  <c r="B394" i="6"/>
  <c r="I393" i="1"/>
  <c r="H393" i="6"/>
  <c r="B393" i="1"/>
  <c r="B393" i="6"/>
  <c r="K391" i="6"/>
  <c r="E391" i="6"/>
  <c r="L369" i="1"/>
  <c r="M369" i="1"/>
  <c r="K369" i="6"/>
  <c r="L370" i="1"/>
  <c r="M370" i="1"/>
  <c r="K370" i="6"/>
  <c r="L371" i="1"/>
  <c r="M371" i="1"/>
  <c r="K371" i="6"/>
  <c r="L372" i="1"/>
  <c r="M372" i="1"/>
  <c r="K372" i="6"/>
  <c r="L373" i="1"/>
  <c r="M373" i="1"/>
  <c r="K373" i="6"/>
  <c r="L374" i="1"/>
  <c r="M374" i="1"/>
  <c r="K374" i="6"/>
  <c r="L375" i="1"/>
  <c r="M375" i="1"/>
  <c r="K375" i="6"/>
  <c r="L376" i="1"/>
  <c r="M376" i="1"/>
  <c r="K376" i="6"/>
  <c r="L377" i="1"/>
  <c r="M377" i="1"/>
  <c r="K377" i="6"/>
  <c r="L378" i="1"/>
  <c r="M378" i="1"/>
  <c r="K378" i="6"/>
  <c r="L379" i="1"/>
  <c r="M379" i="1"/>
  <c r="K379" i="6"/>
  <c r="L380" i="1"/>
  <c r="M380" i="1"/>
  <c r="K380" i="6"/>
  <c r="L381" i="1"/>
  <c r="M381" i="1"/>
  <c r="K381" i="6"/>
  <c r="L382" i="1"/>
  <c r="M382" i="1"/>
  <c r="K382" i="6"/>
  <c r="E369" i="1"/>
  <c r="F369" i="1"/>
  <c r="E369" i="6"/>
  <c r="E370" i="1"/>
  <c r="F370" i="1"/>
  <c r="E370" i="6"/>
  <c r="E371" i="1"/>
  <c r="F371" i="1"/>
  <c r="E371" i="6"/>
  <c r="E372" i="1"/>
  <c r="F372" i="1"/>
  <c r="E372" i="6"/>
  <c r="E373" i="1"/>
  <c r="F373" i="1"/>
  <c r="E373" i="6"/>
  <c r="E374" i="1"/>
  <c r="F374" i="1"/>
  <c r="E374" i="6"/>
  <c r="E375" i="1"/>
  <c r="F375" i="1"/>
  <c r="E375" i="6"/>
  <c r="E376" i="1"/>
  <c r="F376" i="1"/>
  <c r="E376" i="6"/>
  <c r="E377" i="1"/>
  <c r="F377" i="1"/>
  <c r="E377" i="6"/>
  <c r="E378" i="1"/>
  <c r="F378" i="1"/>
  <c r="E378" i="6"/>
  <c r="E379" i="1"/>
  <c r="F379" i="1"/>
  <c r="E379" i="6"/>
  <c r="E380" i="1"/>
  <c r="F380" i="1"/>
  <c r="E380" i="6"/>
  <c r="E381" i="1"/>
  <c r="F381" i="1"/>
  <c r="E381" i="6"/>
  <c r="E382" i="1"/>
  <c r="F382" i="1"/>
  <c r="E382" i="6"/>
  <c r="H382" i="6"/>
  <c r="J382" i="6"/>
  <c r="B382" i="6"/>
  <c r="D382" i="6"/>
  <c r="H381" i="6"/>
  <c r="J381" i="6"/>
  <c r="B381" i="6"/>
  <c r="D381" i="6"/>
  <c r="H380" i="6"/>
  <c r="J380" i="6"/>
  <c r="B380" i="6"/>
  <c r="D380" i="6"/>
  <c r="H379" i="6"/>
  <c r="J379" i="6"/>
  <c r="B379" i="6"/>
  <c r="D379" i="6"/>
  <c r="H378" i="6"/>
  <c r="J378" i="6"/>
  <c r="B378" i="6"/>
  <c r="D378" i="6"/>
  <c r="H377" i="6"/>
  <c r="J377" i="6"/>
  <c r="B377" i="6"/>
  <c r="D377" i="6"/>
  <c r="H376" i="6"/>
  <c r="J376" i="6"/>
  <c r="B376" i="6"/>
  <c r="D376" i="6"/>
  <c r="H375" i="6"/>
  <c r="J375" i="6"/>
  <c r="B375" i="6"/>
  <c r="D375" i="6"/>
  <c r="H374" i="6"/>
  <c r="J374" i="6"/>
  <c r="B374" i="6"/>
  <c r="D374" i="6"/>
  <c r="H373" i="6"/>
  <c r="J373" i="6"/>
  <c r="B373" i="6"/>
  <c r="D373" i="6"/>
  <c r="H372" i="6"/>
  <c r="J372" i="6"/>
  <c r="B372" i="6"/>
  <c r="D372" i="6"/>
  <c r="H371" i="6"/>
  <c r="J371" i="6"/>
  <c r="B371" i="6"/>
  <c r="D371" i="6"/>
  <c r="H370" i="6"/>
  <c r="J370" i="6"/>
  <c r="B370" i="6"/>
  <c r="D370" i="6"/>
  <c r="H369" i="6"/>
  <c r="J369" i="6"/>
  <c r="B369" i="6"/>
  <c r="D369" i="6"/>
  <c r="I367" i="1"/>
  <c r="H367" i="6"/>
  <c r="B367" i="1"/>
  <c r="B367" i="6"/>
  <c r="I366" i="1"/>
  <c r="H366" i="6"/>
  <c r="B366" i="1"/>
  <c r="B366" i="6"/>
  <c r="I365" i="1"/>
  <c r="H365" i="6"/>
  <c r="B365" i="1"/>
  <c r="B365" i="6"/>
  <c r="I364" i="1"/>
  <c r="H364" i="6"/>
  <c r="B364" i="1"/>
  <c r="B364" i="6"/>
  <c r="I363" i="1"/>
  <c r="H363" i="6"/>
  <c r="B363" i="1"/>
  <c r="B363" i="6"/>
  <c r="I362" i="1"/>
  <c r="H362" i="6"/>
  <c r="B362" i="1"/>
  <c r="B362" i="6"/>
  <c r="I361" i="1"/>
  <c r="H361" i="6"/>
  <c r="B361" i="1"/>
  <c r="B361" i="6"/>
  <c r="K359" i="6"/>
  <c r="E359" i="6"/>
  <c r="L337" i="1"/>
  <c r="M337" i="1"/>
  <c r="K337" i="6"/>
  <c r="L338" i="1"/>
  <c r="M338" i="1"/>
  <c r="K338" i="6"/>
  <c r="L339" i="1"/>
  <c r="M339" i="1"/>
  <c r="K339" i="6"/>
  <c r="L340" i="1"/>
  <c r="M340" i="1"/>
  <c r="K340" i="6"/>
  <c r="L341" i="1"/>
  <c r="M341" i="1"/>
  <c r="K341" i="6"/>
  <c r="L342" i="1"/>
  <c r="M342" i="1"/>
  <c r="K342" i="6"/>
  <c r="L343" i="1"/>
  <c r="M343" i="1"/>
  <c r="K343" i="6"/>
  <c r="L344" i="1"/>
  <c r="M344" i="1"/>
  <c r="K344" i="6"/>
  <c r="L345" i="1"/>
  <c r="M345" i="1"/>
  <c r="K345" i="6"/>
  <c r="L346" i="1"/>
  <c r="M346" i="1"/>
  <c r="K346" i="6"/>
  <c r="L347" i="1"/>
  <c r="M347" i="1"/>
  <c r="K347" i="6"/>
  <c r="L348" i="1"/>
  <c r="M348" i="1"/>
  <c r="K348" i="6"/>
  <c r="L349" i="1"/>
  <c r="M349" i="1"/>
  <c r="K349" i="6"/>
  <c r="L350" i="1"/>
  <c r="M350" i="1"/>
  <c r="K350" i="6"/>
  <c r="E337" i="1"/>
  <c r="F337" i="1"/>
  <c r="E337" i="6"/>
  <c r="E338" i="1"/>
  <c r="F338" i="1"/>
  <c r="E339" i="1"/>
  <c r="F339" i="1"/>
  <c r="E339" i="6"/>
  <c r="E340" i="1"/>
  <c r="F340" i="1"/>
  <c r="E340" i="6"/>
  <c r="E341" i="1"/>
  <c r="F341" i="1"/>
  <c r="E341" i="6"/>
  <c r="E342" i="1"/>
  <c r="F342" i="1"/>
  <c r="E342" i="6"/>
  <c r="E343" i="1"/>
  <c r="F343" i="1"/>
  <c r="E343" i="6"/>
  <c r="E344" i="1"/>
  <c r="F344" i="1"/>
  <c r="E344" i="6"/>
  <c r="E345" i="1"/>
  <c r="F345" i="1"/>
  <c r="E345" i="6"/>
  <c r="E346" i="1"/>
  <c r="F346" i="1"/>
  <c r="E346" i="6"/>
  <c r="E347" i="1"/>
  <c r="F347" i="1"/>
  <c r="E347" i="6"/>
  <c r="E348" i="1"/>
  <c r="F348" i="1"/>
  <c r="E348" i="6"/>
  <c r="E349" i="1"/>
  <c r="F349" i="1"/>
  <c r="E349" i="6"/>
  <c r="E350" i="1"/>
  <c r="F350" i="1"/>
  <c r="E350" i="6"/>
  <c r="H350" i="6"/>
  <c r="J350" i="6"/>
  <c r="B350" i="6"/>
  <c r="D350" i="6"/>
  <c r="H349" i="6"/>
  <c r="J349" i="6"/>
  <c r="B349" i="6"/>
  <c r="D349" i="6"/>
  <c r="H348" i="6"/>
  <c r="J348" i="6"/>
  <c r="B348" i="6"/>
  <c r="D348" i="6"/>
  <c r="H347" i="6"/>
  <c r="J347" i="6"/>
  <c r="B347" i="6"/>
  <c r="D347" i="6"/>
  <c r="H346" i="6"/>
  <c r="J346" i="6"/>
  <c r="B346" i="6"/>
  <c r="D346" i="6"/>
  <c r="H345" i="6"/>
  <c r="J345" i="6"/>
  <c r="B345" i="6"/>
  <c r="D345" i="6"/>
  <c r="H344" i="6"/>
  <c r="J344" i="6"/>
  <c r="B344" i="6"/>
  <c r="D344" i="6"/>
  <c r="H343" i="6"/>
  <c r="J343" i="6"/>
  <c r="B343" i="6"/>
  <c r="D343" i="6"/>
  <c r="H342" i="6"/>
  <c r="J342" i="6"/>
  <c r="B342" i="6"/>
  <c r="D342" i="6"/>
  <c r="H341" i="6"/>
  <c r="J341" i="6"/>
  <c r="B341" i="6"/>
  <c r="D341" i="6"/>
  <c r="H340" i="6"/>
  <c r="J340" i="6"/>
  <c r="B340" i="6"/>
  <c r="D340" i="6"/>
  <c r="H339" i="6"/>
  <c r="J339" i="6"/>
  <c r="B339" i="6"/>
  <c r="D339" i="6"/>
  <c r="H338" i="6"/>
  <c r="J338" i="6"/>
  <c r="B338" i="6"/>
  <c r="D338" i="6"/>
  <c r="H337" i="6"/>
  <c r="J337" i="6"/>
  <c r="B337" i="6"/>
  <c r="D337" i="6"/>
  <c r="I335" i="1"/>
  <c r="H335" i="6"/>
  <c r="B335" i="1"/>
  <c r="B335" i="6"/>
  <c r="I334" i="1"/>
  <c r="H334" i="6"/>
  <c r="B334" i="1"/>
  <c r="B334" i="6"/>
  <c r="I333" i="1"/>
  <c r="H333" i="6"/>
  <c r="B333" i="1"/>
  <c r="B333" i="6"/>
  <c r="I332" i="1"/>
  <c r="H332" i="6"/>
  <c r="B332" i="1"/>
  <c r="B332" i="6"/>
  <c r="I331" i="1"/>
  <c r="H331" i="6"/>
  <c r="B331" i="1"/>
  <c r="B331" i="6"/>
  <c r="I330" i="1"/>
  <c r="H330" i="6"/>
  <c r="B330" i="1"/>
  <c r="B330" i="6"/>
  <c r="I329" i="1"/>
  <c r="H329" i="6"/>
  <c r="B329" i="1"/>
  <c r="B329" i="6"/>
  <c r="K327" i="6"/>
  <c r="E327" i="6"/>
  <c r="L305" i="1"/>
  <c r="M305" i="1"/>
  <c r="K305" i="6"/>
  <c r="L306" i="1"/>
  <c r="M306" i="1"/>
  <c r="K306" i="6"/>
  <c r="L307" i="1"/>
  <c r="M307" i="1"/>
  <c r="K307" i="6"/>
  <c r="L308" i="1"/>
  <c r="M308" i="1"/>
  <c r="K308" i="6"/>
  <c r="L309" i="1"/>
  <c r="M309" i="1"/>
  <c r="K309" i="6"/>
  <c r="L310" i="1"/>
  <c r="M310" i="1"/>
  <c r="K310" i="6"/>
  <c r="L311" i="1"/>
  <c r="M311" i="1"/>
  <c r="K311" i="6"/>
  <c r="L312" i="1"/>
  <c r="M312" i="1"/>
  <c r="K312" i="6"/>
  <c r="L313" i="1"/>
  <c r="M313" i="1"/>
  <c r="K313" i="6"/>
  <c r="L314" i="1"/>
  <c r="M314" i="1"/>
  <c r="K314" i="6"/>
  <c r="L315" i="1"/>
  <c r="M315" i="1"/>
  <c r="K315" i="6"/>
  <c r="L316" i="1"/>
  <c r="M316" i="1"/>
  <c r="K316" i="6"/>
  <c r="L317" i="1"/>
  <c r="M317" i="1"/>
  <c r="K317" i="6"/>
  <c r="L318" i="1"/>
  <c r="M318" i="1"/>
  <c r="K318" i="6"/>
  <c r="E305" i="1"/>
  <c r="F305" i="1"/>
  <c r="E305" i="6"/>
  <c r="E306" i="1"/>
  <c r="F306" i="1"/>
  <c r="E306" i="6"/>
  <c r="E307" i="1"/>
  <c r="F307" i="1"/>
  <c r="E307" i="6"/>
  <c r="E308" i="1"/>
  <c r="F308" i="1"/>
  <c r="E309" i="1"/>
  <c r="F309" i="1"/>
  <c r="E309" i="6"/>
  <c r="E310" i="1"/>
  <c r="F310" i="1"/>
  <c r="E310" i="6"/>
  <c r="E311" i="1"/>
  <c r="F311" i="1"/>
  <c r="E311" i="6"/>
  <c r="E312" i="1"/>
  <c r="F312" i="1"/>
  <c r="E312" i="6"/>
  <c r="E313" i="1"/>
  <c r="F313" i="1"/>
  <c r="E313" i="6"/>
  <c r="E314" i="1"/>
  <c r="F314" i="1"/>
  <c r="E314" i="6"/>
  <c r="E315" i="1"/>
  <c r="F315" i="1"/>
  <c r="E315" i="6"/>
  <c r="E316" i="1"/>
  <c r="F316" i="1"/>
  <c r="E316" i="6"/>
  <c r="E317" i="1"/>
  <c r="F317" i="1"/>
  <c r="E317" i="6"/>
  <c r="E318" i="1"/>
  <c r="F318" i="1"/>
  <c r="E318" i="6"/>
  <c r="H318" i="6"/>
  <c r="J318" i="6"/>
  <c r="B318" i="6"/>
  <c r="D318" i="6"/>
  <c r="H317" i="6"/>
  <c r="J317" i="6"/>
  <c r="B317" i="6"/>
  <c r="D317" i="6"/>
  <c r="H316" i="6"/>
  <c r="J316" i="6"/>
  <c r="B316" i="6"/>
  <c r="D316" i="6"/>
  <c r="H315" i="6"/>
  <c r="J315" i="6"/>
  <c r="B315" i="6"/>
  <c r="D315" i="6"/>
  <c r="H314" i="6"/>
  <c r="J314" i="6"/>
  <c r="B314" i="6"/>
  <c r="D314" i="6"/>
  <c r="H313" i="6"/>
  <c r="J313" i="6"/>
  <c r="B313" i="6"/>
  <c r="D313" i="6"/>
  <c r="H312" i="6"/>
  <c r="J312" i="6"/>
  <c r="B312" i="6"/>
  <c r="D312" i="6"/>
  <c r="H311" i="6"/>
  <c r="J311" i="6"/>
  <c r="B311" i="6"/>
  <c r="D311" i="6"/>
  <c r="H310" i="6"/>
  <c r="J310" i="6"/>
  <c r="B310" i="6"/>
  <c r="D310" i="6"/>
  <c r="H309" i="6"/>
  <c r="J309" i="6"/>
  <c r="B309" i="6"/>
  <c r="D309" i="6"/>
  <c r="H308" i="6"/>
  <c r="J308" i="6"/>
  <c r="B308" i="6"/>
  <c r="D308" i="6"/>
  <c r="H307" i="6"/>
  <c r="J307" i="6"/>
  <c r="B307" i="6"/>
  <c r="D307" i="6"/>
  <c r="H306" i="6"/>
  <c r="J306" i="6"/>
  <c r="B306" i="6"/>
  <c r="D306" i="6"/>
  <c r="H305" i="6"/>
  <c r="J305" i="6"/>
  <c r="B305" i="6"/>
  <c r="D305" i="6"/>
  <c r="I303" i="1"/>
  <c r="H303" i="6"/>
  <c r="B303" i="1"/>
  <c r="B303" i="6"/>
  <c r="I302" i="1"/>
  <c r="H302" i="6"/>
  <c r="B302" i="1"/>
  <c r="B302" i="6"/>
  <c r="I301" i="1"/>
  <c r="H301" i="6"/>
  <c r="B301" i="1"/>
  <c r="B301" i="6"/>
  <c r="I300" i="1"/>
  <c r="H300" i="6"/>
  <c r="B300" i="1"/>
  <c r="B300" i="6"/>
  <c r="I299" i="1"/>
  <c r="H299" i="6"/>
  <c r="B299" i="1"/>
  <c r="B299" i="6"/>
  <c r="I298" i="1"/>
  <c r="H298" i="6"/>
  <c r="B298" i="1"/>
  <c r="B298" i="6"/>
  <c r="I297" i="1"/>
  <c r="H297" i="6"/>
  <c r="B297" i="1"/>
  <c r="B297" i="6"/>
  <c r="K295" i="6"/>
  <c r="E295" i="6"/>
  <c r="L273" i="1"/>
  <c r="M273" i="1"/>
  <c r="K273" i="6"/>
  <c r="L274" i="1"/>
  <c r="M274" i="1"/>
  <c r="K274" i="6"/>
  <c r="L275" i="1"/>
  <c r="M275" i="1"/>
  <c r="K275" i="6"/>
  <c r="L276" i="1"/>
  <c r="M276" i="1"/>
  <c r="K276" i="6"/>
  <c r="L277" i="1"/>
  <c r="M277" i="1"/>
  <c r="K277" i="6"/>
  <c r="L278" i="1"/>
  <c r="M278" i="1"/>
  <c r="K278" i="6"/>
  <c r="L279" i="1"/>
  <c r="M279" i="1"/>
  <c r="K279" i="6"/>
  <c r="L280" i="1"/>
  <c r="M280" i="1"/>
  <c r="K280" i="6"/>
  <c r="L281" i="1"/>
  <c r="M281" i="1"/>
  <c r="K281" i="6"/>
  <c r="L282" i="1"/>
  <c r="M282" i="1"/>
  <c r="K282" i="6"/>
  <c r="L283" i="1"/>
  <c r="M283" i="1"/>
  <c r="K283" i="6"/>
  <c r="L284" i="1"/>
  <c r="M284" i="1"/>
  <c r="K284" i="6"/>
  <c r="L285" i="1"/>
  <c r="M285" i="1"/>
  <c r="K285" i="6"/>
  <c r="L286" i="1"/>
  <c r="M286" i="1"/>
  <c r="K286" i="6"/>
  <c r="E273" i="1"/>
  <c r="F273" i="1"/>
  <c r="E273" i="6"/>
  <c r="E274" i="1"/>
  <c r="F274" i="1"/>
  <c r="E275" i="1"/>
  <c r="F275" i="1"/>
  <c r="E275" i="6"/>
  <c r="E276" i="1"/>
  <c r="F276" i="1"/>
  <c r="E276" i="6"/>
  <c r="E277" i="1"/>
  <c r="F277" i="1"/>
  <c r="E277" i="6"/>
  <c r="E278" i="1"/>
  <c r="F278" i="1"/>
  <c r="E278" i="6"/>
  <c r="E279" i="1"/>
  <c r="F279" i="1"/>
  <c r="E279" i="6"/>
  <c r="E280" i="1"/>
  <c r="F280" i="1"/>
  <c r="E280" i="6"/>
  <c r="E281" i="1"/>
  <c r="F281" i="1"/>
  <c r="E281" i="6"/>
  <c r="E282" i="1"/>
  <c r="F282" i="1"/>
  <c r="E282" i="6"/>
  <c r="E283" i="1"/>
  <c r="F283" i="1"/>
  <c r="E283" i="6"/>
  <c r="E284" i="1"/>
  <c r="F284" i="1"/>
  <c r="E284" i="6"/>
  <c r="E285" i="1"/>
  <c r="F285" i="1"/>
  <c r="E285" i="6"/>
  <c r="E286" i="1"/>
  <c r="F286" i="1"/>
  <c r="E286" i="6"/>
  <c r="H286" i="6"/>
  <c r="J286" i="6"/>
  <c r="B286" i="6"/>
  <c r="D286" i="6"/>
  <c r="H285" i="6"/>
  <c r="J285" i="6"/>
  <c r="B285" i="6"/>
  <c r="D285" i="6"/>
  <c r="H284" i="6"/>
  <c r="J284" i="6"/>
  <c r="B284" i="6"/>
  <c r="D284" i="6"/>
  <c r="H283" i="6"/>
  <c r="J283" i="6"/>
  <c r="B283" i="6"/>
  <c r="D283" i="6"/>
  <c r="H282" i="6"/>
  <c r="J282" i="6"/>
  <c r="B282" i="6"/>
  <c r="D282" i="6"/>
  <c r="H281" i="6"/>
  <c r="J281" i="6"/>
  <c r="B281" i="6"/>
  <c r="D281" i="6"/>
  <c r="H280" i="6"/>
  <c r="J280" i="6"/>
  <c r="B280" i="6"/>
  <c r="D280" i="6"/>
  <c r="H279" i="6"/>
  <c r="J279" i="6"/>
  <c r="B279" i="6"/>
  <c r="D279" i="6"/>
  <c r="H278" i="6"/>
  <c r="J278" i="6"/>
  <c r="B278" i="6"/>
  <c r="D278" i="6"/>
  <c r="H277" i="6"/>
  <c r="J277" i="6"/>
  <c r="B277" i="6"/>
  <c r="D277" i="6"/>
  <c r="H276" i="6"/>
  <c r="J276" i="6"/>
  <c r="B276" i="6"/>
  <c r="D276" i="6"/>
  <c r="H275" i="6"/>
  <c r="J275" i="6"/>
  <c r="B275" i="6"/>
  <c r="D275" i="6"/>
  <c r="H274" i="6"/>
  <c r="J274" i="6"/>
  <c r="B274" i="6"/>
  <c r="D274" i="6"/>
  <c r="H273" i="6"/>
  <c r="J273" i="6"/>
  <c r="B273" i="6"/>
  <c r="D273" i="6"/>
  <c r="I271" i="1"/>
  <c r="H271" i="6"/>
  <c r="B271" i="1"/>
  <c r="B271" i="6"/>
  <c r="I270" i="1"/>
  <c r="H270" i="6"/>
  <c r="B270" i="1"/>
  <c r="B270" i="6"/>
  <c r="I269" i="1"/>
  <c r="H269" i="6"/>
  <c r="B269" i="1"/>
  <c r="B269" i="6"/>
  <c r="I268" i="1"/>
  <c r="H268" i="6"/>
  <c r="B268" i="1"/>
  <c r="B268" i="6"/>
  <c r="I267" i="1"/>
  <c r="H267" i="6"/>
  <c r="B267" i="1"/>
  <c r="B267" i="6"/>
  <c r="I266" i="1"/>
  <c r="H266" i="6"/>
  <c r="B266" i="1"/>
  <c r="B266" i="6"/>
  <c r="I265" i="1"/>
  <c r="H265" i="6"/>
  <c r="B265" i="1"/>
  <c r="B265" i="6"/>
  <c r="K263" i="6"/>
  <c r="E263" i="6"/>
  <c r="L241" i="1"/>
  <c r="M241" i="1"/>
  <c r="K241" i="6"/>
  <c r="L242" i="1"/>
  <c r="M242" i="1"/>
  <c r="K242" i="6"/>
  <c r="L243" i="1"/>
  <c r="M243" i="1"/>
  <c r="K243" i="6"/>
  <c r="L244" i="1"/>
  <c r="M244" i="1"/>
  <c r="L245" i="1"/>
  <c r="M245" i="1"/>
  <c r="K245" i="6"/>
  <c r="L246" i="1"/>
  <c r="M246" i="1"/>
  <c r="K246" i="6"/>
  <c r="L247" i="1"/>
  <c r="M247" i="1"/>
  <c r="K247" i="6"/>
  <c r="L248" i="1"/>
  <c r="M248" i="1"/>
  <c r="K248" i="6"/>
  <c r="L249" i="1"/>
  <c r="M249" i="1"/>
  <c r="K249" i="6"/>
  <c r="L250" i="1"/>
  <c r="M250" i="1"/>
  <c r="K250" i="6"/>
  <c r="L251" i="1"/>
  <c r="M251" i="1"/>
  <c r="K251" i="6"/>
  <c r="L252" i="1"/>
  <c r="M252" i="1"/>
  <c r="K252" i="6"/>
  <c r="L253" i="1"/>
  <c r="M253" i="1"/>
  <c r="K253" i="6"/>
  <c r="L254" i="1"/>
  <c r="M254" i="1"/>
  <c r="K254" i="6"/>
  <c r="E241" i="1"/>
  <c r="F241" i="1"/>
  <c r="E241" i="6"/>
  <c r="E242" i="1"/>
  <c r="F242" i="1"/>
  <c r="E242" i="6"/>
  <c r="E243" i="1"/>
  <c r="F243" i="1"/>
  <c r="E243" i="6"/>
  <c r="E244" i="1"/>
  <c r="F244" i="1"/>
  <c r="E245" i="1"/>
  <c r="F245" i="1"/>
  <c r="E245" i="6"/>
  <c r="E246" i="1"/>
  <c r="F246" i="1"/>
  <c r="E246" i="6"/>
  <c r="E247" i="1"/>
  <c r="F247" i="1"/>
  <c r="E247" i="6"/>
  <c r="E248" i="1"/>
  <c r="F248" i="1"/>
  <c r="E248" i="6"/>
  <c r="E249" i="1"/>
  <c r="F249" i="1"/>
  <c r="E249" i="6"/>
  <c r="E250" i="1"/>
  <c r="F250" i="1"/>
  <c r="E250" i="6"/>
  <c r="E251" i="1"/>
  <c r="F251" i="1"/>
  <c r="E251" i="6"/>
  <c r="E252" i="1"/>
  <c r="F252" i="1"/>
  <c r="E252" i="6"/>
  <c r="E253" i="1"/>
  <c r="F253" i="1"/>
  <c r="E253" i="6"/>
  <c r="E254" i="1"/>
  <c r="F254" i="1"/>
  <c r="E254" i="6"/>
  <c r="H254" i="6"/>
  <c r="J254" i="6"/>
  <c r="B254" i="6"/>
  <c r="D254" i="6"/>
  <c r="H253" i="6"/>
  <c r="J253" i="6"/>
  <c r="B253" i="6"/>
  <c r="D253" i="6"/>
  <c r="H252" i="6"/>
  <c r="J252" i="6"/>
  <c r="B252" i="6"/>
  <c r="D252" i="6"/>
  <c r="H251" i="6"/>
  <c r="J251" i="6"/>
  <c r="B251" i="6"/>
  <c r="D251" i="6"/>
  <c r="H250" i="6"/>
  <c r="J250" i="6"/>
  <c r="B250" i="6"/>
  <c r="D250" i="6"/>
  <c r="H249" i="6"/>
  <c r="J249" i="6"/>
  <c r="B249" i="6"/>
  <c r="D249" i="6"/>
  <c r="H248" i="6"/>
  <c r="J248" i="6"/>
  <c r="B248" i="6"/>
  <c r="D248" i="6"/>
  <c r="H247" i="6"/>
  <c r="J247" i="6"/>
  <c r="B247" i="6"/>
  <c r="D247" i="6"/>
  <c r="H246" i="6"/>
  <c r="J246" i="6"/>
  <c r="B246" i="6"/>
  <c r="D246" i="6"/>
  <c r="H245" i="6"/>
  <c r="J245" i="6"/>
  <c r="B245" i="6"/>
  <c r="D245" i="6"/>
  <c r="H244" i="6"/>
  <c r="J244" i="6"/>
  <c r="B244" i="6"/>
  <c r="D244" i="6"/>
  <c r="H243" i="6"/>
  <c r="J243" i="6"/>
  <c r="B243" i="6"/>
  <c r="D243" i="6"/>
  <c r="H242" i="6"/>
  <c r="J242" i="6"/>
  <c r="B242" i="6"/>
  <c r="D242" i="6"/>
  <c r="H241" i="6"/>
  <c r="J241" i="6"/>
  <c r="B241" i="6"/>
  <c r="D241" i="6"/>
  <c r="I239" i="1"/>
  <c r="H239" i="6"/>
  <c r="B239" i="1"/>
  <c r="B239" i="6"/>
  <c r="I238" i="1"/>
  <c r="H238" i="6"/>
  <c r="B238" i="1"/>
  <c r="B238" i="6"/>
  <c r="I237" i="1"/>
  <c r="H237" i="6"/>
  <c r="B237" i="1"/>
  <c r="B237" i="6"/>
  <c r="I236" i="1"/>
  <c r="H236" i="6"/>
  <c r="B236" i="1"/>
  <c r="B236" i="6"/>
  <c r="I235" i="1"/>
  <c r="H235" i="6"/>
  <c r="B235" i="1"/>
  <c r="B235" i="6"/>
  <c r="I234" i="1"/>
  <c r="H234" i="6"/>
  <c r="B234" i="1"/>
  <c r="B234" i="6"/>
  <c r="I233" i="1"/>
  <c r="H233" i="6"/>
  <c r="B233" i="1"/>
  <c r="B233" i="6"/>
  <c r="K231" i="6"/>
  <c r="E231" i="6"/>
  <c r="L209" i="1"/>
  <c r="M209" i="1"/>
  <c r="K209" i="6"/>
  <c r="L210" i="1"/>
  <c r="M210" i="1"/>
  <c r="K210" i="6"/>
  <c r="L211" i="1"/>
  <c r="M211" i="1"/>
  <c r="K211" i="6"/>
  <c r="L212" i="1"/>
  <c r="M212" i="1"/>
  <c r="K212" i="6"/>
  <c r="L213" i="1"/>
  <c r="M213" i="1"/>
  <c r="K213" i="6"/>
  <c r="L214" i="1"/>
  <c r="M214" i="1"/>
  <c r="K214" i="6"/>
  <c r="L215" i="1"/>
  <c r="M215" i="1"/>
  <c r="K215" i="6"/>
  <c r="L216" i="1"/>
  <c r="M216" i="1"/>
  <c r="K216" i="6"/>
  <c r="L217" i="1"/>
  <c r="M217" i="1"/>
  <c r="K217" i="6"/>
  <c r="L218" i="1"/>
  <c r="M218" i="1"/>
  <c r="K218" i="6"/>
  <c r="L219" i="1"/>
  <c r="M219" i="1"/>
  <c r="K219" i="6"/>
  <c r="L220" i="1"/>
  <c r="M220" i="1"/>
  <c r="K220" i="6"/>
  <c r="L221" i="1"/>
  <c r="M221" i="1"/>
  <c r="K221" i="6"/>
  <c r="L222" i="1"/>
  <c r="M222" i="1"/>
  <c r="K222" i="6"/>
  <c r="E209" i="1"/>
  <c r="F209" i="1"/>
  <c r="E209" i="6"/>
  <c r="E210" i="1"/>
  <c r="F210" i="1"/>
  <c r="E210" i="6"/>
  <c r="E211" i="1"/>
  <c r="F211" i="1"/>
  <c r="E211" i="6"/>
  <c r="E212" i="1"/>
  <c r="F212" i="1"/>
  <c r="E212" i="6"/>
  <c r="E213" i="1"/>
  <c r="F213" i="1"/>
  <c r="E213" i="6"/>
  <c r="E214" i="1"/>
  <c r="F214" i="1"/>
  <c r="E214" i="6"/>
  <c r="E215" i="1"/>
  <c r="F215" i="1"/>
  <c r="E215" i="6"/>
  <c r="E216" i="1"/>
  <c r="F216" i="1"/>
  <c r="E216" i="6"/>
  <c r="E217" i="1"/>
  <c r="F217" i="1"/>
  <c r="E217" i="6"/>
  <c r="E218" i="1"/>
  <c r="F218" i="1"/>
  <c r="E218" i="6"/>
  <c r="E219" i="1"/>
  <c r="F219" i="1"/>
  <c r="E219" i="6"/>
  <c r="E220" i="1"/>
  <c r="F220" i="1"/>
  <c r="E220" i="6"/>
  <c r="E221" i="1"/>
  <c r="F221" i="1"/>
  <c r="E221" i="6"/>
  <c r="E222" i="1"/>
  <c r="F222" i="1"/>
  <c r="E222" i="6"/>
  <c r="H222" i="6"/>
  <c r="J222" i="6"/>
  <c r="B222" i="6"/>
  <c r="D222" i="6"/>
  <c r="H221" i="6"/>
  <c r="J221" i="6"/>
  <c r="B221" i="6"/>
  <c r="D221" i="6"/>
  <c r="H220" i="6"/>
  <c r="J220" i="6"/>
  <c r="B220" i="6"/>
  <c r="D220" i="6"/>
  <c r="H219" i="6"/>
  <c r="J219" i="6"/>
  <c r="B219" i="6"/>
  <c r="D219" i="6"/>
  <c r="H218" i="6"/>
  <c r="J218" i="6"/>
  <c r="B218" i="6"/>
  <c r="D218" i="6"/>
  <c r="H217" i="6"/>
  <c r="J217" i="6"/>
  <c r="B217" i="6"/>
  <c r="D217" i="6"/>
  <c r="H216" i="6"/>
  <c r="J216" i="6"/>
  <c r="B216" i="6"/>
  <c r="D216" i="6"/>
  <c r="H215" i="6"/>
  <c r="J215" i="6"/>
  <c r="B215" i="6"/>
  <c r="D215" i="6"/>
  <c r="H214" i="6"/>
  <c r="J214" i="6"/>
  <c r="B214" i="6"/>
  <c r="D214" i="6"/>
  <c r="H213" i="6"/>
  <c r="J213" i="6"/>
  <c r="B213" i="6"/>
  <c r="D213" i="6"/>
  <c r="H212" i="6"/>
  <c r="J212" i="6"/>
  <c r="B212" i="6"/>
  <c r="D212" i="6"/>
  <c r="H211" i="6"/>
  <c r="J211" i="6"/>
  <c r="B211" i="6"/>
  <c r="D211" i="6"/>
  <c r="H210" i="6"/>
  <c r="J210" i="6"/>
  <c r="B210" i="6"/>
  <c r="D210" i="6"/>
  <c r="H209" i="6"/>
  <c r="J209" i="6"/>
  <c r="B209" i="6"/>
  <c r="D209" i="6"/>
  <c r="I207" i="1"/>
  <c r="H207" i="6"/>
  <c r="B207" i="1"/>
  <c r="B207" i="6"/>
  <c r="I206" i="1"/>
  <c r="H206" i="6"/>
  <c r="B206" i="1"/>
  <c r="B206" i="6"/>
  <c r="I205" i="1"/>
  <c r="H205" i="6"/>
  <c r="B205" i="1"/>
  <c r="B205" i="6"/>
  <c r="I204" i="1"/>
  <c r="H204" i="6"/>
  <c r="B204" i="1"/>
  <c r="B204" i="6"/>
  <c r="I203" i="1"/>
  <c r="H203" i="6"/>
  <c r="B203" i="1"/>
  <c r="B203" i="6"/>
  <c r="I202" i="1"/>
  <c r="H202" i="6"/>
  <c r="B202" i="1"/>
  <c r="B202" i="6"/>
  <c r="I201" i="1"/>
  <c r="H201" i="6"/>
  <c r="B201" i="1"/>
  <c r="B201" i="6"/>
  <c r="K199" i="6"/>
  <c r="E199" i="6"/>
  <c r="L177" i="1"/>
  <c r="M177" i="1"/>
  <c r="L178" i="1"/>
  <c r="M178" i="1"/>
  <c r="K178" i="6"/>
  <c r="L179" i="1"/>
  <c r="M179" i="1"/>
  <c r="K179" i="6"/>
  <c r="L180" i="1"/>
  <c r="M180" i="1"/>
  <c r="K180" i="6"/>
  <c r="L181" i="1"/>
  <c r="M181" i="1"/>
  <c r="K181" i="6"/>
  <c r="L182" i="1"/>
  <c r="M182" i="1"/>
  <c r="K182" i="6"/>
  <c r="L183" i="1"/>
  <c r="M183" i="1"/>
  <c r="K183" i="6"/>
  <c r="L184" i="1"/>
  <c r="M184" i="1"/>
  <c r="K184" i="6"/>
  <c r="L185" i="1"/>
  <c r="M185" i="1"/>
  <c r="K185" i="6"/>
  <c r="L186" i="1"/>
  <c r="M186" i="1"/>
  <c r="K186" i="6"/>
  <c r="L187" i="1"/>
  <c r="M187" i="1"/>
  <c r="K187" i="6"/>
  <c r="L188" i="1"/>
  <c r="M188" i="1"/>
  <c r="K188" i="6"/>
  <c r="L189" i="1"/>
  <c r="M189" i="1"/>
  <c r="K189" i="6"/>
  <c r="L190" i="1"/>
  <c r="M190" i="1"/>
  <c r="K190" i="6"/>
  <c r="E177" i="1"/>
  <c r="F177" i="1"/>
  <c r="E177" i="6"/>
  <c r="E178" i="1"/>
  <c r="F178" i="1"/>
  <c r="E178" i="6"/>
  <c r="E179" i="1"/>
  <c r="F179" i="1"/>
  <c r="E179" i="6"/>
  <c r="E180" i="1"/>
  <c r="F180" i="1"/>
  <c r="E180" i="6"/>
  <c r="E181" i="1"/>
  <c r="F181" i="1"/>
  <c r="E181" i="6"/>
  <c r="E182" i="1"/>
  <c r="F182" i="1"/>
  <c r="E182" i="6"/>
  <c r="E183" i="1"/>
  <c r="F183" i="1"/>
  <c r="E183" i="6"/>
  <c r="E184" i="1"/>
  <c r="F184" i="1"/>
  <c r="E184" i="6"/>
  <c r="E185" i="1"/>
  <c r="F185" i="1"/>
  <c r="E185" i="6"/>
  <c r="E186" i="1"/>
  <c r="F186" i="1"/>
  <c r="E186" i="6"/>
  <c r="E187" i="1"/>
  <c r="F187" i="1"/>
  <c r="E187" i="6"/>
  <c r="E188" i="1"/>
  <c r="F188" i="1"/>
  <c r="E188" i="6"/>
  <c r="E189" i="1"/>
  <c r="F189" i="1"/>
  <c r="E189" i="6"/>
  <c r="E190" i="1"/>
  <c r="F190" i="1"/>
  <c r="E190" i="6"/>
  <c r="H190" i="6"/>
  <c r="J190" i="6"/>
  <c r="B190" i="6"/>
  <c r="D190" i="6"/>
  <c r="H189" i="6"/>
  <c r="J189" i="6"/>
  <c r="B189" i="6"/>
  <c r="D189" i="6"/>
  <c r="H188" i="6"/>
  <c r="J188" i="6"/>
  <c r="B188" i="6"/>
  <c r="D188" i="6"/>
  <c r="H187" i="6"/>
  <c r="J187" i="6"/>
  <c r="B187" i="6"/>
  <c r="D187" i="6"/>
  <c r="H186" i="6"/>
  <c r="J186" i="6"/>
  <c r="B186" i="6"/>
  <c r="D186" i="6"/>
  <c r="H185" i="6"/>
  <c r="J185" i="6"/>
  <c r="B185" i="6"/>
  <c r="D185" i="6"/>
  <c r="H184" i="6"/>
  <c r="J184" i="6"/>
  <c r="B184" i="6"/>
  <c r="D184" i="6"/>
  <c r="H183" i="6"/>
  <c r="J183" i="6"/>
  <c r="B183" i="6"/>
  <c r="D183" i="6"/>
  <c r="H182" i="6"/>
  <c r="J182" i="6"/>
  <c r="B182" i="6"/>
  <c r="D182" i="6"/>
  <c r="H181" i="6"/>
  <c r="J181" i="6"/>
  <c r="B181" i="6"/>
  <c r="D181" i="6"/>
  <c r="H180" i="6"/>
  <c r="J180" i="6"/>
  <c r="B180" i="6"/>
  <c r="D180" i="6"/>
  <c r="H179" i="6"/>
  <c r="J179" i="6"/>
  <c r="B179" i="6"/>
  <c r="D179" i="6"/>
  <c r="H178" i="6"/>
  <c r="J178" i="6"/>
  <c r="B178" i="6"/>
  <c r="D178" i="6"/>
  <c r="H177" i="6"/>
  <c r="J177" i="6"/>
  <c r="B177" i="6"/>
  <c r="D177" i="6"/>
  <c r="I175" i="1"/>
  <c r="H175" i="6"/>
  <c r="B175" i="1"/>
  <c r="B175" i="6"/>
  <c r="I174" i="1"/>
  <c r="H174" i="6"/>
  <c r="B174" i="1"/>
  <c r="B174" i="6"/>
  <c r="I173" i="1"/>
  <c r="H173" i="6"/>
  <c r="B173" i="1"/>
  <c r="B173" i="6"/>
  <c r="I172" i="1"/>
  <c r="H172" i="6"/>
  <c r="B172" i="1"/>
  <c r="B172" i="6"/>
  <c r="I171" i="1"/>
  <c r="H171" i="6"/>
  <c r="B171" i="1"/>
  <c r="B171" i="6"/>
  <c r="I170" i="1"/>
  <c r="H170" i="6"/>
  <c r="B170" i="1"/>
  <c r="B170" i="6"/>
  <c r="I169" i="1"/>
  <c r="H169" i="6"/>
  <c r="B169" i="1"/>
  <c r="B169" i="6"/>
  <c r="K167" i="6"/>
  <c r="E167" i="6"/>
  <c r="L145" i="1"/>
  <c r="M145" i="1"/>
  <c r="L146" i="1"/>
  <c r="M146" i="1"/>
  <c r="K146" i="6"/>
  <c r="L147" i="1"/>
  <c r="M147" i="1"/>
  <c r="K147" i="6"/>
  <c r="L148" i="1"/>
  <c r="M148" i="1"/>
  <c r="K148" i="6"/>
  <c r="L149" i="1"/>
  <c r="M149" i="1"/>
  <c r="K149" i="6"/>
  <c r="L150" i="1"/>
  <c r="M150" i="1"/>
  <c r="K150" i="6"/>
  <c r="L151" i="1"/>
  <c r="M151" i="1"/>
  <c r="K151" i="6"/>
  <c r="L152" i="1"/>
  <c r="M152" i="1"/>
  <c r="K152" i="6"/>
  <c r="L153" i="1"/>
  <c r="M153" i="1"/>
  <c r="K153" i="6"/>
  <c r="L154" i="1"/>
  <c r="M154" i="1"/>
  <c r="K154" i="6"/>
  <c r="L155" i="1"/>
  <c r="M155" i="1"/>
  <c r="K155" i="6"/>
  <c r="L156" i="1"/>
  <c r="M156" i="1"/>
  <c r="K156" i="6"/>
  <c r="L157" i="1"/>
  <c r="M157" i="1"/>
  <c r="K157" i="6"/>
  <c r="L158" i="1"/>
  <c r="M158" i="1"/>
  <c r="K158" i="6"/>
  <c r="E145" i="1"/>
  <c r="F145" i="1"/>
  <c r="E145" i="6"/>
  <c r="E146" i="1"/>
  <c r="F146" i="1"/>
  <c r="E146" i="6"/>
  <c r="E147" i="1"/>
  <c r="F147" i="1"/>
  <c r="E147" i="6"/>
  <c r="E148" i="1"/>
  <c r="F148" i="1"/>
  <c r="E148" i="6"/>
  <c r="E149" i="1"/>
  <c r="F149" i="1"/>
  <c r="E149" i="6"/>
  <c r="E150" i="1"/>
  <c r="F150" i="1"/>
  <c r="E150" i="6"/>
  <c r="E151" i="1"/>
  <c r="F151" i="1"/>
  <c r="E151" i="6"/>
  <c r="E152" i="1"/>
  <c r="F152" i="1"/>
  <c r="E152" i="6"/>
  <c r="E153" i="1"/>
  <c r="F153" i="1"/>
  <c r="E153" i="6"/>
  <c r="E154" i="1"/>
  <c r="F154" i="1"/>
  <c r="E154" i="6"/>
  <c r="E155" i="1"/>
  <c r="F155" i="1"/>
  <c r="E155" i="6"/>
  <c r="E156" i="1"/>
  <c r="F156" i="1"/>
  <c r="E156" i="6"/>
  <c r="E157" i="1"/>
  <c r="F157" i="1"/>
  <c r="E157" i="6"/>
  <c r="E158" i="1"/>
  <c r="F158" i="1"/>
  <c r="E158" i="6"/>
  <c r="H158" i="6"/>
  <c r="J158" i="6"/>
  <c r="B158" i="6"/>
  <c r="D158" i="6"/>
  <c r="H157" i="6"/>
  <c r="J157" i="6"/>
  <c r="B157" i="6"/>
  <c r="D157" i="6"/>
  <c r="H156" i="6"/>
  <c r="J156" i="6"/>
  <c r="B156" i="6"/>
  <c r="D156" i="6"/>
  <c r="H155" i="6"/>
  <c r="J155" i="6"/>
  <c r="B155" i="6"/>
  <c r="D155" i="6"/>
  <c r="H154" i="6"/>
  <c r="J154" i="6"/>
  <c r="B154" i="6"/>
  <c r="D154" i="6"/>
  <c r="H153" i="6"/>
  <c r="J153" i="6"/>
  <c r="B153" i="6"/>
  <c r="D153" i="6"/>
  <c r="H152" i="6"/>
  <c r="J152" i="6"/>
  <c r="B152" i="6"/>
  <c r="D152" i="6"/>
  <c r="H151" i="6"/>
  <c r="J151" i="6"/>
  <c r="B151" i="6"/>
  <c r="D151" i="6"/>
  <c r="H150" i="6"/>
  <c r="J150" i="6"/>
  <c r="B150" i="6"/>
  <c r="D150" i="6"/>
  <c r="H149" i="6"/>
  <c r="J149" i="6"/>
  <c r="B149" i="6"/>
  <c r="D149" i="6"/>
  <c r="H148" i="6"/>
  <c r="J148" i="6"/>
  <c r="B148" i="6"/>
  <c r="D148" i="6"/>
  <c r="H147" i="6"/>
  <c r="J147" i="6"/>
  <c r="B147" i="6"/>
  <c r="D147" i="6"/>
  <c r="H146" i="6"/>
  <c r="J146" i="6"/>
  <c r="B146" i="6"/>
  <c r="D146" i="6"/>
  <c r="H145" i="6"/>
  <c r="J145" i="6"/>
  <c r="B145" i="6"/>
  <c r="D145" i="6"/>
  <c r="I143" i="1"/>
  <c r="H143" i="6"/>
  <c r="B143" i="1"/>
  <c r="B143" i="6"/>
  <c r="I142" i="1"/>
  <c r="H142" i="6"/>
  <c r="B142" i="1"/>
  <c r="B142" i="6"/>
  <c r="I141" i="1"/>
  <c r="H141" i="6"/>
  <c r="B141" i="1"/>
  <c r="B141" i="6"/>
  <c r="I140" i="1"/>
  <c r="H140" i="6"/>
  <c r="B140" i="1"/>
  <c r="B140" i="6"/>
  <c r="I139" i="1"/>
  <c r="H139" i="6"/>
  <c r="B139" i="1"/>
  <c r="B139" i="6"/>
  <c r="I138" i="1"/>
  <c r="H138" i="6"/>
  <c r="B138" i="1"/>
  <c r="B138" i="6"/>
  <c r="I137" i="1"/>
  <c r="H137" i="6"/>
  <c r="B137" i="1"/>
  <c r="B137" i="6"/>
  <c r="K135" i="6"/>
  <c r="E135" i="6"/>
  <c r="L113" i="1"/>
  <c r="M113" i="1"/>
  <c r="K113" i="6"/>
  <c r="L114" i="1"/>
  <c r="M114" i="1"/>
  <c r="K114" i="6"/>
  <c r="L115" i="1"/>
  <c r="M115" i="1"/>
  <c r="K115" i="6"/>
  <c r="L116" i="1"/>
  <c r="M116" i="1"/>
  <c r="K116" i="6"/>
  <c r="L117" i="1"/>
  <c r="M117" i="1"/>
  <c r="K117" i="6"/>
  <c r="L118" i="1"/>
  <c r="M118" i="1"/>
  <c r="K118" i="6"/>
  <c r="L119" i="1"/>
  <c r="M119" i="1"/>
  <c r="K119" i="6"/>
  <c r="L120" i="1"/>
  <c r="M120" i="1"/>
  <c r="K120" i="6"/>
  <c r="L121" i="1"/>
  <c r="M121" i="1"/>
  <c r="K121" i="6"/>
  <c r="L122" i="1"/>
  <c r="M122" i="1"/>
  <c r="K122" i="6"/>
  <c r="L123" i="1"/>
  <c r="M123" i="1"/>
  <c r="K123" i="6"/>
  <c r="L124" i="1"/>
  <c r="M124" i="1"/>
  <c r="K124" i="6"/>
  <c r="L125" i="1"/>
  <c r="M125" i="1"/>
  <c r="K125" i="6"/>
  <c r="L126" i="1"/>
  <c r="M126" i="1"/>
  <c r="K126" i="6"/>
  <c r="E113" i="1"/>
  <c r="F113" i="1"/>
  <c r="E113" i="6"/>
  <c r="E114" i="1"/>
  <c r="F114" i="1"/>
  <c r="E115" i="1"/>
  <c r="F115" i="1"/>
  <c r="E115" i="6"/>
  <c r="E116" i="1"/>
  <c r="F116" i="1"/>
  <c r="E116" i="6"/>
  <c r="E117" i="1"/>
  <c r="F117" i="1"/>
  <c r="E117" i="6"/>
  <c r="E118" i="1"/>
  <c r="F118" i="1"/>
  <c r="E118" i="6"/>
  <c r="E119" i="1"/>
  <c r="F119" i="1"/>
  <c r="E119" i="6"/>
  <c r="E120" i="1"/>
  <c r="F120" i="1"/>
  <c r="E120" i="6"/>
  <c r="E121" i="1"/>
  <c r="F121" i="1"/>
  <c r="E121" i="6"/>
  <c r="E122" i="1"/>
  <c r="F122" i="1"/>
  <c r="E122" i="6"/>
  <c r="E123" i="1"/>
  <c r="F123" i="1"/>
  <c r="E123" i="6"/>
  <c r="E124" i="1"/>
  <c r="F124" i="1"/>
  <c r="E124" i="6"/>
  <c r="E125" i="1"/>
  <c r="F125" i="1"/>
  <c r="E125" i="6"/>
  <c r="E126" i="1"/>
  <c r="F126" i="1"/>
  <c r="E126" i="6"/>
  <c r="H126" i="6"/>
  <c r="J126" i="6"/>
  <c r="B126" i="6"/>
  <c r="D126" i="6"/>
  <c r="H125" i="6"/>
  <c r="J125" i="6"/>
  <c r="B125" i="6"/>
  <c r="D125" i="6"/>
  <c r="H124" i="6"/>
  <c r="J124" i="6"/>
  <c r="B124" i="6"/>
  <c r="D124" i="6"/>
  <c r="H123" i="6"/>
  <c r="J123" i="6"/>
  <c r="B123" i="6"/>
  <c r="D123" i="6"/>
  <c r="H122" i="6"/>
  <c r="J122" i="6"/>
  <c r="B122" i="6"/>
  <c r="D122" i="6"/>
  <c r="H121" i="6"/>
  <c r="J121" i="6"/>
  <c r="B121" i="6"/>
  <c r="D121" i="6"/>
  <c r="H120" i="6"/>
  <c r="J120" i="6"/>
  <c r="B120" i="6"/>
  <c r="D120" i="6"/>
  <c r="H119" i="6"/>
  <c r="J119" i="6"/>
  <c r="B119" i="6"/>
  <c r="D119" i="6"/>
  <c r="H118" i="6"/>
  <c r="J118" i="6"/>
  <c r="B118" i="6"/>
  <c r="D118" i="6"/>
  <c r="H117" i="6"/>
  <c r="J117" i="6"/>
  <c r="B117" i="6"/>
  <c r="D117" i="6"/>
  <c r="H116" i="6"/>
  <c r="J116" i="6"/>
  <c r="B116" i="6"/>
  <c r="D116" i="6"/>
  <c r="H115" i="6"/>
  <c r="J115" i="6"/>
  <c r="B115" i="6"/>
  <c r="D115" i="6"/>
  <c r="H114" i="6"/>
  <c r="J114" i="6"/>
  <c r="B114" i="6"/>
  <c r="D114" i="6"/>
  <c r="H113" i="6"/>
  <c r="J113" i="6"/>
  <c r="B113" i="6"/>
  <c r="D113" i="6"/>
  <c r="I111" i="1"/>
  <c r="H111" i="6"/>
  <c r="B111" i="1"/>
  <c r="B111" i="6"/>
  <c r="I110" i="1"/>
  <c r="H110" i="6"/>
  <c r="B110" i="1"/>
  <c r="B110" i="6"/>
  <c r="I109" i="1"/>
  <c r="H109" i="6"/>
  <c r="B109" i="1"/>
  <c r="B109" i="6"/>
  <c r="I108" i="1"/>
  <c r="H108" i="6"/>
  <c r="B108" i="1"/>
  <c r="B108" i="6"/>
  <c r="I107" i="1"/>
  <c r="H107" i="6"/>
  <c r="B107" i="1"/>
  <c r="B107" i="6"/>
  <c r="I106" i="1"/>
  <c r="H106" i="6"/>
  <c r="B106" i="1"/>
  <c r="B106" i="6"/>
  <c r="I105" i="1"/>
  <c r="H105" i="6"/>
  <c r="B105" i="1"/>
  <c r="B105" i="6"/>
  <c r="K103" i="6"/>
  <c r="E103" i="6"/>
  <c r="L81" i="1"/>
  <c r="M81" i="1"/>
  <c r="K81" i="6"/>
  <c r="L82" i="1"/>
  <c r="M82" i="1"/>
  <c r="K82" i="6"/>
  <c r="L83" i="1"/>
  <c r="M83" i="1"/>
  <c r="K83" i="6"/>
  <c r="L84" i="1"/>
  <c r="M84" i="1"/>
  <c r="K84" i="6"/>
  <c r="L85" i="1"/>
  <c r="M85" i="1"/>
  <c r="K85" i="6"/>
  <c r="L86" i="1"/>
  <c r="M86" i="1"/>
  <c r="K86" i="6"/>
  <c r="L87" i="1"/>
  <c r="M87" i="1"/>
  <c r="K87" i="6"/>
  <c r="L88" i="1"/>
  <c r="M88" i="1"/>
  <c r="K88" i="6"/>
  <c r="L89" i="1"/>
  <c r="M89" i="1"/>
  <c r="K89" i="6"/>
  <c r="L90" i="1"/>
  <c r="M90" i="1"/>
  <c r="K90" i="6"/>
  <c r="L91" i="1"/>
  <c r="M91" i="1"/>
  <c r="K91" i="6"/>
  <c r="L92" i="1"/>
  <c r="M92" i="1"/>
  <c r="K92" i="6"/>
  <c r="L93" i="1"/>
  <c r="M93" i="1"/>
  <c r="K93" i="6"/>
  <c r="L94" i="1"/>
  <c r="M94" i="1"/>
  <c r="K94" i="6"/>
  <c r="E81" i="1"/>
  <c r="F81" i="1"/>
  <c r="E81" i="6"/>
  <c r="E82" i="1"/>
  <c r="F82" i="1"/>
  <c r="E82" i="6"/>
  <c r="E83" i="1"/>
  <c r="F83" i="1"/>
  <c r="E83" i="6"/>
  <c r="E84" i="1"/>
  <c r="F84" i="1"/>
  <c r="E84" i="6"/>
  <c r="E85" i="1"/>
  <c r="F85" i="1"/>
  <c r="E85" i="6"/>
  <c r="E86" i="1"/>
  <c r="F86" i="1"/>
  <c r="E86" i="6"/>
  <c r="E87" i="1"/>
  <c r="F87" i="1"/>
  <c r="E87" i="6"/>
  <c r="E88" i="1"/>
  <c r="F88" i="1"/>
  <c r="E88" i="6"/>
  <c r="E89" i="1"/>
  <c r="F89" i="1"/>
  <c r="E89" i="6"/>
  <c r="E90" i="1"/>
  <c r="F90" i="1"/>
  <c r="E90" i="6"/>
  <c r="E91" i="1"/>
  <c r="F91" i="1"/>
  <c r="E91" i="6"/>
  <c r="E92" i="1"/>
  <c r="F92" i="1"/>
  <c r="E92" i="6"/>
  <c r="E93" i="1"/>
  <c r="F93" i="1"/>
  <c r="E93" i="6"/>
  <c r="E94" i="1"/>
  <c r="F94" i="1"/>
  <c r="E94" i="6"/>
  <c r="H94" i="6"/>
  <c r="J94" i="6"/>
  <c r="B94" i="6"/>
  <c r="D94" i="6"/>
  <c r="H93" i="6"/>
  <c r="J93" i="6"/>
  <c r="B93" i="6"/>
  <c r="D93" i="6"/>
  <c r="H92" i="6"/>
  <c r="J92" i="6"/>
  <c r="B92" i="6"/>
  <c r="D92" i="6"/>
  <c r="H91" i="6"/>
  <c r="J91" i="6"/>
  <c r="B91" i="6"/>
  <c r="D91" i="6"/>
  <c r="H90" i="6"/>
  <c r="J90" i="6"/>
  <c r="B90" i="6"/>
  <c r="D90" i="6"/>
  <c r="H89" i="6"/>
  <c r="J89" i="6"/>
  <c r="B89" i="6"/>
  <c r="D89" i="6"/>
  <c r="H88" i="6"/>
  <c r="J88" i="6"/>
  <c r="B88" i="6"/>
  <c r="D88" i="6"/>
  <c r="H87" i="6"/>
  <c r="J87" i="6"/>
  <c r="B87" i="6"/>
  <c r="D87" i="6"/>
  <c r="H86" i="6"/>
  <c r="J86" i="6"/>
  <c r="B86" i="6"/>
  <c r="D86" i="6"/>
  <c r="H85" i="6"/>
  <c r="J85" i="6"/>
  <c r="B85" i="6"/>
  <c r="D85" i="6"/>
  <c r="H84" i="6"/>
  <c r="J84" i="6"/>
  <c r="B84" i="6"/>
  <c r="D84" i="6"/>
  <c r="H83" i="6"/>
  <c r="J83" i="6"/>
  <c r="B83" i="6"/>
  <c r="D83" i="6"/>
  <c r="H82" i="6"/>
  <c r="J82" i="6"/>
  <c r="B82" i="6"/>
  <c r="D82" i="6"/>
  <c r="H81" i="6"/>
  <c r="J81" i="6"/>
  <c r="B81" i="6"/>
  <c r="D81" i="6"/>
  <c r="I79" i="1"/>
  <c r="H79" i="6"/>
  <c r="B79" i="1"/>
  <c r="B79" i="6"/>
  <c r="I78" i="1"/>
  <c r="H78" i="6"/>
  <c r="B78" i="1"/>
  <c r="B78" i="6"/>
  <c r="I77" i="1"/>
  <c r="H77" i="6"/>
  <c r="B77" i="1"/>
  <c r="B77" i="6"/>
  <c r="I76" i="1"/>
  <c r="H76" i="6"/>
  <c r="B76" i="1"/>
  <c r="B76" i="6"/>
  <c r="I75" i="1"/>
  <c r="H75" i="6"/>
  <c r="B75" i="1"/>
  <c r="B75" i="6"/>
  <c r="I74" i="1"/>
  <c r="H74" i="6"/>
  <c r="B74" i="1"/>
  <c r="B74" i="6"/>
  <c r="I73" i="1"/>
  <c r="H73" i="6"/>
  <c r="B73" i="1"/>
  <c r="B73" i="6"/>
  <c r="K71" i="6"/>
  <c r="E71" i="6"/>
  <c r="L49" i="1"/>
  <c r="M49" i="1"/>
  <c r="K49" i="6"/>
  <c r="L50" i="1"/>
  <c r="M50" i="1"/>
  <c r="K50" i="6"/>
  <c r="L51" i="1"/>
  <c r="M51" i="1"/>
  <c r="L52" i="1"/>
  <c r="M52" i="1"/>
  <c r="K52" i="6"/>
  <c r="L53" i="1"/>
  <c r="M53" i="1"/>
  <c r="K53" i="6"/>
  <c r="L54" i="1"/>
  <c r="M54" i="1"/>
  <c r="K54" i="6"/>
  <c r="L55" i="1"/>
  <c r="M55" i="1"/>
  <c r="K55" i="6"/>
  <c r="L56" i="1"/>
  <c r="M56" i="1"/>
  <c r="K56" i="6"/>
  <c r="L57" i="1"/>
  <c r="M57" i="1"/>
  <c r="K57" i="6"/>
  <c r="L58" i="1"/>
  <c r="M58" i="1"/>
  <c r="K58" i="6"/>
  <c r="L59" i="1"/>
  <c r="M59" i="1"/>
  <c r="K59" i="6"/>
  <c r="L60" i="1"/>
  <c r="M60" i="1"/>
  <c r="K60" i="6"/>
  <c r="L61" i="1"/>
  <c r="M61" i="1"/>
  <c r="K61" i="6"/>
  <c r="L62" i="1"/>
  <c r="M62" i="1"/>
  <c r="K62" i="6"/>
  <c r="E49" i="1"/>
  <c r="F49" i="1"/>
  <c r="E49" i="6"/>
  <c r="E50" i="1"/>
  <c r="F50" i="1"/>
  <c r="E50" i="6"/>
  <c r="E51" i="1"/>
  <c r="F51" i="1"/>
  <c r="E51" i="6"/>
  <c r="E52" i="1"/>
  <c r="F52" i="1"/>
  <c r="E52" i="6"/>
  <c r="E53" i="1"/>
  <c r="F53" i="1"/>
  <c r="E53" i="6"/>
  <c r="E54" i="1"/>
  <c r="F54" i="1"/>
  <c r="E54" i="6"/>
  <c r="E55" i="1"/>
  <c r="F55" i="1"/>
  <c r="E55" i="6"/>
  <c r="E56" i="1"/>
  <c r="F56" i="1"/>
  <c r="E56" i="6"/>
  <c r="E57" i="1"/>
  <c r="F57" i="1"/>
  <c r="E57" i="6"/>
  <c r="E58" i="1"/>
  <c r="F58" i="1"/>
  <c r="E58" i="6"/>
  <c r="E59" i="1"/>
  <c r="F59" i="1"/>
  <c r="E59" i="6"/>
  <c r="E60" i="1"/>
  <c r="F60" i="1"/>
  <c r="E60" i="6"/>
  <c r="E61" i="1"/>
  <c r="F61" i="1"/>
  <c r="E61" i="6"/>
  <c r="E62" i="1"/>
  <c r="F62" i="1"/>
  <c r="E62" i="6"/>
  <c r="H62" i="6"/>
  <c r="J62" i="6"/>
  <c r="B62" i="6"/>
  <c r="D62" i="6"/>
  <c r="H61" i="6"/>
  <c r="J61" i="6"/>
  <c r="B61" i="6"/>
  <c r="D61" i="6"/>
  <c r="H60" i="6"/>
  <c r="J60" i="6"/>
  <c r="B60" i="6"/>
  <c r="D60" i="6"/>
  <c r="H59" i="6"/>
  <c r="J59" i="6"/>
  <c r="B59" i="6"/>
  <c r="D59" i="6"/>
  <c r="H58" i="6"/>
  <c r="J58" i="6"/>
  <c r="B58" i="6"/>
  <c r="D58" i="6"/>
  <c r="H57" i="6"/>
  <c r="J57" i="6"/>
  <c r="B57" i="6"/>
  <c r="D57" i="6"/>
  <c r="H56" i="6"/>
  <c r="J56" i="6"/>
  <c r="B56" i="6"/>
  <c r="D56" i="6"/>
  <c r="H55" i="6"/>
  <c r="J55" i="6"/>
  <c r="B55" i="6"/>
  <c r="D55" i="6"/>
  <c r="H54" i="6"/>
  <c r="J54" i="6"/>
  <c r="B54" i="6"/>
  <c r="D54" i="6"/>
  <c r="H53" i="6"/>
  <c r="J53" i="6"/>
  <c r="B53" i="6"/>
  <c r="D53" i="6"/>
  <c r="H52" i="6"/>
  <c r="J52" i="6"/>
  <c r="B52" i="6"/>
  <c r="D52" i="6"/>
  <c r="H51" i="6"/>
  <c r="J51" i="6"/>
  <c r="B51" i="6"/>
  <c r="D51" i="6"/>
  <c r="H50" i="6"/>
  <c r="J50" i="6"/>
  <c r="B50" i="6"/>
  <c r="D50" i="6"/>
  <c r="H49" i="6"/>
  <c r="J49" i="6"/>
  <c r="B49" i="6"/>
  <c r="D49" i="6"/>
  <c r="I47" i="1"/>
  <c r="H47" i="6"/>
  <c r="B47" i="1"/>
  <c r="B47" i="6"/>
  <c r="I46" i="1"/>
  <c r="H46" i="6"/>
  <c r="B46" i="1"/>
  <c r="B46" i="6"/>
  <c r="I45" i="1"/>
  <c r="H45" i="6"/>
  <c r="B45" i="1"/>
  <c r="B45" i="6"/>
  <c r="I44" i="1"/>
  <c r="H44" i="6"/>
  <c r="B44" i="1"/>
  <c r="B44" i="6"/>
  <c r="I43" i="1"/>
  <c r="H43" i="6"/>
  <c r="B43" i="1"/>
  <c r="B43" i="6"/>
  <c r="I42" i="1"/>
  <c r="H42" i="6"/>
  <c r="B42" i="1"/>
  <c r="B42" i="6"/>
  <c r="I41" i="1"/>
  <c r="H41" i="6"/>
  <c r="B41" i="1"/>
  <c r="B41" i="6"/>
  <c r="K39" i="6"/>
  <c r="E39" i="6"/>
  <c r="L17" i="1"/>
  <c r="M17" i="1"/>
  <c r="K17" i="6"/>
  <c r="C709" i="2"/>
  <c r="G709" i="2"/>
  <c r="H709" i="2"/>
  <c r="L18" i="1"/>
  <c r="M18" i="1"/>
  <c r="C593" i="2"/>
  <c r="J593" i="2"/>
  <c r="L19" i="1"/>
  <c r="M19" i="1"/>
  <c r="K19" i="6"/>
  <c r="C998" i="2"/>
  <c r="J998" i="2"/>
  <c r="L20" i="1"/>
  <c r="M20" i="1"/>
  <c r="K20" i="6"/>
  <c r="C588" i="2"/>
  <c r="J588" i="2"/>
  <c r="L21" i="1"/>
  <c r="M21" i="1"/>
  <c r="K21" i="6"/>
  <c r="C438" i="2"/>
  <c r="J438" i="2"/>
  <c r="L22" i="1"/>
  <c r="M22" i="1"/>
  <c r="K22" i="6"/>
  <c r="L23" i="1"/>
  <c r="M23" i="1"/>
  <c r="K23" i="6"/>
  <c r="L24" i="1"/>
  <c r="M24" i="1"/>
  <c r="K24" i="6"/>
  <c r="L25" i="1"/>
  <c r="M25" i="1"/>
  <c r="K25" i="6"/>
  <c r="L26" i="1"/>
  <c r="M26" i="1"/>
  <c r="K26" i="6"/>
  <c r="L27" i="1"/>
  <c r="M27" i="1"/>
  <c r="K27" i="6"/>
  <c r="L28" i="1"/>
  <c r="M28" i="1"/>
  <c r="K28" i="6"/>
  <c r="L29" i="1"/>
  <c r="M29" i="1"/>
  <c r="K29" i="6"/>
  <c r="L30" i="1"/>
  <c r="M30" i="1"/>
  <c r="K30" i="6"/>
  <c r="C154" i="2"/>
  <c r="G154" i="2"/>
  <c r="H154" i="2"/>
  <c r="C273" i="2"/>
  <c r="G273" i="2"/>
  <c r="H273" i="2"/>
  <c r="E17" i="1"/>
  <c r="F17" i="1"/>
  <c r="E17" i="6"/>
  <c r="C406" i="2"/>
  <c r="J406" i="2"/>
  <c r="C404" i="2"/>
  <c r="J404" i="2"/>
  <c r="E19" i="1"/>
  <c r="F19" i="1"/>
  <c r="E19" i="6"/>
  <c r="E20" i="1"/>
  <c r="F20" i="1"/>
  <c r="E20" i="6"/>
  <c r="E21" i="1"/>
  <c r="F21" i="1"/>
  <c r="E21" i="6"/>
  <c r="E22" i="1"/>
  <c r="F22" i="1"/>
  <c r="E22" i="6"/>
  <c r="E23" i="1"/>
  <c r="F23" i="1"/>
  <c r="E23" i="6"/>
  <c r="E24" i="1"/>
  <c r="F24" i="1"/>
  <c r="E24" i="6"/>
  <c r="E25" i="1"/>
  <c r="F25" i="1"/>
  <c r="E25" i="6"/>
  <c r="E26" i="1"/>
  <c r="F26" i="1"/>
  <c r="E26" i="6"/>
  <c r="E27" i="1"/>
  <c r="F27" i="1"/>
  <c r="E27" i="6"/>
  <c r="E28" i="1"/>
  <c r="F28" i="1"/>
  <c r="E28" i="6"/>
  <c r="E29" i="1"/>
  <c r="F29" i="1"/>
  <c r="E29" i="6"/>
  <c r="E30" i="1"/>
  <c r="F30" i="1"/>
  <c r="E30" i="6"/>
  <c r="H30" i="6"/>
  <c r="J30" i="6"/>
  <c r="B30" i="6"/>
  <c r="D30" i="6"/>
  <c r="H29" i="6"/>
  <c r="J29" i="6"/>
  <c r="B29" i="6"/>
  <c r="D29" i="6"/>
  <c r="H28" i="6"/>
  <c r="J28" i="6"/>
  <c r="B28" i="6"/>
  <c r="D28" i="6"/>
  <c r="H27" i="6"/>
  <c r="J27" i="6"/>
  <c r="B27" i="6"/>
  <c r="D27" i="6"/>
  <c r="H26" i="6"/>
  <c r="J26" i="6"/>
  <c r="B26" i="6"/>
  <c r="D26" i="6"/>
  <c r="H25" i="6"/>
  <c r="J25" i="6"/>
  <c r="B25" i="6"/>
  <c r="D25" i="6"/>
  <c r="H24" i="6"/>
  <c r="J24" i="6"/>
  <c r="B24" i="6"/>
  <c r="D24" i="6"/>
  <c r="H23" i="6"/>
  <c r="J23" i="6"/>
  <c r="B23" i="6"/>
  <c r="D23" i="6"/>
  <c r="H22" i="6"/>
  <c r="J22" i="6"/>
  <c r="B22" i="6"/>
  <c r="D22" i="6"/>
  <c r="H21" i="6"/>
  <c r="J21" i="6"/>
  <c r="B21" i="6"/>
  <c r="D21" i="6"/>
  <c r="H20" i="6"/>
  <c r="J20" i="6"/>
  <c r="B20" i="6"/>
  <c r="D20" i="6"/>
  <c r="H19" i="6"/>
  <c r="J19" i="6"/>
  <c r="B19" i="6"/>
  <c r="D19" i="6"/>
  <c r="H18" i="6"/>
  <c r="J18" i="6"/>
  <c r="B18" i="6"/>
  <c r="D18" i="6"/>
  <c r="H17" i="6"/>
  <c r="J17" i="6"/>
  <c r="B17" i="6"/>
  <c r="D17" i="6"/>
  <c r="I15" i="1"/>
  <c r="H15" i="6"/>
  <c r="B15" i="1"/>
  <c r="B15" i="6"/>
  <c r="I14" i="1"/>
  <c r="H14" i="6"/>
  <c r="B14" i="1"/>
  <c r="B14" i="6"/>
  <c r="I13" i="1"/>
  <c r="H13" i="6"/>
  <c r="B13" i="1"/>
  <c r="B13" i="6"/>
  <c r="I12" i="1"/>
  <c r="H12" i="6"/>
  <c r="B12" i="1"/>
  <c r="B12" i="6"/>
  <c r="I11" i="1"/>
  <c r="H11" i="6"/>
  <c r="B11" i="1"/>
  <c r="B11" i="6"/>
  <c r="I10" i="1"/>
  <c r="H10" i="6"/>
  <c r="B10" i="1"/>
  <c r="B10" i="6"/>
  <c r="I9" i="1"/>
  <c r="H9" i="6"/>
  <c r="B9" i="1"/>
  <c r="B9" i="6"/>
  <c r="K7" i="6"/>
  <c r="E7" i="6"/>
  <c r="C75" i="2"/>
  <c r="G75" i="2"/>
  <c r="H75" i="2"/>
  <c r="C409" i="2"/>
  <c r="G409" i="2"/>
  <c r="H409" i="2"/>
  <c r="C505" i="2"/>
  <c r="C580" i="2"/>
  <c r="J580" i="2"/>
  <c r="C741" i="2"/>
  <c r="C178" i="2"/>
  <c r="C981" i="2"/>
  <c r="J981" i="2"/>
  <c r="C921" i="2"/>
  <c r="G921" i="2"/>
  <c r="H921" i="2"/>
  <c r="C556" i="2"/>
  <c r="C523" i="2"/>
  <c r="G523" i="2"/>
  <c r="H523" i="2"/>
  <c r="C763" i="2"/>
  <c r="G763" i="2"/>
  <c r="H763" i="2"/>
  <c r="C144" i="2"/>
  <c r="G144" i="2"/>
  <c r="H144" i="2"/>
  <c r="C336" i="2"/>
  <c r="J336" i="2"/>
  <c r="C126" i="2"/>
  <c r="J126" i="2"/>
  <c r="C128" i="2"/>
  <c r="G128" i="2"/>
  <c r="H128" i="2"/>
  <c r="C818" i="2"/>
  <c r="G818" i="2"/>
  <c r="H818" i="2"/>
  <c r="C309" i="2"/>
  <c r="G309" i="2"/>
  <c r="C498" i="2"/>
  <c r="J498" i="2"/>
  <c r="C525" i="2"/>
  <c r="C421" i="2"/>
  <c r="G421" i="2"/>
  <c r="H421" i="2"/>
  <c r="C882" i="2"/>
  <c r="G882" i="2"/>
  <c r="H882" i="2"/>
  <c r="C792" i="2"/>
  <c r="J792" i="2"/>
  <c r="C248" i="2"/>
  <c r="G248" i="2"/>
  <c r="H248" i="2"/>
  <c r="C412" i="2"/>
  <c r="J1140" i="2"/>
  <c r="C468" i="2"/>
  <c r="G468" i="2"/>
  <c r="H468" i="2"/>
  <c r="C315" i="2"/>
  <c r="G315" i="2"/>
  <c r="H315" i="2"/>
  <c r="C152" i="2"/>
  <c r="G152" i="2"/>
  <c r="H152" i="2"/>
  <c r="C1096" i="2"/>
  <c r="G1096" i="2"/>
  <c r="H1096" i="2"/>
  <c r="C527" i="2"/>
  <c r="G527" i="2"/>
  <c r="H527" i="2"/>
  <c r="C283" i="2"/>
  <c r="G283" i="2"/>
  <c r="H283" i="2"/>
  <c r="G688" i="2"/>
  <c r="H688" i="2"/>
  <c r="C755" i="2"/>
  <c r="G755" i="2"/>
  <c r="H755" i="2"/>
  <c r="C730" i="2"/>
  <c r="C351" i="2"/>
  <c r="J351" i="2"/>
  <c r="C323" i="2"/>
  <c r="J323" i="2"/>
  <c r="C874" i="2"/>
  <c r="G874" i="2"/>
  <c r="H874" i="2"/>
  <c r="C164" i="2"/>
  <c r="C92" i="2"/>
  <c r="G92" i="2"/>
  <c r="H92" i="2"/>
  <c r="C1127" i="2"/>
  <c r="G1127" i="2"/>
  <c r="H1127" i="2"/>
  <c r="C1126" i="2"/>
  <c r="C1125" i="2"/>
  <c r="G1125" i="2"/>
  <c r="H1125" i="2"/>
  <c r="C1124" i="2"/>
  <c r="G1124" i="2"/>
  <c r="H1124" i="2"/>
  <c r="C1123" i="2"/>
  <c r="J1123" i="2"/>
  <c r="J1110" i="2"/>
  <c r="J1085" i="2"/>
  <c r="J1063" i="2"/>
  <c r="J1052" i="2"/>
  <c r="J1031" i="2"/>
  <c r="J1028" i="2"/>
  <c r="J1018" i="2"/>
  <c r="C1011" i="2"/>
  <c r="J1011" i="2"/>
  <c r="C1010" i="2"/>
  <c r="G1010" i="2"/>
  <c r="H1010" i="2"/>
  <c r="C1009" i="2"/>
  <c r="J1009" i="2"/>
  <c r="C1007" i="2"/>
  <c r="J1007" i="2"/>
  <c r="C1006" i="2"/>
  <c r="J1006" i="2"/>
  <c r="C1005" i="2"/>
  <c r="J1005" i="2"/>
  <c r="C1004" i="2"/>
  <c r="C1003" i="2"/>
  <c r="G1003" i="2"/>
  <c r="C1002" i="2"/>
  <c r="C1001" i="2"/>
  <c r="J1001" i="2"/>
  <c r="C1000" i="2"/>
  <c r="G1000" i="2"/>
  <c r="H1000" i="2"/>
  <c r="C999" i="2"/>
  <c r="G999" i="2"/>
  <c r="H999" i="2"/>
  <c r="C996" i="2"/>
  <c r="J996" i="2"/>
  <c r="C995" i="2"/>
  <c r="J995" i="2"/>
  <c r="C993" i="2"/>
  <c r="C992" i="2"/>
  <c r="G992" i="2"/>
  <c r="H992" i="2"/>
  <c r="C991" i="2"/>
  <c r="G991" i="2"/>
  <c r="H991" i="2"/>
  <c r="C990" i="2"/>
  <c r="G990" i="2"/>
  <c r="H990" i="2"/>
  <c r="C989" i="2"/>
  <c r="C988" i="2"/>
  <c r="G988" i="2"/>
  <c r="H988" i="2"/>
  <c r="C987" i="2"/>
  <c r="J987" i="2"/>
  <c r="C985" i="2"/>
  <c r="J985" i="2"/>
  <c r="C984" i="2"/>
  <c r="J984" i="2"/>
  <c r="C982" i="2"/>
  <c r="J982" i="2"/>
  <c r="C980" i="2"/>
  <c r="C979" i="2"/>
  <c r="C977" i="2"/>
  <c r="J977" i="2"/>
  <c r="C976" i="2"/>
  <c r="J976" i="2"/>
  <c r="C975" i="2"/>
  <c r="J975" i="2"/>
  <c r="C974" i="2"/>
  <c r="J974" i="2"/>
  <c r="C973" i="2"/>
  <c r="G973" i="2"/>
  <c r="H973" i="2"/>
  <c r="C972" i="2"/>
  <c r="J972" i="2"/>
  <c r="C971" i="2"/>
  <c r="G971" i="2"/>
  <c r="H971" i="2"/>
  <c r="C970" i="2"/>
  <c r="C969" i="2"/>
  <c r="G969" i="2"/>
  <c r="H969" i="2"/>
  <c r="C968" i="2"/>
  <c r="G968" i="2"/>
  <c r="H968" i="2"/>
  <c r="C966" i="2"/>
  <c r="G966" i="2"/>
  <c r="H966" i="2"/>
  <c r="C965" i="2"/>
  <c r="J965" i="2"/>
  <c r="C964" i="2"/>
  <c r="C963" i="2"/>
  <c r="G963" i="2"/>
  <c r="H963" i="2"/>
  <c r="C962" i="2"/>
  <c r="G962" i="2"/>
  <c r="H962" i="2"/>
  <c r="C961" i="2"/>
  <c r="C960" i="2"/>
  <c r="J960" i="2"/>
  <c r="C959" i="2"/>
  <c r="G959" i="2"/>
  <c r="H959" i="2"/>
  <c r="C958" i="2"/>
  <c r="C956" i="2"/>
  <c r="J956" i="2"/>
  <c r="C955" i="2"/>
  <c r="G955" i="2"/>
  <c r="H955" i="2"/>
  <c r="C954" i="2"/>
  <c r="J954" i="2"/>
  <c r="C953" i="2"/>
  <c r="C952" i="2"/>
  <c r="G952" i="2"/>
  <c r="H952" i="2"/>
  <c r="C951" i="2"/>
  <c r="C949" i="2"/>
  <c r="C948" i="2"/>
  <c r="C947" i="2"/>
  <c r="C946" i="2"/>
  <c r="J946" i="2"/>
  <c r="C943" i="2"/>
  <c r="C942" i="2"/>
  <c r="G942" i="2"/>
  <c r="H942" i="2"/>
  <c r="C941" i="2"/>
  <c r="G941" i="2"/>
  <c r="H941" i="2"/>
  <c r="C940" i="2"/>
  <c r="C939" i="2"/>
  <c r="G939" i="2"/>
  <c r="H939" i="2"/>
  <c r="C938" i="2"/>
  <c r="C937" i="2"/>
  <c r="C936" i="2"/>
  <c r="G935" i="2"/>
  <c r="H935" i="2"/>
  <c r="C934" i="2"/>
  <c r="J934" i="2"/>
  <c r="C932" i="2"/>
  <c r="C931" i="2"/>
  <c r="J931" i="2"/>
  <c r="C930" i="2"/>
  <c r="C929" i="2"/>
  <c r="J929" i="2"/>
  <c r="C928" i="2"/>
  <c r="C927" i="2"/>
  <c r="J927" i="2"/>
  <c r="C926" i="2"/>
  <c r="J926" i="2"/>
  <c r="C925" i="2"/>
  <c r="G925" i="2"/>
  <c r="H925" i="2"/>
  <c r="C924" i="2"/>
  <c r="C923" i="2"/>
  <c r="G923" i="2"/>
  <c r="H923" i="2"/>
  <c r="C922" i="2"/>
  <c r="C918" i="2"/>
  <c r="C915" i="2"/>
  <c r="J915" i="2"/>
  <c r="C914" i="2"/>
  <c r="G914" i="2"/>
  <c r="H914" i="2"/>
  <c r="C912" i="2"/>
  <c r="C911" i="2"/>
  <c r="G911" i="2"/>
  <c r="H911" i="2"/>
  <c r="C910" i="2"/>
  <c r="J910" i="2"/>
  <c r="C909" i="2"/>
  <c r="C908" i="2"/>
  <c r="G908" i="2"/>
  <c r="H908" i="2"/>
  <c r="C907" i="2"/>
  <c r="J907" i="2"/>
  <c r="C906" i="2"/>
  <c r="C905" i="2"/>
  <c r="G905" i="2"/>
  <c r="H905" i="2"/>
  <c r="C904" i="2"/>
  <c r="J904" i="2"/>
  <c r="C903" i="2"/>
  <c r="J903" i="2"/>
  <c r="C902" i="2"/>
  <c r="G902" i="2"/>
  <c r="H902" i="2"/>
  <c r="C901" i="2"/>
  <c r="G901" i="2"/>
  <c r="H901" i="2"/>
  <c r="C900" i="2"/>
  <c r="C899" i="2"/>
  <c r="C898" i="2"/>
  <c r="G898" i="2"/>
  <c r="H898" i="2"/>
  <c r="C897" i="2"/>
  <c r="G897" i="2"/>
  <c r="H897" i="2"/>
  <c r="C896" i="2"/>
  <c r="C895" i="2"/>
  <c r="J895" i="2"/>
  <c r="C893" i="2"/>
  <c r="J893" i="2"/>
  <c r="C892" i="2"/>
  <c r="G892" i="2"/>
  <c r="H892" i="2"/>
  <c r="C891" i="2"/>
  <c r="C890" i="2"/>
  <c r="G890" i="2"/>
  <c r="H890" i="2"/>
  <c r="C889" i="2"/>
  <c r="J889" i="2"/>
  <c r="C888" i="2"/>
  <c r="C887" i="2"/>
  <c r="G887" i="2"/>
  <c r="H887" i="2"/>
  <c r="C886" i="2"/>
  <c r="J886" i="2"/>
  <c r="C885" i="2"/>
  <c r="J885" i="2"/>
  <c r="C884" i="2"/>
  <c r="G884" i="2"/>
  <c r="H884" i="2"/>
  <c r="C883" i="2"/>
  <c r="J883" i="2"/>
  <c r="C881" i="2"/>
  <c r="C880" i="2"/>
  <c r="G880" i="2"/>
  <c r="H880" i="2"/>
  <c r="C879" i="2"/>
  <c r="J879" i="2"/>
  <c r="C878" i="2"/>
  <c r="J878" i="2"/>
  <c r="C877" i="2"/>
  <c r="C876" i="2"/>
  <c r="J876" i="2"/>
  <c r="C875" i="2"/>
  <c r="C873" i="2"/>
  <c r="C840" i="2"/>
  <c r="G840" i="2"/>
  <c r="H840" i="2"/>
  <c r="C872" i="2"/>
  <c r="C871" i="2"/>
  <c r="C870" i="2"/>
  <c r="J870" i="2"/>
  <c r="C869" i="2"/>
  <c r="G869" i="2"/>
  <c r="H869" i="2"/>
  <c r="C867" i="2"/>
  <c r="C866" i="2"/>
  <c r="C865" i="2"/>
  <c r="C864" i="2"/>
  <c r="C863" i="2"/>
  <c r="J863" i="2"/>
  <c r="C862" i="2"/>
  <c r="G862" i="2"/>
  <c r="H862" i="2"/>
  <c r="C861" i="2"/>
  <c r="J1138" i="2"/>
  <c r="C859" i="2"/>
  <c r="J859" i="2"/>
  <c r="C858" i="2"/>
  <c r="G858" i="2"/>
  <c r="H858" i="2"/>
  <c r="C857" i="2"/>
  <c r="G857" i="2"/>
  <c r="H857" i="2"/>
  <c r="J856" i="2"/>
  <c r="G856" i="2"/>
  <c r="H856" i="2"/>
  <c r="C855" i="2"/>
  <c r="G855" i="2"/>
  <c r="H855" i="2"/>
  <c r="C854" i="2"/>
  <c r="J848" i="2"/>
  <c r="C845" i="2"/>
  <c r="J845" i="2"/>
  <c r="C843" i="2"/>
  <c r="J843" i="2"/>
  <c r="C842" i="2"/>
  <c r="C831" i="2"/>
  <c r="J831" i="2"/>
  <c r="C841" i="2"/>
  <c r="G841" i="2"/>
  <c r="H841" i="2"/>
  <c r="C839" i="2"/>
  <c r="J839" i="2"/>
  <c r="C838" i="2"/>
  <c r="G838" i="2"/>
  <c r="H838" i="2"/>
  <c r="C837" i="2"/>
  <c r="C836" i="2"/>
  <c r="G836" i="2"/>
  <c r="H836" i="2"/>
  <c r="C833" i="2"/>
  <c r="C832" i="2"/>
  <c r="G832" i="2"/>
  <c r="H832" i="2"/>
  <c r="C830" i="2"/>
  <c r="J830" i="2"/>
  <c r="C829" i="2"/>
  <c r="G829" i="2"/>
  <c r="H829" i="2"/>
  <c r="C828" i="2"/>
  <c r="G828" i="2"/>
  <c r="H828" i="2"/>
  <c r="C827" i="2"/>
  <c r="G827" i="2"/>
  <c r="H827" i="2"/>
  <c r="C826" i="2"/>
  <c r="C825" i="2"/>
  <c r="G825" i="2"/>
  <c r="H825" i="2"/>
  <c r="C824" i="2"/>
  <c r="J824" i="2"/>
  <c r="C823" i="2"/>
  <c r="J823" i="2"/>
  <c r="C822" i="2"/>
  <c r="G822" i="2"/>
  <c r="H822" i="2"/>
  <c r="C820" i="2"/>
  <c r="G820" i="2"/>
  <c r="H820" i="2"/>
  <c r="C819" i="2"/>
  <c r="J819" i="2"/>
  <c r="C817" i="2"/>
  <c r="G817" i="2"/>
  <c r="H817" i="2"/>
  <c r="C816" i="2"/>
  <c r="G816" i="2"/>
  <c r="H816" i="2"/>
  <c r="C815" i="2"/>
  <c r="G815" i="2"/>
  <c r="H815" i="2"/>
  <c r="C814" i="2"/>
  <c r="J814" i="2"/>
  <c r="C813" i="2"/>
  <c r="J813" i="2"/>
  <c r="C812" i="2"/>
  <c r="G812" i="2"/>
  <c r="H812" i="2"/>
  <c r="C811" i="2"/>
  <c r="G811" i="2"/>
  <c r="H811" i="2"/>
  <c r="C810" i="2"/>
  <c r="C809" i="2"/>
  <c r="C808" i="2"/>
  <c r="C805" i="2"/>
  <c r="G805" i="2"/>
  <c r="H805" i="2"/>
  <c r="C804" i="2"/>
  <c r="G804" i="2"/>
  <c r="H804" i="2"/>
  <c r="C803" i="2"/>
  <c r="J803" i="2"/>
  <c r="C807" i="2"/>
  <c r="C806" i="2"/>
  <c r="G806" i="2"/>
  <c r="H806" i="2"/>
  <c r="J806" i="2"/>
  <c r="C802" i="2"/>
  <c r="C801" i="2"/>
  <c r="C800" i="2"/>
  <c r="C799" i="2"/>
  <c r="G799" i="2"/>
  <c r="H799" i="2"/>
  <c r="C798" i="2"/>
  <c r="J798" i="2"/>
  <c r="C797" i="2"/>
  <c r="J797" i="2"/>
  <c r="C796" i="2"/>
  <c r="J796" i="2"/>
  <c r="C795" i="2"/>
  <c r="G795" i="2"/>
  <c r="H795" i="2"/>
  <c r="C794" i="2"/>
  <c r="J794" i="2"/>
  <c r="C793" i="2"/>
  <c r="G793" i="2"/>
  <c r="H793" i="2"/>
  <c r="C790" i="2"/>
  <c r="G790" i="2"/>
  <c r="H790" i="2"/>
  <c r="C789" i="2"/>
  <c r="G789" i="2"/>
  <c r="H789" i="2"/>
  <c r="C788" i="2"/>
  <c r="G788" i="2"/>
  <c r="C787" i="2"/>
  <c r="G787" i="2"/>
  <c r="H787" i="2"/>
  <c r="C786" i="2"/>
  <c r="C785" i="2"/>
  <c r="G785" i="2"/>
  <c r="H785" i="2"/>
  <c r="C784" i="2"/>
  <c r="C783" i="2"/>
  <c r="J783" i="2"/>
  <c r="J778" i="2"/>
  <c r="C776" i="2"/>
  <c r="J776" i="2"/>
  <c r="C775" i="2"/>
  <c r="J775" i="2"/>
  <c r="C774" i="2"/>
  <c r="C773" i="2"/>
  <c r="G773" i="2"/>
  <c r="H773" i="2"/>
  <c r="C772" i="2"/>
  <c r="C771" i="2"/>
  <c r="C770" i="2"/>
  <c r="C769" i="2"/>
  <c r="G769" i="2"/>
  <c r="H769" i="2"/>
  <c r="C768" i="2"/>
  <c r="G768" i="2"/>
  <c r="H768" i="2"/>
  <c r="C766" i="2"/>
  <c r="G766" i="2"/>
  <c r="H766" i="2"/>
  <c r="C765" i="2"/>
  <c r="G765" i="2"/>
  <c r="H765" i="2"/>
  <c r="C764" i="2"/>
  <c r="C762" i="2"/>
  <c r="C761" i="2"/>
  <c r="J761" i="2"/>
  <c r="C760" i="2"/>
  <c r="C759" i="2"/>
  <c r="G759" i="2"/>
  <c r="H759" i="2"/>
  <c r="C758" i="2"/>
  <c r="C757" i="2"/>
  <c r="G757" i="2"/>
  <c r="H757" i="2"/>
  <c r="C756" i="2"/>
  <c r="J756" i="2"/>
  <c r="C754" i="2"/>
  <c r="C753" i="2"/>
  <c r="J753" i="2"/>
  <c r="C752" i="2"/>
  <c r="J752" i="2"/>
  <c r="C751" i="2"/>
  <c r="G751" i="2"/>
  <c r="H751" i="2"/>
  <c r="C750" i="2"/>
  <c r="G750" i="2"/>
  <c r="H750" i="2"/>
  <c r="C749" i="2"/>
  <c r="C748" i="2"/>
  <c r="G748" i="2"/>
  <c r="H748" i="2"/>
  <c r="C747" i="2"/>
  <c r="C746" i="2"/>
  <c r="J746" i="2"/>
  <c r="C745" i="2"/>
  <c r="G745" i="2"/>
  <c r="H745" i="2"/>
  <c r="C744" i="2"/>
  <c r="G744" i="2"/>
  <c r="H744" i="2"/>
  <c r="C743" i="2"/>
  <c r="G743" i="2"/>
  <c r="H743" i="2"/>
  <c r="C742" i="2"/>
  <c r="G742" i="2"/>
  <c r="H742" i="2"/>
  <c r="C740" i="2"/>
  <c r="C739" i="2"/>
  <c r="J739" i="2"/>
  <c r="C738" i="2"/>
  <c r="J738" i="2"/>
  <c r="C737" i="2"/>
  <c r="G737" i="2"/>
  <c r="H737" i="2"/>
  <c r="C736" i="2"/>
  <c r="J736" i="2"/>
  <c r="G735" i="2"/>
  <c r="H735" i="2"/>
  <c r="C734" i="2"/>
  <c r="J734" i="2"/>
  <c r="C733" i="2"/>
  <c r="G733" i="2"/>
  <c r="H733" i="2"/>
  <c r="C732" i="2"/>
  <c r="G732" i="2"/>
  <c r="H732" i="2"/>
  <c r="C731" i="2"/>
  <c r="C729" i="2"/>
  <c r="G729" i="2"/>
  <c r="H729" i="2"/>
  <c r="C728" i="2"/>
  <c r="C727" i="2"/>
  <c r="J727" i="2"/>
  <c r="C726" i="2"/>
  <c r="J726" i="2"/>
  <c r="C725" i="2"/>
  <c r="C724" i="2"/>
  <c r="G724" i="2"/>
  <c r="H724" i="2"/>
  <c r="C723" i="2"/>
  <c r="G723" i="2"/>
  <c r="H723" i="2"/>
  <c r="C722" i="2"/>
  <c r="J722" i="2"/>
  <c r="C721" i="2"/>
  <c r="J721" i="2"/>
  <c r="C720" i="2"/>
  <c r="C719" i="2"/>
  <c r="G1135" i="2"/>
  <c r="H1135" i="2"/>
  <c r="C718" i="2"/>
  <c r="C717" i="2"/>
  <c r="G717" i="2"/>
  <c r="H717" i="2"/>
  <c r="C714" i="2"/>
  <c r="G714" i="2"/>
  <c r="H714" i="2"/>
  <c r="C713" i="2"/>
  <c r="C712" i="2"/>
  <c r="G712" i="2"/>
  <c r="H712" i="2"/>
  <c r="C711" i="2"/>
  <c r="G711" i="2"/>
  <c r="H711" i="2"/>
  <c r="C710" i="2"/>
  <c r="J710" i="2"/>
  <c r="C708" i="2"/>
  <c r="J708" i="2"/>
  <c r="C707" i="2"/>
  <c r="G707" i="2"/>
  <c r="H707" i="2"/>
  <c r="C706" i="2"/>
  <c r="C705" i="2"/>
  <c r="G705" i="2"/>
  <c r="H705" i="2"/>
  <c r="C704" i="2"/>
  <c r="G704" i="2"/>
  <c r="H704" i="2"/>
  <c r="C703" i="2"/>
  <c r="C702" i="2"/>
  <c r="C700" i="2"/>
  <c r="C699" i="2"/>
  <c r="G699" i="2"/>
  <c r="H699" i="2"/>
  <c r="C698" i="2"/>
  <c r="C697" i="2"/>
  <c r="C696" i="2"/>
  <c r="G696" i="2"/>
  <c r="H696" i="2"/>
  <c r="C694" i="2"/>
  <c r="J694" i="2"/>
  <c r="C693" i="2"/>
  <c r="G693" i="2"/>
  <c r="H693" i="2"/>
  <c r="C692" i="2"/>
  <c r="G692" i="2"/>
  <c r="H692" i="2"/>
  <c r="C691" i="2"/>
  <c r="C690" i="2"/>
  <c r="G690" i="2"/>
  <c r="H690" i="2"/>
  <c r="C686" i="2"/>
  <c r="C685" i="2"/>
  <c r="C684" i="2"/>
  <c r="C683" i="2"/>
  <c r="J683" i="2"/>
  <c r="G683" i="2"/>
  <c r="H683" i="2"/>
  <c r="C682" i="2"/>
  <c r="J682" i="2"/>
  <c r="C681" i="2"/>
  <c r="C679" i="2"/>
  <c r="C678" i="2"/>
  <c r="G678" i="2"/>
  <c r="H678" i="2"/>
  <c r="C677" i="2"/>
  <c r="C676" i="2"/>
  <c r="G676" i="2"/>
  <c r="H676" i="2"/>
  <c r="C675" i="2"/>
  <c r="G675" i="2"/>
  <c r="H675" i="2"/>
  <c r="C674" i="2"/>
  <c r="J674" i="2"/>
  <c r="C673" i="2"/>
  <c r="J673" i="2"/>
  <c r="C672" i="2"/>
  <c r="C671" i="2"/>
  <c r="G671" i="2"/>
  <c r="H671" i="2"/>
  <c r="C670" i="2"/>
  <c r="G670" i="2"/>
  <c r="H670" i="2"/>
  <c r="C669" i="2"/>
  <c r="C668" i="2"/>
  <c r="G668" i="2"/>
  <c r="H668" i="2"/>
  <c r="C667" i="2"/>
  <c r="J667" i="2"/>
  <c r="C666" i="2"/>
  <c r="G666" i="2"/>
  <c r="H666" i="2"/>
  <c r="C665" i="2"/>
  <c r="G665" i="2"/>
  <c r="H665" i="2"/>
  <c r="C664" i="2"/>
  <c r="G664" i="2"/>
  <c r="H664" i="2"/>
  <c r="C663" i="2"/>
  <c r="G663" i="2"/>
  <c r="H663" i="2"/>
  <c r="C662" i="2"/>
  <c r="G662" i="2"/>
  <c r="H662" i="2"/>
  <c r="C661" i="2"/>
  <c r="J661" i="2"/>
  <c r="C660" i="2"/>
  <c r="G660" i="2"/>
  <c r="H660" i="2"/>
  <c r="C659" i="2"/>
  <c r="C658" i="2"/>
  <c r="G658" i="2"/>
  <c r="H658" i="2"/>
  <c r="C657" i="2"/>
  <c r="G657" i="2"/>
  <c r="H657" i="2"/>
  <c r="C656" i="2"/>
  <c r="J656" i="2"/>
  <c r="C655" i="2"/>
  <c r="C654" i="2"/>
  <c r="G654" i="2"/>
  <c r="H654" i="2"/>
  <c r="C653" i="2"/>
  <c r="C652" i="2"/>
  <c r="C651" i="2"/>
  <c r="G651" i="2"/>
  <c r="H651" i="2"/>
  <c r="C649" i="2"/>
  <c r="C648" i="2"/>
  <c r="C647" i="2"/>
  <c r="C646" i="2"/>
  <c r="C645" i="2"/>
  <c r="G645" i="2"/>
  <c r="C644" i="2"/>
  <c r="J644" i="2"/>
  <c r="C643" i="2"/>
  <c r="G643" i="2"/>
  <c r="H643" i="2"/>
  <c r="C642" i="2"/>
  <c r="C641" i="2"/>
  <c r="C640" i="2"/>
  <c r="G640" i="2"/>
  <c r="H640" i="2"/>
  <c r="C638" i="2"/>
  <c r="C637" i="2"/>
  <c r="J637" i="2"/>
  <c r="C636" i="2"/>
  <c r="C635" i="2"/>
  <c r="G635" i="2"/>
  <c r="H635" i="2"/>
  <c r="C634" i="2"/>
  <c r="J634" i="2"/>
  <c r="C633" i="2"/>
  <c r="J633" i="2"/>
  <c r="C632" i="2"/>
  <c r="C631" i="2"/>
  <c r="G631" i="2"/>
  <c r="H631" i="2"/>
  <c r="C630" i="2"/>
  <c r="C628" i="2"/>
  <c r="G628" i="2"/>
  <c r="H628" i="2"/>
  <c r="C627" i="2"/>
  <c r="G627" i="2"/>
  <c r="H627" i="2"/>
  <c r="C626" i="2"/>
  <c r="J626" i="2"/>
  <c r="G626" i="2"/>
  <c r="H626" i="2"/>
  <c r="G625" i="2"/>
  <c r="H625" i="2"/>
  <c r="C624" i="2"/>
  <c r="G624" i="2"/>
  <c r="H624" i="2"/>
  <c r="C623" i="2"/>
  <c r="J623" i="2"/>
  <c r="C1101" i="2"/>
  <c r="C622" i="2"/>
  <c r="G622" i="2"/>
  <c r="H622" i="2"/>
  <c r="C621" i="2"/>
  <c r="C620" i="2"/>
  <c r="C619" i="2"/>
  <c r="C618" i="2"/>
  <c r="C617" i="2"/>
  <c r="J617" i="2"/>
  <c r="C616" i="2"/>
  <c r="J616" i="2"/>
  <c r="C615" i="2"/>
  <c r="J615" i="2"/>
  <c r="C614" i="2"/>
  <c r="J614" i="2"/>
  <c r="C613" i="2"/>
  <c r="J613" i="2"/>
  <c r="C612" i="2"/>
  <c r="C611" i="2"/>
  <c r="C610" i="2"/>
  <c r="G610" i="2"/>
  <c r="H610" i="2"/>
  <c r="C609" i="2"/>
  <c r="G609" i="2"/>
  <c r="H609" i="2"/>
  <c r="C608" i="2"/>
  <c r="C607" i="2"/>
  <c r="G607" i="2"/>
  <c r="H607" i="2"/>
  <c r="C606" i="2"/>
  <c r="J606" i="2"/>
  <c r="C604" i="2"/>
  <c r="G604" i="2"/>
  <c r="H604" i="2"/>
  <c r="C603" i="2"/>
  <c r="G603" i="2"/>
  <c r="H603" i="2"/>
  <c r="C602" i="2"/>
  <c r="C601" i="2"/>
  <c r="C600" i="2"/>
  <c r="C599" i="2"/>
  <c r="C598" i="2"/>
  <c r="J598" i="2"/>
  <c r="C597" i="2"/>
  <c r="J597" i="2"/>
  <c r="C596" i="2"/>
  <c r="C595" i="2"/>
  <c r="G595" i="2"/>
  <c r="H595" i="2"/>
  <c r="C592" i="2"/>
  <c r="J592" i="2"/>
  <c r="C591" i="2"/>
  <c r="C590" i="2"/>
  <c r="J590" i="2"/>
  <c r="C589" i="2"/>
  <c r="C586" i="2"/>
  <c r="C585" i="2"/>
  <c r="G585" i="2"/>
  <c r="H585" i="2"/>
  <c r="C584" i="2"/>
  <c r="G584" i="2"/>
  <c r="H584" i="2"/>
  <c r="C583" i="2"/>
  <c r="J583" i="2"/>
  <c r="C582" i="2"/>
  <c r="J582" i="2"/>
  <c r="C581" i="2"/>
  <c r="J581" i="2"/>
  <c r="C579" i="2"/>
  <c r="C578" i="2"/>
  <c r="J578" i="2"/>
  <c r="C577" i="2"/>
  <c r="G577" i="2"/>
  <c r="H577" i="2"/>
  <c r="C576" i="2"/>
  <c r="C573" i="2"/>
  <c r="J573" i="2"/>
  <c r="C569" i="2"/>
  <c r="G569" i="2"/>
  <c r="H569" i="2"/>
  <c r="C567" i="2"/>
  <c r="J567" i="2"/>
  <c r="C566" i="2"/>
  <c r="G566" i="2"/>
  <c r="H566" i="2"/>
  <c r="C565" i="2"/>
  <c r="J565" i="2"/>
  <c r="C561" i="2"/>
  <c r="C560" i="2"/>
  <c r="C559" i="2"/>
  <c r="J559" i="2"/>
  <c r="C558" i="2"/>
  <c r="G558" i="2"/>
  <c r="H558" i="2"/>
  <c r="C557" i="2"/>
  <c r="G557" i="2"/>
  <c r="H557" i="2"/>
  <c r="C555" i="2"/>
  <c r="G555" i="2"/>
  <c r="H555" i="2"/>
  <c r="C554" i="2"/>
  <c r="C553" i="2"/>
  <c r="G553" i="2"/>
  <c r="H553" i="2"/>
  <c r="C552" i="2"/>
  <c r="G552" i="2"/>
  <c r="H552" i="2"/>
  <c r="C551" i="2"/>
  <c r="J551" i="2"/>
  <c r="C550" i="2"/>
  <c r="C549" i="2"/>
  <c r="G549" i="2"/>
  <c r="H549" i="2"/>
  <c r="C548" i="2"/>
  <c r="J548" i="2"/>
  <c r="C547" i="2"/>
  <c r="C546" i="2"/>
  <c r="G546" i="2"/>
  <c r="H546" i="2"/>
  <c r="C545" i="2"/>
  <c r="J545" i="2"/>
  <c r="C544" i="2"/>
  <c r="C543" i="2"/>
  <c r="C542" i="2"/>
  <c r="G542" i="2"/>
  <c r="H542" i="2"/>
  <c r="C541" i="2"/>
  <c r="J541" i="2"/>
  <c r="C540" i="2"/>
  <c r="G540" i="2"/>
  <c r="H540" i="2"/>
  <c r="C539" i="2"/>
  <c r="G539" i="2"/>
  <c r="H539" i="2"/>
  <c r="C538" i="2"/>
  <c r="G538" i="2"/>
  <c r="H538" i="2"/>
  <c r="C537" i="2"/>
  <c r="C536" i="2"/>
  <c r="J536" i="2"/>
  <c r="C535" i="2"/>
  <c r="G535" i="2"/>
  <c r="H535" i="2"/>
  <c r="C534" i="2"/>
  <c r="G534" i="2"/>
  <c r="H534" i="2"/>
  <c r="C533" i="2"/>
  <c r="J533" i="2"/>
  <c r="C532" i="2"/>
  <c r="J532" i="2"/>
  <c r="C531" i="2"/>
  <c r="J531" i="2"/>
  <c r="C530" i="2"/>
  <c r="C529" i="2"/>
  <c r="G1134" i="2"/>
  <c r="H1134" i="2"/>
  <c r="C284" i="2"/>
  <c r="J284" i="2"/>
  <c r="C528" i="2"/>
  <c r="G528" i="2"/>
  <c r="H528" i="2"/>
  <c r="C526" i="2"/>
  <c r="G526" i="2"/>
  <c r="H526" i="2"/>
  <c r="C524" i="2"/>
  <c r="J524" i="2"/>
  <c r="C522" i="2"/>
  <c r="C521" i="2"/>
  <c r="J521" i="2"/>
  <c r="C520" i="2"/>
  <c r="C519" i="2"/>
  <c r="J519" i="2"/>
  <c r="C518" i="2"/>
  <c r="G518" i="2"/>
  <c r="H518" i="2"/>
  <c r="C517" i="2"/>
  <c r="C516" i="2"/>
  <c r="G516" i="2"/>
  <c r="H516" i="2"/>
  <c r="C515" i="2"/>
  <c r="G515" i="2"/>
  <c r="H515" i="2"/>
  <c r="C514" i="2"/>
  <c r="G514" i="2"/>
  <c r="H514" i="2"/>
  <c r="C513" i="2"/>
  <c r="J513" i="2"/>
  <c r="C512" i="2"/>
  <c r="J512" i="2"/>
  <c r="C511" i="2"/>
  <c r="J511" i="2"/>
  <c r="C510" i="2"/>
  <c r="C695" i="2"/>
  <c r="J695" i="2"/>
  <c r="C507" i="2"/>
  <c r="C506" i="2"/>
  <c r="C503" i="2"/>
  <c r="J503" i="2"/>
  <c r="C502" i="2"/>
  <c r="J502" i="2"/>
  <c r="C501" i="2"/>
  <c r="J501" i="2"/>
  <c r="C500" i="2"/>
  <c r="G500" i="2"/>
  <c r="H500" i="2"/>
  <c r="J1133" i="2"/>
  <c r="C499" i="2"/>
  <c r="G499" i="2"/>
  <c r="H499" i="2"/>
  <c r="C497" i="2"/>
  <c r="J497" i="2"/>
  <c r="C495" i="2"/>
  <c r="G495" i="2"/>
  <c r="H495" i="2"/>
  <c r="C494" i="2"/>
  <c r="G494" i="2"/>
  <c r="H494" i="2"/>
  <c r="C493" i="2"/>
  <c r="C492" i="2"/>
  <c r="G492" i="2"/>
  <c r="H492" i="2"/>
  <c r="C491" i="2"/>
  <c r="J491" i="2"/>
  <c r="C490" i="2"/>
  <c r="G490" i="2"/>
  <c r="H490" i="2"/>
  <c r="C489" i="2"/>
  <c r="J489" i="2"/>
  <c r="C488" i="2"/>
  <c r="G488" i="2"/>
  <c r="H488" i="2"/>
  <c r="C487" i="2"/>
  <c r="J487" i="2"/>
  <c r="G487" i="2"/>
  <c r="H487" i="2"/>
  <c r="C486" i="2"/>
  <c r="G486" i="2"/>
  <c r="H486" i="2"/>
  <c r="C485" i="2"/>
  <c r="J485" i="2"/>
  <c r="C484" i="2"/>
  <c r="C483" i="2"/>
  <c r="G483" i="2"/>
  <c r="H483" i="2"/>
  <c r="C482" i="2"/>
  <c r="C481" i="2"/>
  <c r="G481" i="2"/>
  <c r="H481" i="2"/>
  <c r="C480" i="2"/>
  <c r="J480" i="2"/>
  <c r="C479" i="2"/>
  <c r="J479" i="2"/>
  <c r="C478" i="2"/>
  <c r="J478" i="2"/>
  <c r="C477" i="2"/>
  <c r="C476" i="2"/>
  <c r="C475" i="2"/>
  <c r="G475" i="2"/>
  <c r="H475" i="2"/>
  <c r="C474" i="2"/>
  <c r="G474" i="2"/>
  <c r="H474" i="2"/>
  <c r="C473" i="2"/>
  <c r="J473" i="2"/>
  <c r="C472" i="2"/>
  <c r="J472" i="2"/>
  <c r="C471" i="2"/>
  <c r="G471" i="2"/>
  <c r="H471" i="2"/>
  <c r="C470" i="2"/>
  <c r="G470" i="2"/>
  <c r="H470" i="2"/>
  <c r="C469" i="2"/>
  <c r="J469" i="2"/>
  <c r="C467" i="2"/>
  <c r="G467" i="2"/>
  <c r="H467" i="2"/>
  <c r="C466" i="2"/>
  <c r="G466" i="2"/>
  <c r="H466" i="2"/>
  <c r="C465" i="2"/>
  <c r="G465" i="2"/>
  <c r="H465" i="2"/>
  <c r="C464" i="2"/>
  <c r="J464" i="2"/>
  <c r="C463" i="2"/>
  <c r="G463" i="2"/>
  <c r="H463" i="2"/>
  <c r="C462" i="2"/>
  <c r="G462" i="2"/>
  <c r="H462" i="2"/>
  <c r="C461" i="2"/>
  <c r="J461" i="2"/>
  <c r="C460" i="2"/>
  <c r="C459" i="2"/>
  <c r="G459" i="2"/>
  <c r="H459" i="2"/>
  <c r="C458" i="2"/>
  <c r="C457" i="2"/>
  <c r="C456" i="2"/>
  <c r="J456" i="2"/>
  <c r="C455" i="2"/>
  <c r="J455" i="2"/>
  <c r="C454" i="2"/>
  <c r="G454" i="2"/>
  <c r="H454" i="2"/>
  <c r="C453" i="2"/>
  <c r="G453" i="2"/>
  <c r="H453" i="2"/>
  <c r="C452" i="2"/>
  <c r="J452" i="2"/>
  <c r="C451" i="2"/>
  <c r="G451" i="2"/>
  <c r="H451" i="2"/>
  <c r="C450" i="2"/>
  <c r="G450" i="2"/>
  <c r="H450" i="2"/>
  <c r="C449" i="2"/>
  <c r="G449" i="2"/>
  <c r="H449" i="2"/>
  <c r="C448" i="2"/>
  <c r="C447" i="2"/>
  <c r="J447" i="2"/>
  <c r="C446" i="2"/>
  <c r="C445" i="2"/>
  <c r="J445" i="2"/>
  <c r="C444" i="2"/>
  <c r="G444" i="2"/>
  <c r="H444" i="2"/>
  <c r="C443" i="2"/>
  <c r="C442" i="2"/>
  <c r="C441" i="2"/>
  <c r="J441" i="2"/>
  <c r="C440" i="2"/>
  <c r="C439" i="2"/>
  <c r="C437" i="2"/>
  <c r="G437" i="2"/>
  <c r="H437" i="2"/>
  <c r="C436" i="2"/>
  <c r="J436" i="2"/>
  <c r="C435" i="2"/>
  <c r="G435" i="2"/>
  <c r="H435" i="2"/>
  <c r="C433" i="2"/>
  <c r="J433" i="2"/>
  <c r="C432" i="2"/>
  <c r="C431" i="2"/>
  <c r="J431" i="2"/>
  <c r="C429" i="2"/>
  <c r="G429" i="2"/>
  <c r="H429" i="2"/>
  <c r="C428" i="2"/>
  <c r="C425" i="2"/>
  <c r="J425" i="2"/>
  <c r="C424" i="2"/>
  <c r="G424" i="2"/>
  <c r="H424" i="2"/>
  <c r="C423" i="2"/>
  <c r="C422" i="2"/>
  <c r="J422" i="2"/>
  <c r="C420" i="2"/>
  <c r="C419" i="2"/>
  <c r="C418" i="2"/>
  <c r="J418" i="2"/>
  <c r="C417" i="2"/>
  <c r="C416" i="2"/>
  <c r="G416" i="2"/>
  <c r="H416" i="2"/>
  <c r="C415" i="2"/>
  <c r="J415" i="2"/>
  <c r="C414" i="2"/>
  <c r="C413" i="2"/>
  <c r="G413" i="2"/>
  <c r="H413" i="2"/>
  <c r="C411" i="2"/>
  <c r="C410" i="2"/>
  <c r="C408" i="2"/>
  <c r="C407" i="2"/>
  <c r="C402" i="2"/>
  <c r="G402" i="2"/>
  <c r="H402" i="2"/>
  <c r="C401" i="2"/>
  <c r="C400" i="2"/>
  <c r="J400" i="2"/>
  <c r="C399" i="2"/>
  <c r="C398" i="2"/>
  <c r="G398" i="2"/>
  <c r="C397" i="2"/>
  <c r="J397" i="2"/>
  <c r="C396" i="2"/>
  <c r="C395" i="2"/>
  <c r="C394" i="2"/>
  <c r="J394" i="2"/>
  <c r="C393" i="2"/>
  <c r="J393" i="2"/>
  <c r="G393" i="2"/>
  <c r="H393" i="2"/>
  <c r="C392" i="2"/>
  <c r="G392" i="2"/>
  <c r="H392" i="2"/>
  <c r="C391" i="2"/>
  <c r="J391" i="2"/>
  <c r="C390" i="2"/>
  <c r="J390" i="2"/>
  <c r="C389" i="2"/>
  <c r="G389" i="2"/>
  <c r="H389" i="2"/>
  <c r="C388" i="2"/>
  <c r="J388" i="2"/>
  <c r="C387" i="2"/>
  <c r="C386" i="2"/>
  <c r="G386" i="2"/>
  <c r="H386" i="2"/>
  <c r="C385" i="2"/>
  <c r="G385" i="2"/>
  <c r="H385" i="2"/>
  <c r="C384" i="2"/>
  <c r="G384" i="2"/>
  <c r="H384" i="2"/>
  <c r="C383" i="2"/>
  <c r="C382" i="2"/>
  <c r="G382" i="2"/>
  <c r="H382" i="2"/>
  <c r="C381" i="2"/>
  <c r="G381" i="2"/>
  <c r="H381" i="2"/>
  <c r="J381" i="2"/>
  <c r="J1132" i="2"/>
  <c r="C380" i="2"/>
  <c r="G380" i="2"/>
  <c r="H380" i="2"/>
  <c r="C379" i="2"/>
  <c r="C378" i="2"/>
  <c r="G378" i="2"/>
  <c r="H378" i="2"/>
  <c r="C377" i="2"/>
  <c r="C376" i="2"/>
  <c r="C375" i="2"/>
  <c r="G375" i="2"/>
  <c r="H375" i="2"/>
  <c r="C374" i="2"/>
  <c r="J374" i="2"/>
  <c r="C373" i="2"/>
  <c r="G373" i="2"/>
  <c r="H373" i="2"/>
  <c r="C372" i="2"/>
  <c r="G372" i="2"/>
  <c r="C371" i="2"/>
  <c r="J371" i="2"/>
  <c r="C370" i="2"/>
  <c r="C369" i="2"/>
  <c r="C368" i="2"/>
  <c r="C367" i="2"/>
  <c r="J367" i="2"/>
  <c r="C366" i="2"/>
  <c r="J366" i="2"/>
  <c r="C365" i="2"/>
  <c r="J365" i="2"/>
  <c r="C364" i="2"/>
  <c r="G364" i="2"/>
  <c r="H364" i="2"/>
  <c r="C363" i="2"/>
  <c r="G363" i="2"/>
  <c r="H363" i="2"/>
  <c r="C362" i="2"/>
  <c r="J362" i="2"/>
  <c r="C361" i="2"/>
  <c r="G361" i="2"/>
  <c r="H361" i="2"/>
  <c r="C360" i="2"/>
  <c r="C359" i="2"/>
  <c r="J359" i="2"/>
  <c r="C358" i="2"/>
  <c r="J358" i="2"/>
  <c r="C357" i="2"/>
  <c r="C352" i="2"/>
  <c r="C356" i="2"/>
  <c r="J356" i="2"/>
  <c r="C355" i="2"/>
  <c r="J355" i="2"/>
  <c r="C354" i="2"/>
  <c r="J354" i="2"/>
  <c r="C353" i="2"/>
  <c r="C350" i="2"/>
  <c r="J350" i="2"/>
  <c r="C349" i="2"/>
  <c r="C348" i="2"/>
  <c r="C347" i="2"/>
  <c r="G347" i="2"/>
  <c r="H347" i="2"/>
  <c r="C346" i="2"/>
  <c r="G346" i="2"/>
  <c r="H346" i="2"/>
  <c r="C345" i="2"/>
  <c r="J345" i="2"/>
  <c r="C344" i="2"/>
  <c r="C343" i="2"/>
  <c r="G343" i="2"/>
  <c r="H343" i="2"/>
  <c r="C342" i="2"/>
  <c r="J342" i="2"/>
  <c r="C341" i="2"/>
  <c r="G341" i="2"/>
  <c r="H341" i="2"/>
  <c r="C339" i="2"/>
  <c r="J339" i="2"/>
  <c r="C338" i="2"/>
  <c r="C337" i="2"/>
  <c r="J337" i="2"/>
  <c r="C334" i="2"/>
  <c r="C333" i="2"/>
  <c r="G333" i="2"/>
  <c r="H333" i="2"/>
  <c r="C332" i="2"/>
  <c r="J332" i="2"/>
  <c r="C331" i="2"/>
  <c r="J331" i="2"/>
  <c r="C330" i="2"/>
  <c r="J330" i="2"/>
  <c r="C329" i="2"/>
  <c r="J329" i="2"/>
  <c r="C328" i="2"/>
  <c r="J328" i="2"/>
  <c r="C327" i="2"/>
  <c r="J327" i="2"/>
  <c r="C326" i="2"/>
  <c r="J326" i="2"/>
  <c r="C325" i="2"/>
  <c r="J325" i="2"/>
  <c r="C324" i="2"/>
  <c r="J324" i="2"/>
  <c r="C321" i="2"/>
  <c r="G321" i="2"/>
  <c r="H321" i="2"/>
  <c r="C320" i="2"/>
  <c r="G320" i="2"/>
  <c r="H320" i="2"/>
  <c r="C319" i="2"/>
  <c r="J319" i="2"/>
  <c r="C318" i="2"/>
  <c r="G318" i="2"/>
  <c r="H318" i="2"/>
  <c r="C317" i="2"/>
  <c r="G317" i="2"/>
  <c r="H317" i="2"/>
  <c r="C316" i="2"/>
  <c r="C314" i="2"/>
  <c r="G314" i="2"/>
  <c r="H314" i="2"/>
  <c r="C313" i="2"/>
  <c r="G313" i="2"/>
  <c r="H313" i="2"/>
  <c r="C312" i="2"/>
  <c r="J312" i="2"/>
  <c r="C311" i="2"/>
  <c r="J311" i="2"/>
  <c r="C310" i="2"/>
  <c r="G310" i="2"/>
  <c r="H310" i="2"/>
  <c r="C308" i="2"/>
  <c r="C307" i="2"/>
  <c r="G307" i="2"/>
  <c r="H307" i="2"/>
  <c r="C306" i="2"/>
  <c r="G306" i="2"/>
  <c r="H306" i="2"/>
  <c r="C305" i="2"/>
  <c r="J305" i="2"/>
  <c r="C304" i="2"/>
  <c r="J304" i="2"/>
  <c r="C303" i="2"/>
  <c r="C299" i="2"/>
  <c r="C298" i="2"/>
  <c r="C297" i="2"/>
  <c r="J297" i="2"/>
  <c r="C296" i="2"/>
  <c r="C295" i="2"/>
  <c r="J295" i="2"/>
  <c r="C294" i="2"/>
  <c r="G294" i="2"/>
  <c r="H294" i="2"/>
  <c r="C293" i="2"/>
  <c r="C292" i="2"/>
  <c r="J292" i="2"/>
  <c r="C291" i="2"/>
  <c r="G291" i="2"/>
  <c r="H291" i="2"/>
  <c r="C290" i="2"/>
  <c r="C289" i="2"/>
  <c r="G289" i="2"/>
  <c r="H289" i="2"/>
  <c r="C288" i="2"/>
  <c r="G288" i="2"/>
  <c r="H288" i="2"/>
  <c r="C287" i="2"/>
  <c r="J287" i="2"/>
  <c r="C286" i="2"/>
  <c r="J286" i="2"/>
  <c r="C285" i="2"/>
  <c r="J285" i="2"/>
  <c r="C282" i="2"/>
  <c r="G282" i="2"/>
  <c r="H282" i="2"/>
  <c r="C281" i="2"/>
  <c r="G281" i="2"/>
  <c r="H281" i="2"/>
  <c r="C280" i="2"/>
  <c r="J280" i="2"/>
  <c r="C279" i="2"/>
  <c r="J279" i="2"/>
  <c r="C278" i="2"/>
  <c r="C277" i="2"/>
  <c r="G277" i="2"/>
  <c r="H277" i="2"/>
  <c r="C275" i="2"/>
  <c r="C274" i="2"/>
  <c r="C272" i="2"/>
  <c r="C271" i="2"/>
  <c r="C269" i="2"/>
  <c r="G269" i="2"/>
  <c r="H269" i="2"/>
  <c r="C268" i="2"/>
  <c r="G268" i="2"/>
  <c r="H268" i="2"/>
  <c r="C267" i="2"/>
  <c r="G267" i="2"/>
  <c r="H267" i="2"/>
  <c r="C266" i="2"/>
  <c r="G266" i="2"/>
  <c r="H266" i="2"/>
  <c r="C265" i="2"/>
  <c r="J265" i="2"/>
  <c r="C264" i="2"/>
  <c r="J264" i="2"/>
  <c r="C263" i="2"/>
  <c r="G263" i="2"/>
  <c r="H263" i="2"/>
  <c r="C262" i="2"/>
  <c r="G262" i="2"/>
  <c r="H262" i="2"/>
  <c r="C261" i="2"/>
  <c r="C260" i="2"/>
  <c r="G260" i="2"/>
  <c r="H260" i="2"/>
  <c r="C258" i="2"/>
  <c r="C256" i="2"/>
  <c r="J256" i="2"/>
  <c r="C255" i="2"/>
  <c r="G255" i="2"/>
  <c r="H255" i="2"/>
  <c r="C254" i="2"/>
  <c r="C252" i="2"/>
  <c r="C251" i="2"/>
  <c r="C250" i="2"/>
  <c r="G250" i="2"/>
  <c r="H250" i="2"/>
  <c r="C249" i="2"/>
  <c r="J249" i="2"/>
  <c r="C247" i="2"/>
  <c r="J247" i="2"/>
  <c r="C245" i="2"/>
  <c r="G245" i="2"/>
  <c r="H245" i="2"/>
  <c r="C243" i="2"/>
  <c r="J243" i="2"/>
  <c r="C241" i="2"/>
  <c r="G240" i="2"/>
  <c r="H240" i="2"/>
  <c r="C239" i="2"/>
  <c r="C238" i="2"/>
  <c r="C237" i="2"/>
  <c r="C236" i="2"/>
  <c r="G236" i="2"/>
  <c r="H236" i="2"/>
  <c r="C235" i="2"/>
  <c r="C234" i="2"/>
  <c r="J234" i="2"/>
  <c r="C233" i="2"/>
  <c r="G233" i="2"/>
  <c r="H233" i="2"/>
  <c r="C232" i="2"/>
  <c r="C230" i="2"/>
  <c r="J230" i="2"/>
  <c r="C229" i="2"/>
  <c r="C227" i="2"/>
  <c r="G227" i="2"/>
  <c r="H227" i="2"/>
  <c r="C226" i="2"/>
  <c r="C223" i="2"/>
  <c r="G223" i="2"/>
  <c r="H223" i="2"/>
  <c r="C222" i="2"/>
  <c r="G222" i="2"/>
  <c r="H222" i="2"/>
  <c r="C221" i="2"/>
  <c r="C220" i="2"/>
  <c r="C219" i="2"/>
  <c r="J219" i="2"/>
  <c r="C218" i="2"/>
  <c r="G218" i="2"/>
  <c r="H218" i="2"/>
  <c r="C217" i="2"/>
  <c r="C216" i="2"/>
  <c r="G216" i="2"/>
  <c r="H216" i="2"/>
  <c r="C215" i="2"/>
  <c r="G215" i="2"/>
  <c r="H215" i="2"/>
  <c r="C214" i="2"/>
  <c r="J214" i="2"/>
  <c r="C213" i="2"/>
  <c r="J213" i="2"/>
  <c r="C212" i="2"/>
  <c r="G212" i="2"/>
  <c r="H212" i="2"/>
  <c r="C211" i="2"/>
  <c r="J211" i="2"/>
  <c r="C210" i="2"/>
  <c r="G210" i="2"/>
  <c r="H210" i="2"/>
  <c r="C209" i="2"/>
  <c r="G209" i="2"/>
  <c r="H209" i="2"/>
  <c r="C207" i="2"/>
  <c r="J207" i="2"/>
  <c r="C206" i="2"/>
  <c r="J206" i="2"/>
  <c r="C205" i="2"/>
  <c r="C204" i="2"/>
  <c r="J204" i="2"/>
  <c r="C203" i="2"/>
  <c r="G203" i="2"/>
  <c r="H203" i="2"/>
  <c r="C202" i="2"/>
  <c r="G202" i="2"/>
  <c r="H202" i="2"/>
  <c r="C201" i="2"/>
  <c r="G201" i="2"/>
  <c r="H201" i="2"/>
  <c r="C200" i="2"/>
  <c r="C199" i="2"/>
  <c r="G199" i="2"/>
  <c r="H199" i="2"/>
  <c r="C198" i="2"/>
  <c r="J198" i="2"/>
  <c r="C197" i="2"/>
  <c r="C196" i="2"/>
  <c r="G196" i="2"/>
  <c r="H196" i="2"/>
  <c r="C195" i="2"/>
  <c r="C194" i="2"/>
  <c r="C192" i="2"/>
  <c r="G192" i="2"/>
  <c r="H192" i="2"/>
  <c r="C191" i="2"/>
  <c r="G191" i="2"/>
  <c r="H191" i="2"/>
  <c r="C190" i="2"/>
  <c r="C189" i="2"/>
  <c r="G189" i="2"/>
  <c r="H189" i="2"/>
  <c r="C228" i="2"/>
  <c r="G228" i="2"/>
  <c r="H228" i="2"/>
  <c r="C187" i="2"/>
  <c r="C186" i="2"/>
  <c r="J186" i="2"/>
  <c r="C185" i="2"/>
  <c r="G185" i="2"/>
  <c r="H185" i="2"/>
  <c r="C182" i="2"/>
  <c r="C181" i="2"/>
  <c r="G181" i="2"/>
  <c r="H181" i="2"/>
  <c r="C179" i="2"/>
  <c r="G179" i="2"/>
  <c r="H179" i="2"/>
  <c r="C177" i="2"/>
  <c r="J177" i="2"/>
  <c r="C176" i="2"/>
  <c r="C175" i="2"/>
  <c r="G175" i="2"/>
  <c r="H175" i="2"/>
  <c r="C174" i="2"/>
  <c r="C173" i="2"/>
  <c r="C172" i="2"/>
  <c r="G172" i="2"/>
  <c r="H172" i="2"/>
  <c r="C171" i="2"/>
  <c r="C170" i="2"/>
  <c r="J170" i="2"/>
  <c r="C169" i="2"/>
  <c r="J169" i="2"/>
  <c r="C168" i="2"/>
  <c r="J168" i="2"/>
  <c r="C167" i="2"/>
  <c r="G167" i="2"/>
  <c r="H167" i="2"/>
  <c r="C166" i="2"/>
  <c r="J166" i="2"/>
  <c r="C165" i="2"/>
  <c r="G165" i="2"/>
  <c r="H165" i="2"/>
  <c r="C163" i="2"/>
  <c r="J163" i="2"/>
  <c r="C161" i="2"/>
  <c r="G161" i="2"/>
  <c r="H161" i="2"/>
  <c r="C160" i="2"/>
  <c r="J160" i="2"/>
  <c r="C159" i="2"/>
  <c r="J159" i="2"/>
  <c r="C158" i="2"/>
  <c r="J158" i="2"/>
  <c r="G158" i="2"/>
  <c r="H158" i="2"/>
  <c r="C157" i="2"/>
  <c r="G157" i="2"/>
  <c r="H157" i="2"/>
  <c r="C156" i="2"/>
  <c r="J156" i="2"/>
  <c r="C403" i="2"/>
  <c r="G403" i="2"/>
  <c r="H403" i="2"/>
  <c r="C155" i="2"/>
  <c r="C151" i="2"/>
  <c r="G151" i="2"/>
  <c r="H151" i="2"/>
  <c r="C150" i="2"/>
  <c r="J150" i="2"/>
  <c r="C149" i="2"/>
  <c r="C148" i="2"/>
  <c r="G148" i="2"/>
  <c r="H148" i="2"/>
  <c r="C147" i="2"/>
  <c r="G147" i="2"/>
  <c r="H147" i="2"/>
  <c r="C146" i="2"/>
  <c r="G146" i="2"/>
  <c r="H146" i="2"/>
  <c r="C145" i="2"/>
  <c r="J145" i="2"/>
  <c r="C143" i="2"/>
  <c r="J143" i="2"/>
  <c r="C141" i="2"/>
  <c r="J141" i="2"/>
  <c r="C140" i="2"/>
  <c r="G140" i="2"/>
  <c r="H140" i="2"/>
  <c r="C139" i="2"/>
  <c r="C138" i="2"/>
  <c r="J138" i="2"/>
  <c r="C137" i="2"/>
  <c r="C136" i="2"/>
  <c r="C135" i="2"/>
  <c r="C134" i="2"/>
  <c r="C133" i="2"/>
  <c r="G133" i="2"/>
  <c r="H133" i="2"/>
  <c r="C131" i="2"/>
  <c r="J131" i="2"/>
  <c r="C130" i="2"/>
  <c r="G130" i="2"/>
  <c r="H130" i="2"/>
  <c r="C129" i="2"/>
  <c r="J129" i="2"/>
  <c r="C125" i="2"/>
  <c r="J125" i="2"/>
  <c r="C124" i="2"/>
  <c r="J124" i="2"/>
  <c r="C122" i="2"/>
  <c r="G122" i="2"/>
  <c r="H122" i="2"/>
  <c r="J122" i="2"/>
  <c r="C120" i="2"/>
  <c r="C119" i="2"/>
  <c r="J119" i="2"/>
  <c r="C118" i="2"/>
  <c r="G118" i="2"/>
  <c r="H118" i="2"/>
  <c r="C117" i="2"/>
  <c r="C116" i="2"/>
  <c r="C115" i="2"/>
  <c r="G115" i="2"/>
  <c r="H115" i="2"/>
  <c r="C114" i="2"/>
  <c r="G114" i="2"/>
  <c r="H114" i="2"/>
  <c r="C113" i="2"/>
  <c r="G113" i="2"/>
  <c r="H113" i="2"/>
  <c r="C112" i="2"/>
  <c r="C111" i="2"/>
  <c r="C110" i="2"/>
  <c r="G110" i="2"/>
  <c r="H110" i="2"/>
  <c r="C109" i="2"/>
  <c r="C108" i="2"/>
  <c r="G108" i="2"/>
  <c r="H108" i="2"/>
  <c r="C107" i="2"/>
  <c r="G107" i="2"/>
  <c r="H107" i="2"/>
  <c r="C106" i="2"/>
  <c r="C105" i="2"/>
  <c r="J105" i="2"/>
  <c r="C104" i="2"/>
  <c r="C103" i="2"/>
  <c r="G103" i="2"/>
  <c r="H103" i="2"/>
  <c r="C102" i="2"/>
  <c r="G102" i="2"/>
  <c r="H102" i="2"/>
  <c r="C101" i="2"/>
  <c r="G101" i="2"/>
  <c r="H101" i="2"/>
  <c r="C100" i="2"/>
  <c r="C99" i="2"/>
  <c r="G99" i="2"/>
  <c r="H99" i="2"/>
  <c r="C98" i="2"/>
  <c r="G98" i="2"/>
  <c r="H98" i="2"/>
  <c r="C97" i="2"/>
  <c r="C96" i="2"/>
  <c r="G96" i="2"/>
  <c r="H96" i="2"/>
  <c r="C95" i="2"/>
  <c r="C94" i="2"/>
  <c r="G94" i="2"/>
  <c r="H94" i="2"/>
  <c r="G1131" i="2"/>
  <c r="H1131" i="2"/>
  <c r="G1130" i="2"/>
  <c r="H1130" i="2"/>
  <c r="C93" i="2"/>
  <c r="G93" i="2"/>
  <c r="H93" i="2"/>
  <c r="C91" i="2"/>
  <c r="G91" i="2"/>
  <c r="H91" i="2"/>
  <c r="C90" i="2"/>
  <c r="G90" i="2"/>
  <c r="H90" i="2"/>
  <c r="C89" i="2"/>
  <c r="G89" i="2"/>
  <c r="H89" i="2"/>
  <c r="C88" i="2"/>
  <c r="C87" i="2"/>
  <c r="G87" i="2"/>
  <c r="H87" i="2"/>
  <c r="C1129" i="2"/>
  <c r="J1129" i="2"/>
  <c r="C1128" i="2"/>
  <c r="G1128" i="2"/>
  <c r="H1128" i="2"/>
  <c r="C85" i="2"/>
  <c r="G85" i="2"/>
  <c r="H85" i="2"/>
  <c r="C84" i="2"/>
  <c r="J84" i="2"/>
  <c r="C83" i="2"/>
  <c r="G83" i="2"/>
  <c r="H83" i="2"/>
  <c r="C82" i="2"/>
  <c r="C81" i="2"/>
  <c r="C80" i="2"/>
  <c r="G80" i="2"/>
  <c r="H80" i="2"/>
  <c r="C79" i="2"/>
  <c r="C78" i="2"/>
  <c r="C77" i="2"/>
  <c r="J77" i="2"/>
  <c r="C76" i="2"/>
  <c r="G76" i="2"/>
  <c r="H76" i="2"/>
  <c r="C73" i="2"/>
  <c r="G73" i="2"/>
  <c r="H73" i="2"/>
  <c r="C72" i="2"/>
  <c r="J72" i="2"/>
  <c r="C71" i="2"/>
  <c r="C70" i="2"/>
  <c r="G70" i="2"/>
  <c r="H70" i="2"/>
  <c r="C508" i="2"/>
  <c r="C64" i="2"/>
  <c r="G64" i="2"/>
  <c r="C63" i="2"/>
  <c r="G63" i="2"/>
  <c r="H63" i="2"/>
  <c r="C62" i="2"/>
  <c r="G62" i="2"/>
  <c r="H62" i="2"/>
  <c r="C61" i="2"/>
  <c r="J61" i="2"/>
  <c r="C60" i="2"/>
  <c r="C59" i="2"/>
  <c r="J59" i="2"/>
  <c r="C57" i="2"/>
  <c r="J57" i="2"/>
  <c r="G57" i="2"/>
  <c r="H57" i="2"/>
  <c r="C56" i="2"/>
  <c r="C55" i="2"/>
  <c r="J55" i="2"/>
  <c r="C54" i="2"/>
  <c r="J54" i="2"/>
  <c r="C53" i="2"/>
  <c r="J53" i="2"/>
  <c r="C52" i="2"/>
  <c r="G52" i="2"/>
  <c r="H52" i="2"/>
  <c r="C51" i="2"/>
  <c r="C50" i="2"/>
  <c r="J50" i="2"/>
  <c r="C49" i="2"/>
  <c r="J49" i="2"/>
  <c r="C48" i="2"/>
  <c r="C47" i="2"/>
  <c r="J47" i="2"/>
  <c r="C43" i="2"/>
  <c r="C46" i="2"/>
  <c r="G46" i="2"/>
  <c r="H46" i="2"/>
  <c r="C45" i="2"/>
  <c r="C44" i="2"/>
  <c r="C33" i="2"/>
  <c r="C32" i="2"/>
  <c r="G32" i="2"/>
  <c r="H32" i="2"/>
  <c r="C31" i="2"/>
  <c r="C30" i="2"/>
  <c r="G30" i="2"/>
  <c r="H30" i="2"/>
  <c r="C29" i="2"/>
  <c r="G29" i="2"/>
  <c r="H29" i="2"/>
  <c r="C28" i="2"/>
  <c r="C27" i="2"/>
  <c r="C26" i="2"/>
  <c r="J26" i="2"/>
  <c r="C25" i="2"/>
  <c r="G25" i="2"/>
  <c r="H25" i="2"/>
  <c r="C24" i="2"/>
  <c r="J24" i="2"/>
  <c r="C23" i="2"/>
  <c r="J23" i="2"/>
  <c r="C21" i="2"/>
  <c r="J21" i="2"/>
  <c r="C20" i="2"/>
  <c r="G20" i="2"/>
  <c r="H20" i="2"/>
  <c r="C19" i="2"/>
  <c r="C18" i="2"/>
  <c r="J18" i="2"/>
  <c r="C17" i="2"/>
  <c r="C16" i="2"/>
  <c r="C15" i="2"/>
  <c r="J15" i="2"/>
  <c r="C14" i="2"/>
  <c r="J14" i="2"/>
  <c r="C13" i="2"/>
  <c r="J13" i="2"/>
  <c r="C12" i="2"/>
  <c r="J12" i="2"/>
  <c r="C11" i="2"/>
  <c r="J11" i="2"/>
  <c r="C10" i="2"/>
  <c r="G10" i="2"/>
  <c r="H10" i="2"/>
  <c r="C9" i="2"/>
  <c r="C8" i="2"/>
  <c r="G8" i="2"/>
  <c r="H8" i="2"/>
  <c r="C7" i="2"/>
  <c r="C6" i="2"/>
  <c r="M613" i="1"/>
  <c r="F613" i="1"/>
  <c r="M612" i="1"/>
  <c r="F612" i="1"/>
  <c r="M611" i="1"/>
  <c r="F611" i="1"/>
  <c r="M581" i="1"/>
  <c r="F581" i="1"/>
  <c r="M580" i="1"/>
  <c r="F580" i="1"/>
  <c r="M579" i="1"/>
  <c r="F579" i="1"/>
  <c r="M549" i="1"/>
  <c r="F549" i="1"/>
  <c r="M548" i="1"/>
  <c r="F548" i="1"/>
  <c r="M547" i="1"/>
  <c r="F547" i="1"/>
  <c r="M517" i="1"/>
  <c r="F517" i="1"/>
  <c r="M516" i="1"/>
  <c r="F516" i="1"/>
  <c r="M515" i="1"/>
  <c r="F515" i="1"/>
  <c r="M485" i="1"/>
  <c r="F485" i="1"/>
  <c r="M484" i="1"/>
  <c r="F484" i="1"/>
  <c r="M483" i="1"/>
  <c r="F483" i="1"/>
  <c r="M453" i="1"/>
  <c r="F453" i="1"/>
  <c r="M452" i="1"/>
  <c r="F452" i="1"/>
  <c r="M451" i="1"/>
  <c r="F451" i="1"/>
  <c r="M421" i="1"/>
  <c r="F421" i="1"/>
  <c r="M420" i="1"/>
  <c r="F420" i="1"/>
  <c r="M419" i="1"/>
  <c r="F419" i="1"/>
  <c r="M389" i="1"/>
  <c r="F389" i="1"/>
  <c r="M388" i="1"/>
  <c r="F388" i="1"/>
  <c r="M387" i="1"/>
  <c r="F387" i="1"/>
  <c r="M357" i="1"/>
  <c r="F357" i="1"/>
  <c r="M356" i="1"/>
  <c r="F356" i="1"/>
  <c r="M355" i="1"/>
  <c r="F355" i="1"/>
  <c r="M325" i="1"/>
  <c r="F325" i="1"/>
  <c r="M324" i="1"/>
  <c r="F324" i="1"/>
  <c r="M323" i="1"/>
  <c r="F323" i="1"/>
  <c r="M293" i="1"/>
  <c r="F293" i="1"/>
  <c r="M292" i="1"/>
  <c r="F292" i="1"/>
  <c r="M291" i="1"/>
  <c r="F291" i="1"/>
  <c r="M261" i="1"/>
  <c r="F261" i="1"/>
  <c r="M260" i="1"/>
  <c r="F260" i="1"/>
  <c r="M259" i="1"/>
  <c r="F259" i="1"/>
  <c r="M229" i="1"/>
  <c r="F229" i="1"/>
  <c r="M228" i="1"/>
  <c r="F228" i="1"/>
  <c r="M227" i="1"/>
  <c r="F227" i="1"/>
  <c r="M197" i="1"/>
  <c r="F197" i="1"/>
  <c r="M196" i="1"/>
  <c r="F196" i="1"/>
  <c r="M195" i="1"/>
  <c r="F195" i="1"/>
  <c r="M165" i="1"/>
  <c r="F165" i="1"/>
  <c r="M164" i="1"/>
  <c r="F164" i="1"/>
  <c r="M163" i="1"/>
  <c r="F163" i="1"/>
  <c r="M133" i="1"/>
  <c r="F133" i="1"/>
  <c r="M132" i="1"/>
  <c r="F132" i="1"/>
  <c r="M131" i="1"/>
  <c r="F131" i="1"/>
  <c r="M101" i="1"/>
  <c r="F101" i="1"/>
  <c r="M100" i="1"/>
  <c r="F100" i="1"/>
  <c r="M99" i="1"/>
  <c r="F99" i="1"/>
  <c r="M69" i="1"/>
  <c r="F69" i="1"/>
  <c r="M68" i="1"/>
  <c r="F68" i="1"/>
  <c r="M67" i="1"/>
  <c r="F67" i="1"/>
  <c r="M37" i="1"/>
  <c r="F37" i="1"/>
  <c r="M36" i="1"/>
  <c r="F36" i="1"/>
  <c r="M35" i="1"/>
  <c r="F35" i="1"/>
  <c r="M5" i="1"/>
  <c r="F5" i="1"/>
  <c r="M4" i="1"/>
  <c r="F4" i="1"/>
  <c r="M3" i="1"/>
  <c r="F3" i="1"/>
  <c r="D110" i="7"/>
  <c r="G110" i="7"/>
  <c r="F110" i="7"/>
  <c r="C110" i="7"/>
  <c r="D371" i="7"/>
  <c r="G371" i="7"/>
  <c r="F371" i="7"/>
  <c r="C371" i="7"/>
  <c r="G848" i="2"/>
  <c r="H848" i="2"/>
  <c r="F285" i="7"/>
  <c r="C3" i="7"/>
  <c r="J1045" i="2"/>
  <c r="G846" i="2"/>
  <c r="H846" i="2"/>
  <c r="F20" i="7"/>
  <c r="D21" i="7"/>
  <c r="G21" i="7"/>
  <c r="C28" i="7"/>
  <c r="D28" i="7"/>
  <c r="G28" i="7"/>
  <c r="D30" i="7"/>
  <c r="G30" i="7"/>
  <c r="C37" i="7"/>
  <c r="D37" i="7"/>
  <c r="G37" i="7"/>
  <c r="C39" i="7"/>
  <c r="C42" i="7"/>
  <c r="F55" i="7"/>
  <c r="D56" i="7"/>
  <c r="G56" i="7"/>
  <c r="C56" i="7"/>
  <c r="F61" i="7"/>
  <c r="F68" i="7"/>
  <c r="D69" i="7"/>
  <c r="G69" i="7"/>
  <c r="C69" i="7"/>
  <c r="F76" i="7"/>
  <c r="D77" i="7"/>
  <c r="G77" i="7"/>
  <c r="C77" i="7"/>
  <c r="F84" i="7"/>
  <c r="D85" i="7"/>
  <c r="G85" i="7"/>
  <c r="C85" i="7"/>
  <c r="F92" i="7"/>
  <c r="D93" i="7"/>
  <c r="G93" i="7"/>
  <c r="C93" i="7"/>
  <c r="D101" i="7"/>
  <c r="G101" i="7"/>
  <c r="C101" i="7"/>
  <c r="D109" i="7"/>
  <c r="G109" i="7"/>
  <c r="C109" i="7"/>
  <c r="C113" i="7"/>
  <c r="C121" i="7"/>
  <c r="C5" i="7"/>
  <c r="C14" i="7"/>
  <c r="C51" i="7"/>
  <c r="C64" i="7"/>
  <c r="C72" i="7"/>
  <c r="C80" i="7"/>
  <c r="C88" i="7"/>
  <c r="C96" i="7"/>
  <c r="C104" i="7"/>
  <c r="D114" i="7"/>
  <c r="G114" i="7"/>
  <c r="C114" i="7"/>
  <c r="C20" i="7"/>
  <c r="D29" i="7"/>
  <c r="G29" i="7"/>
  <c r="C34" i="7"/>
  <c r="D38" i="7"/>
  <c r="G38" i="7"/>
  <c r="F39" i="7"/>
  <c r="F51" i="7"/>
  <c r="D52" i="7"/>
  <c r="G52" i="7"/>
  <c r="C52" i="7"/>
  <c r="F59" i="7"/>
  <c r="D65" i="7"/>
  <c r="G65" i="7"/>
  <c r="C65" i="7"/>
  <c r="F72" i="7"/>
  <c r="D73" i="7"/>
  <c r="G73" i="7"/>
  <c r="C73" i="7"/>
  <c r="F80" i="7"/>
  <c r="D81" i="7"/>
  <c r="G81" i="7"/>
  <c r="C81" i="7"/>
  <c r="F88" i="7"/>
  <c r="F96" i="7"/>
  <c r="D97" i="7"/>
  <c r="G97" i="7"/>
  <c r="C97" i="7"/>
  <c r="F104" i="7"/>
  <c r="D105" i="7"/>
  <c r="G105" i="7"/>
  <c r="C105" i="7"/>
  <c r="F114" i="7"/>
  <c r="C55" i="7"/>
  <c r="C68" i="7"/>
  <c r="C76" i="7"/>
  <c r="C84" i="7"/>
  <c r="C92" i="7"/>
  <c r="C100" i="7"/>
  <c r="C108" i="7"/>
  <c r="D118" i="7"/>
  <c r="G118" i="7"/>
  <c r="C118" i="7"/>
  <c r="C227" i="7"/>
  <c r="C235" i="7"/>
  <c r="C243" i="7"/>
  <c r="C251" i="7"/>
  <c r="C259" i="7"/>
  <c r="C267" i="7"/>
  <c r="C275" i="7"/>
  <c r="C191" i="7"/>
  <c r="C195" i="7"/>
  <c r="C199" i="7"/>
  <c r="C203" i="7"/>
  <c r="C207" i="7"/>
  <c r="C211" i="7"/>
  <c r="C215" i="7"/>
  <c r="F218" i="7"/>
  <c r="F220" i="7"/>
  <c r="F224" i="7"/>
  <c r="F232" i="7"/>
  <c r="F240" i="7"/>
  <c r="F248" i="7"/>
  <c r="F264" i="7"/>
  <c r="F272" i="7"/>
  <c r="C122" i="7"/>
  <c r="C126" i="7"/>
  <c r="C130" i="7"/>
  <c r="C134" i="7"/>
  <c r="C138" i="7"/>
  <c r="C142" i="7"/>
  <c r="C146" i="7"/>
  <c r="C150" i="7"/>
  <c r="C154" i="7"/>
  <c r="C158" i="7"/>
  <c r="C162" i="7"/>
  <c r="C166" i="7"/>
  <c r="C170" i="7"/>
  <c r="C174" i="7"/>
  <c r="C178" i="7"/>
  <c r="C182" i="7"/>
  <c r="C186" i="7"/>
  <c r="C190" i="7"/>
  <c r="C194" i="7"/>
  <c r="C198" i="7"/>
  <c r="C202" i="7"/>
  <c r="C206" i="7"/>
  <c r="C210" i="7"/>
  <c r="C214" i="7"/>
  <c r="C216" i="7"/>
  <c r="C219" i="7"/>
  <c r="F222" i="7"/>
  <c r="C223" i="7"/>
  <c r="F230" i="7"/>
  <c r="C231" i="7"/>
  <c r="F238" i="7"/>
  <c r="C239" i="7"/>
  <c r="F246" i="7"/>
  <c r="C247" i="7"/>
  <c r="F254" i="7"/>
  <c r="C255" i="7"/>
  <c r="F262" i="7"/>
  <c r="C263" i="7"/>
  <c r="F270" i="7"/>
  <c r="C271" i="7"/>
  <c r="C279" i="7"/>
  <c r="C218" i="7"/>
  <c r="F337" i="7"/>
  <c r="F345" i="7"/>
  <c r="D367" i="7"/>
  <c r="G367" i="7"/>
  <c r="C367" i="7"/>
  <c r="C299" i="7"/>
  <c r="C301" i="7"/>
  <c r="C304" i="7"/>
  <c r="F307" i="7"/>
  <c r="D308" i="7"/>
  <c r="G308" i="7"/>
  <c r="F309" i="7"/>
  <c r="C317" i="7"/>
  <c r="C320" i="7"/>
  <c r="F323" i="7"/>
  <c r="D324" i="7"/>
  <c r="G324" i="7"/>
  <c r="F325" i="7"/>
  <c r="D331" i="7"/>
  <c r="G331" i="7"/>
  <c r="C333" i="7"/>
  <c r="C336" i="7"/>
  <c r="C344" i="7"/>
  <c r="C348" i="7"/>
  <c r="D348" i="7"/>
  <c r="G348" i="7"/>
  <c r="F348" i="7"/>
  <c r="C353" i="7"/>
  <c r="D354" i="7"/>
  <c r="G354" i="7"/>
  <c r="C354" i="7"/>
  <c r="C280" i="7"/>
  <c r="D358" i="7"/>
  <c r="G358" i="7"/>
  <c r="C358" i="7"/>
  <c r="F301" i="7"/>
  <c r="C307" i="7"/>
  <c r="C309" i="7"/>
  <c r="C312" i="7"/>
  <c r="D316" i="7"/>
  <c r="G316" i="7"/>
  <c r="F317" i="7"/>
  <c r="C323" i="7"/>
  <c r="C325" i="7"/>
  <c r="C328" i="7"/>
  <c r="D332" i="7"/>
  <c r="G332" i="7"/>
  <c r="F333" i="7"/>
  <c r="F339" i="7"/>
  <c r="C340" i="7"/>
  <c r="F347" i="7"/>
  <c r="C349" i="7"/>
  <c r="F354" i="7"/>
  <c r="C361" i="7"/>
  <c r="D362" i="7"/>
  <c r="G362" i="7"/>
  <c r="C362" i="7"/>
  <c r="C387" i="7"/>
  <c r="F390" i="7"/>
  <c r="F392" i="7"/>
  <c r="C400" i="7"/>
  <c r="C408" i="7"/>
  <c r="C376" i="7"/>
  <c r="C380" i="7"/>
  <c r="C391" i="7"/>
  <c r="F396" i="7"/>
  <c r="F405" i="7"/>
  <c r="F413" i="7"/>
  <c r="F420" i="7"/>
  <c r="C421" i="7"/>
  <c r="F428" i="7"/>
  <c r="F437" i="7"/>
  <c r="F445" i="7"/>
  <c r="D383" i="7"/>
  <c r="G383" i="7"/>
  <c r="F384" i="7"/>
  <c r="C390" i="7"/>
  <c r="C392" i="7"/>
  <c r="C395" i="7"/>
  <c r="D399" i="7"/>
  <c r="G399" i="7"/>
  <c r="F399" i="7"/>
  <c r="C399" i="7"/>
  <c r="F403" i="7"/>
  <c r="C404" i="7"/>
  <c r="F411" i="7"/>
  <c r="C412" i="7"/>
  <c r="F418" i="7"/>
  <c r="F426" i="7"/>
  <c r="D431" i="7"/>
  <c r="G431" i="7"/>
  <c r="F431" i="7"/>
  <c r="F435" i="7"/>
  <c r="F443" i="7"/>
  <c r="C451" i="7"/>
  <c r="C455" i="7"/>
  <c r="F455" i="7"/>
  <c r="D455" i="7"/>
  <c r="G455" i="7"/>
  <c r="C452" i="7"/>
  <c r="F459" i="7"/>
  <c r="D460" i="7"/>
  <c r="G460" i="7"/>
  <c r="C460" i="7"/>
  <c r="C468" i="7"/>
  <c r="C476" i="7"/>
  <c r="C484" i="7"/>
  <c r="C492" i="7"/>
  <c r="C500" i="7"/>
  <c r="C508" i="7"/>
  <c r="C516" i="7"/>
  <c r="C524" i="7"/>
  <c r="C532" i="7"/>
  <c r="C540" i="7"/>
  <c r="D469" i="7"/>
  <c r="G469" i="7"/>
  <c r="C469" i="7"/>
  <c r="D477" i="7"/>
  <c r="G477" i="7"/>
  <c r="C477" i="7"/>
  <c r="D485" i="7"/>
  <c r="G485" i="7"/>
  <c r="C485" i="7"/>
  <c r="D493" i="7"/>
  <c r="G493" i="7"/>
  <c r="C493" i="7"/>
  <c r="D501" i="7"/>
  <c r="G501" i="7"/>
  <c r="C501" i="7"/>
  <c r="D509" i="7"/>
  <c r="G509" i="7"/>
  <c r="C509" i="7"/>
  <c r="D517" i="7"/>
  <c r="G517" i="7"/>
  <c r="C517" i="7"/>
  <c r="D525" i="7"/>
  <c r="G525" i="7"/>
  <c r="C525" i="7"/>
  <c r="D533" i="7"/>
  <c r="G533" i="7"/>
  <c r="C533" i="7"/>
  <c r="D541" i="7"/>
  <c r="G541" i="7"/>
  <c r="C541" i="7"/>
  <c r="D456" i="7"/>
  <c r="G456" i="7"/>
  <c r="C456" i="7"/>
  <c r="C464" i="7"/>
  <c r="F469" i="7"/>
  <c r="C472" i="7"/>
  <c r="F477" i="7"/>
  <c r="C480" i="7"/>
  <c r="F485" i="7"/>
  <c r="C488" i="7"/>
  <c r="F493" i="7"/>
  <c r="C496" i="7"/>
  <c r="F501" i="7"/>
  <c r="C504" i="7"/>
  <c r="F509" i="7"/>
  <c r="C512" i="7"/>
  <c r="F517" i="7"/>
  <c r="C520" i="7"/>
  <c r="F525" i="7"/>
  <c r="C528" i="7"/>
  <c r="F533" i="7"/>
  <c r="C536" i="7"/>
  <c r="F541" i="7"/>
  <c r="C459" i="7"/>
  <c r="D465" i="7"/>
  <c r="G465" i="7"/>
  <c r="C465" i="7"/>
  <c r="D473" i="7"/>
  <c r="G473" i="7"/>
  <c r="C473" i="7"/>
  <c r="D481" i="7"/>
  <c r="G481" i="7"/>
  <c r="C481" i="7"/>
  <c r="D489" i="7"/>
  <c r="G489" i="7"/>
  <c r="C489" i="7"/>
  <c r="D497" i="7"/>
  <c r="G497" i="7"/>
  <c r="C497" i="7"/>
  <c r="D505" i="7"/>
  <c r="G505" i="7"/>
  <c r="C505" i="7"/>
  <c r="D513" i="7"/>
  <c r="G513" i="7"/>
  <c r="C513" i="7"/>
  <c r="D521" i="7"/>
  <c r="G521" i="7"/>
  <c r="C521" i="7"/>
  <c r="D529" i="7"/>
  <c r="G529" i="7"/>
  <c r="C529" i="7"/>
  <c r="D537" i="7"/>
  <c r="G537" i="7"/>
  <c r="C537" i="7"/>
  <c r="C556" i="7"/>
  <c r="C546" i="7"/>
  <c r="F548" i="7"/>
  <c r="C551" i="7"/>
  <c r="C555" i="7"/>
  <c r="J1103" i="2"/>
  <c r="J1116" i="2"/>
  <c r="G777" i="2"/>
  <c r="H777" i="2"/>
  <c r="F29" i="7"/>
  <c r="F38" i="7"/>
  <c r="C40" i="7"/>
  <c r="C41" i="7"/>
  <c r="C49" i="7"/>
  <c r="F50" i="7"/>
  <c r="D50" i="7"/>
  <c r="G50" i="7"/>
  <c r="F62" i="7"/>
  <c r="D62" i="7"/>
  <c r="G62" i="7"/>
  <c r="C78" i="7"/>
  <c r="C79" i="7"/>
  <c r="F82" i="7"/>
  <c r="D82" i="7"/>
  <c r="G82" i="7"/>
  <c r="F83" i="7"/>
  <c r="D83" i="7"/>
  <c r="G83" i="7"/>
  <c r="C87" i="7"/>
  <c r="C102" i="7"/>
  <c r="F107" i="7"/>
  <c r="C111" i="7"/>
  <c r="D122" i="7"/>
  <c r="G122" i="7"/>
  <c r="F122" i="7"/>
  <c r="F133" i="7"/>
  <c r="D148" i="7"/>
  <c r="G148" i="7"/>
  <c r="F148" i="7"/>
  <c r="C157" i="7"/>
  <c r="F157" i="7"/>
  <c r="D157" i="7"/>
  <c r="G157" i="7"/>
  <c r="D160" i="7"/>
  <c r="G160" i="7"/>
  <c r="C160" i="7"/>
  <c r="C161" i="7"/>
  <c r="F161" i="7"/>
  <c r="D161" i="7"/>
  <c r="G161" i="7"/>
  <c r="D176" i="7"/>
  <c r="G176" i="7"/>
  <c r="C176" i="7"/>
  <c r="F180" i="7"/>
  <c r="C53" i="7"/>
  <c r="C57" i="7"/>
  <c r="C86" i="7"/>
  <c r="D113" i="7"/>
  <c r="G113" i="7"/>
  <c r="F113" i="7"/>
  <c r="C137" i="7"/>
  <c r="F137" i="7"/>
  <c r="D144" i="7"/>
  <c r="G144" i="7"/>
  <c r="F144" i="7"/>
  <c r="F176" i="7"/>
  <c r="F40" i="7"/>
  <c r="F41" i="7"/>
  <c r="F78" i="7"/>
  <c r="F79" i="7"/>
  <c r="C107" i="7"/>
  <c r="F121" i="7"/>
  <c r="C144" i="7"/>
  <c r="C147" i="7"/>
  <c r="D147" i="7"/>
  <c r="G147" i="7"/>
  <c r="F160" i="7"/>
  <c r="F169" i="7"/>
  <c r="C169" i="7"/>
  <c r="D115" i="7"/>
  <c r="G115" i="7"/>
  <c r="F115" i="7"/>
  <c r="F131" i="7"/>
  <c r="C133" i="7"/>
  <c r="D137" i="7"/>
  <c r="G137" i="7"/>
  <c r="C148" i="7"/>
  <c r="D155" i="7"/>
  <c r="G155" i="7"/>
  <c r="C155" i="7"/>
  <c r="C180" i="7"/>
  <c r="F190" i="7"/>
  <c r="D190" i="7"/>
  <c r="G190" i="7"/>
  <c r="D189" i="7"/>
  <c r="G189" i="7"/>
  <c r="F189" i="7"/>
  <c r="C234" i="7"/>
  <c r="D234" i="7"/>
  <c r="G234" i="7"/>
  <c r="F234" i="7"/>
  <c r="D244" i="7"/>
  <c r="G244" i="7"/>
  <c r="F244" i="7"/>
  <c r="C244" i="7"/>
  <c r="D247" i="7"/>
  <c r="G247" i="7"/>
  <c r="F247" i="7"/>
  <c r="C258" i="7"/>
  <c r="D258" i="7"/>
  <c r="G258" i="7"/>
  <c r="C209" i="7"/>
  <c r="D210" i="7"/>
  <c r="G210" i="7"/>
  <c r="F210" i="7"/>
  <c r="D220" i="7"/>
  <c r="G220" i="7"/>
  <c r="C220" i="7"/>
  <c r="D221" i="7"/>
  <c r="G221" i="7"/>
  <c r="F221" i="7"/>
  <c r="C221" i="7"/>
  <c r="C274" i="7"/>
  <c r="D274" i="7"/>
  <c r="G274" i="7"/>
  <c r="C149" i="7"/>
  <c r="D156" i="7"/>
  <c r="G156" i="7"/>
  <c r="F156" i="7"/>
  <c r="D162" i="7"/>
  <c r="G162" i="7"/>
  <c r="F162" i="7"/>
  <c r="D183" i="7"/>
  <c r="G183" i="7"/>
  <c r="F183" i="7"/>
  <c r="D188" i="7"/>
  <c r="G188" i="7"/>
  <c r="F188" i="7"/>
  <c r="F212" i="7"/>
  <c r="C213" i="7"/>
  <c r="D214" i="7"/>
  <c r="G214" i="7"/>
  <c r="F214" i="7"/>
  <c r="D219" i="7"/>
  <c r="G219" i="7"/>
  <c r="F219" i="7"/>
  <c r="D228" i="7"/>
  <c r="G228" i="7"/>
  <c r="F228" i="7"/>
  <c r="C228" i="7"/>
  <c r="D231" i="7"/>
  <c r="G231" i="7"/>
  <c r="F231" i="7"/>
  <c r="F233" i="7"/>
  <c r="F242" i="7"/>
  <c r="F243" i="7"/>
  <c r="C250" i="7"/>
  <c r="D250" i="7"/>
  <c r="G250" i="7"/>
  <c r="F250" i="7"/>
  <c r="F258" i="7"/>
  <c r="D132" i="7"/>
  <c r="G132" i="7"/>
  <c r="F132" i="7"/>
  <c r="D138" i="7"/>
  <c r="G138" i="7"/>
  <c r="F138" i="7"/>
  <c r="D153" i="7"/>
  <c r="G153" i="7"/>
  <c r="F153" i="7"/>
  <c r="D181" i="7"/>
  <c r="G181" i="7"/>
  <c r="F181" i="7"/>
  <c r="C187" i="7"/>
  <c r="C189" i="7"/>
  <c r="F191" i="7"/>
  <c r="F192" i="7"/>
  <c r="F193" i="7"/>
  <c r="D196" i="7"/>
  <c r="G196" i="7"/>
  <c r="F197" i="7"/>
  <c r="D207" i="7"/>
  <c r="G207" i="7"/>
  <c r="F207" i="7"/>
  <c r="D208" i="7"/>
  <c r="G208" i="7"/>
  <c r="F208" i="7"/>
  <c r="D237" i="7"/>
  <c r="G237" i="7"/>
  <c r="F237" i="7"/>
  <c r="C237" i="7"/>
  <c r="C265" i="7"/>
  <c r="D265" i="7"/>
  <c r="G265" i="7"/>
  <c r="C266" i="7"/>
  <c r="D266" i="7"/>
  <c r="G266" i="7"/>
  <c r="F266" i="7"/>
  <c r="F274" i="7"/>
  <c r="C253" i="7"/>
  <c r="C260" i="7"/>
  <c r="C269" i="7"/>
  <c r="C276" i="7"/>
  <c r="F279" i="7"/>
  <c r="C303" i="7"/>
  <c r="D305" i="7"/>
  <c r="G305" i="7"/>
  <c r="D352" i="7"/>
  <c r="G352" i="7"/>
  <c r="F352" i="7"/>
  <c r="C352" i="7"/>
  <c r="C363" i="7"/>
  <c r="D363" i="7"/>
  <c r="G363" i="7"/>
  <c r="F363" i="7"/>
  <c r="C364" i="7"/>
  <c r="D364" i="7"/>
  <c r="G364" i="7"/>
  <c r="F364" i="7"/>
  <c r="F253" i="7"/>
  <c r="F260" i="7"/>
  <c r="F263" i="7"/>
  <c r="F269" i="7"/>
  <c r="F276" i="7"/>
  <c r="C291" i="7"/>
  <c r="C295" i="7"/>
  <c r="F302" i="7"/>
  <c r="F303" i="7"/>
  <c r="F311" i="7"/>
  <c r="C365" i="7"/>
  <c r="D365" i="7"/>
  <c r="G365" i="7"/>
  <c r="F365" i="7"/>
  <c r="D368" i="7"/>
  <c r="G368" i="7"/>
  <c r="F368" i="7"/>
  <c r="C368" i="7"/>
  <c r="D292" i="7"/>
  <c r="G292" i="7"/>
  <c r="D318" i="7"/>
  <c r="G318" i="7"/>
  <c r="F318" i="7"/>
  <c r="C319" i="7"/>
  <c r="F327" i="7"/>
  <c r="C332" i="7"/>
  <c r="D344" i="7"/>
  <c r="G344" i="7"/>
  <c r="F344" i="7"/>
  <c r="C345" i="7"/>
  <c r="D346" i="7"/>
  <c r="G346" i="7"/>
  <c r="F346" i="7"/>
  <c r="C346" i="7"/>
  <c r="C359" i="7"/>
  <c r="D359" i="7"/>
  <c r="G359" i="7"/>
  <c r="C329" i="7"/>
  <c r="C351" i="7"/>
  <c r="C355" i="7"/>
  <c r="C378" i="7"/>
  <c r="C382" i="7"/>
  <c r="D382" i="7"/>
  <c r="G382" i="7"/>
  <c r="C386" i="7"/>
  <c r="F391" i="7"/>
  <c r="F395" i="7"/>
  <c r="C397" i="7"/>
  <c r="D397" i="7"/>
  <c r="G397" i="7"/>
  <c r="D407" i="7"/>
  <c r="G407" i="7"/>
  <c r="D411" i="7"/>
  <c r="G411" i="7"/>
  <c r="C411" i="7"/>
  <c r="C424" i="7"/>
  <c r="C425" i="7"/>
  <c r="F425" i="7"/>
  <c r="D425" i="7"/>
  <c r="G425" i="7"/>
  <c r="D429" i="7"/>
  <c r="G429" i="7"/>
  <c r="C429" i="7"/>
  <c r="F429" i="7"/>
  <c r="C436" i="7"/>
  <c r="D436" i="7"/>
  <c r="G436" i="7"/>
  <c r="F436" i="7"/>
  <c r="C458" i="7"/>
  <c r="C414" i="7"/>
  <c r="D416" i="7"/>
  <c r="G416" i="7"/>
  <c r="C416" i="7"/>
  <c r="C428" i="7"/>
  <c r="D430" i="7"/>
  <c r="G430" i="7"/>
  <c r="F430" i="7"/>
  <c r="C438" i="7"/>
  <c r="C449" i="7"/>
  <c r="D322" i="7"/>
  <c r="G322" i="7"/>
  <c r="F322" i="7"/>
  <c r="C330" i="7"/>
  <c r="C341" i="7"/>
  <c r="D343" i="7"/>
  <c r="G343" i="7"/>
  <c r="F343" i="7"/>
  <c r="D350" i="7"/>
  <c r="G350" i="7"/>
  <c r="F351" i="7"/>
  <c r="C356" i="7"/>
  <c r="D360" i="7"/>
  <c r="G360" i="7"/>
  <c r="C377" i="7"/>
  <c r="C379" i="7"/>
  <c r="F387" i="7"/>
  <c r="D398" i="7"/>
  <c r="G398" i="7"/>
  <c r="D402" i="7"/>
  <c r="G402" i="7"/>
  <c r="F402" i="7"/>
  <c r="D406" i="7"/>
  <c r="G406" i="7"/>
  <c r="F416" i="7"/>
  <c r="D420" i="7"/>
  <c r="G420" i="7"/>
  <c r="C420" i="7"/>
  <c r="C432" i="7"/>
  <c r="D432" i="7"/>
  <c r="G432" i="7"/>
  <c r="F432" i="7"/>
  <c r="D439" i="7"/>
  <c r="G439" i="7"/>
  <c r="C439" i="7"/>
  <c r="D444" i="7"/>
  <c r="G444" i="7"/>
  <c r="C444" i="7"/>
  <c r="C454" i="7"/>
  <c r="C357" i="7"/>
  <c r="F357" i="7"/>
  <c r="D388" i="7"/>
  <c r="G388" i="7"/>
  <c r="F388" i="7"/>
  <c r="C423" i="7"/>
  <c r="D435" i="7"/>
  <c r="G435" i="7"/>
  <c r="C435" i="7"/>
  <c r="D451" i="7"/>
  <c r="G451" i="7"/>
  <c r="F451" i="7"/>
  <c r="D438" i="7"/>
  <c r="G438" i="7"/>
  <c r="F452" i="7"/>
  <c r="F464" i="7"/>
  <c r="F479" i="7"/>
  <c r="F480" i="7"/>
  <c r="F491" i="7"/>
  <c r="F492" i="7"/>
  <c r="F438" i="7"/>
  <c r="C463" i="7"/>
  <c r="D463" i="7"/>
  <c r="G463" i="7"/>
  <c r="C466" i="7"/>
  <c r="F475" i="7"/>
  <c r="F476" i="7"/>
  <c r="F498" i="7"/>
  <c r="F502" i="7"/>
  <c r="D526" i="7"/>
  <c r="G526" i="7"/>
  <c r="C526" i="7"/>
  <c r="D527" i="7"/>
  <c r="G527" i="7"/>
  <c r="F527" i="7"/>
  <c r="C527" i="7"/>
  <c r="C534" i="7"/>
  <c r="D510" i="7"/>
  <c r="G510" i="7"/>
  <c r="C510" i="7"/>
  <c r="D511" i="7"/>
  <c r="G511" i="7"/>
  <c r="F511" i="7"/>
  <c r="C511" i="7"/>
  <c r="D530" i="7"/>
  <c r="G530" i="7"/>
  <c r="F530" i="7"/>
  <c r="C530" i="7"/>
  <c r="D531" i="7"/>
  <c r="G531" i="7"/>
  <c r="F531" i="7"/>
  <c r="C531" i="7"/>
  <c r="F466" i="7"/>
  <c r="D514" i="7"/>
  <c r="G514" i="7"/>
  <c r="F514" i="7"/>
  <c r="C514" i="7"/>
  <c r="D515" i="7"/>
  <c r="G515" i="7"/>
  <c r="F515" i="7"/>
  <c r="C515" i="7"/>
  <c r="D542" i="7"/>
  <c r="G542" i="7"/>
  <c r="C542" i="7"/>
  <c r="D543" i="7"/>
  <c r="G543" i="7"/>
  <c r="F543" i="7"/>
  <c r="C543" i="7"/>
  <c r="D544" i="7"/>
  <c r="G544" i="7"/>
  <c r="F544" i="7"/>
  <c r="C544" i="7"/>
  <c r="D548" i="7"/>
  <c r="G548" i="7"/>
  <c r="C548" i="7"/>
  <c r="D549" i="7"/>
  <c r="G549" i="7"/>
  <c r="F549" i="7"/>
  <c r="C549" i="7"/>
  <c r="D550" i="7"/>
  <c r="G550" i="7"/>
  <c r="F550" i="7"/>
  <c r="C550" i="7"/>
  <c r="D554" i="7"/>
  <c r="G554" i="7"/>
  <c r="C554" i="7"/>
  <c r="F518" i="7"/>
  <c r="D518" i="7"/>
  <c r="G518" i="7"/>
  <c r="F534" i="7"/>
  <c r="D534" i="7"/>
  <c r="G534" i="7"/>
  <c r="F545" i="7"/>
  <c r="F546" i="7"/>
  <c r="F552" i="7"/>
  <c r="F556" i="7"/>
  <c r="F555" i="7"/>
  <c r="J1043" i="2"/>
  <c r="J1105" i="2"/>
  <c r="D192" i="7"/>
  <c r="G192" i="7"/>
  <c r="C192" i="7"/>
  <c r="D212" i="7"/>
  <c r="G212" i="7"/>
  <c r="C212" i="7"/>
  <c r="D222" i="7"/>
  <c r="G222" i="7"/>
  <c r="C222" i="7"/>
  <c r="D238" i="7"/>
  <c r="G238" i="7"/>
  <c r="C238" i="7"/>
  <c r="D254" i="7"/>
  <c r="G254" i="7"/>
  <c r="C254" i="7"/>
  <c r="F300" i="7"/>
  <c r="C300" i="7"/>
  <c r="D311" i="7"/>
  <c r="G311" i="7"/>
  <c r="C311" i="7"/>
  <c r="C339" i="7"/>
  <c r="D347" i="7"/>
  <c r="G347" i="7"/>
  <c r="C347" i="7"/>
  <c r="D193" i="7"/>
  <c r="G193" i="7"/>
  <c r="C193" i="7"/>
  <c r="D197" i="7"/>
  <c r="G197" i="7"/>
  <c r="C197" i="7"/>
  <c r="D224" i="7"/>
  <c r="G224" i="7"/>
  <c r="C224" i="7"/>
  <c r="D240" i="7"/>
  <c r="G240" i="7"/>
  <c r="C240" i="7"/>
  <c r="D264" i="7"/>
  <c r="G264" i="7"/>
  <c r="C264" i="7"/>
  <c r="D337" i="7"/>
  <c r="G337" i="7"/>
  <c r="C337" i="7"/>
  <c r="F383" i="7"/>
  <c r="C383" i="7"/>
  <c r="D375" i="7"/>
  <c r="G375" i="7"/>
  <c r="C375" i="7"/>
  <c r="D384" i="7"/>
  <c r="G384" i="7"/>
  <c r="C384" i="7"/>
  <c r="D396" i="7"/>
  <c r="G396" i="7"/>
  <c r="C396" i="7"/>
  <c r="D437" i="7"/>
  <c r="G437" i="7"/>
  <c r="C437" i="7"/>
  <c r="D443" i="7"/>
  <c r="G443" i="7"/>
  <c r="C443" i="7"/>
  <c r="D434" i="7"/>
  <c r="G434" i="7"/>
  <c r="C434" i="7"/>
  <c r="D475" i="7"/>
  <c r="G475" i="7"/>
  <c r="C475" i="7"/>
  <c r="D479" i="7"/>
  <c r="G479" i="7"/>
  <c r="C479" i="7"/>
  <c r="C502" i="7"/>
  <c r="C552" i="7"/>
  <c r="G778" i="2"/>
  <c r="H778" i="2"/>
  <c r="J1100" i="2"/>
  <c r="G41" i="2"/>
  <c r="H41" i="2"/>
  <c r="J1020" i="2"/>
  <c r="J1076" i="2"/>
  <c r="D91" i="7"/>
  <c r="G91" i="7"/>
  <c r="F91" i="7"/>
  <c r="D141" i="7"/>
  <c r="G141" i="7"/>
  <c r="C141" i="7"/>
  <c r="C370" i="7"/>
  <c r="F370" i="7"/>
  <c r="C12" i="7"/>
  <c r="C19" i="7"/>
  <c r="C24" i="7"/>
  <c r="C44" i="7"/>
  <c r="F141" i="7"/>
  <c r="D145" i="7"/>
  <c r="G145" i="7"/>
  <c r="C145" i="7"/>
  <c r="D165" i="7"/>
  <c r="G165" i="7"/>
  <c r="C165" i="7"/>
  <c r="D168" i="7"/>
  <c r="G168" i="7"/>
  <c r="C168" i="7"/>
  <c r="F196" i="7"/>
  <c r="C196" i="7"/>
  <c r="F289" i="7"/>
  <c r="C290" i="7"/>
  <c r="F394" i="7"/>
  <c r="D394" i="7"/>
  <c r="G394" i="7"/>
  <c r="C75" i="7"/>
  <c r="C83" i="7"/>
  <c r="C90" i="7"/>
  <c r="C94" i="7"/>
  <c r="C103" i="7"/>
  <c r="C120" i="7"/>
  <c r="C128" i="7"/>
  <c r="C135" i="7"/>
  <c r="C139" i="7"/>
  <c r="C153" i="7"/>
  <c r="C163" i="7"/>
  <c r="C185" i="7"/>
  <c r="C205" i="7"/>
  <c r="C236" i="7"/>
  <c r="C249" i="7"/>
  <c r="C273" i="7"/>
  <c r="C277" i="7"/>
  <c r="F292" i="7"/>
  <c r="C292" i="7"/>
  <c r="F360" i="7"/>
  <c r="C360" i="7"/>
  <c r="C394" i="7"/>
  <c r="D404" i="7"/>
  <c r="G404" i="7"/>
  <c r="F404" i="7"/>
  <c r="D418" i="7"/>
  <c r="G418" i="7"/>
  <c r="C418" i="7"/>
  <c r="D446" i="7"/>
  <c r="G446" i="7"/>
  <c r="C446" i="7"/>
  <c r="F446" i="7"/>
  <c r="C335" i="7"/>
  <c r="C374" i="7"/>
  <c r="C381" i="7"/>
  <c r="C385" i="7"/>
  <c r="C388" i="7"/>
  <c r="C398" i="7"/>
  <c r="D405" i="7"/>
  <c r="G405" i="7"/>
  <c r="C405" i="7"/>
  <c r="D413" i="7"/>
  <c r="G413" i="7"/>
  <c r="C413" i="7"/>
  <c r="D478" i="7"/>
  <c r="G478" i="7"/>
  <c r="C478" i="7"/>
  <c r="D498" i="7"/>
  <c r="G498" i="7"/>
  <c r="C498" i="7"/>
  <c r="C406" i="7"/>
  <c r="C407" i="7"/>
  <c r="C417" i="7"/>
  <c r="C461" i="7"/>
  <c r="C483" i="7"/>
  <c r="C487" i="7"/>
  <c r="C494" i="7"/>
  <c r="C547" i="7"/>
  <c r="C553" i="7"/>
  <c r="C559" i="7"/>
  <c r="D131" i="7"/>
  <c r="G131" i="7"/>
  <c r="C131" i="7"/>
  <c r="D230" i="7"/>
  <c r="G230" i="7"/>
  <c r="C230" i="7"/>
  <c r="D233" i="7"/>
  <c r="G233" i="7"/>
  <c r="C233" i="7"/>
  <c r="D248" i="7"/>
  <c r="G248" i="7"/>
  <c r="C248" i="7"/>
  <c r="C70" i="7"/>
  <c r="C91" i="7"/>
  <c r="C112" i="7"/>
  <c r="F112" i="7"/>
  <c r="D232" i="7"/>
  <c r="G232" i="7"/>
  <c r="C232" i="7"/>
  <c r="D242" i="7"/>
  <c r="G242" i="7"/>
  <c r="C242" i="7"/>
  <c r="D246" i="7"/>
  <c r="G246" i="7"/>
  <c r="C246" i="7"/>
  <c r="D262" i="7"/>
  <c r="G262" i="7"/>
  <c r="C262" i="7"/>
  <c r="D270" i="7"/>
  <c r="G270" i="7"/>
  <c r="C270" i="7"/>
  <c r="D272" i="7"/>
  <c r="G272" i="7"/>
  <c r="C272" i="7"/>
  <c r="D302" i="7"/>
  <c r="G302" i="7"/>
  <c r="C302" i="7"/>
  <c r="F366" i="7"/>
  <c r="C366" i="7"/>
  <c r="F379" i="7"/>
  <c r="D379" i="7"/>
  <c r="G379" i="7"/>
  <c r="D445" i="7"/>
  <c r="G445" i="7"/>
  <c r="C445" i="7"/>
  <c r="D415" i="7"/>
  <c r="G415" i="7"/>
  <c r="C415" i="7"/>
  <c r="J1032" i="2"/>
  <c r="J1120" i="2"/>
  <c r="J69" i="2"/>
  <c r="J1077" i="2"/>
  <c r="J1095" i="2"/>
  <c r="D125" i="7"/>
  <c r="G125" i="7"/>
  <c r="C125" i="7"/>
  <c r="D129" i="7"/>
  <c r="G129" i="7"/>
  <c r="C129" i="7"/>
  <c r="D204" i="7"/>
  <c r="G204" i="7"/>
  <c r="C204" i="7"/>
  <c r="F125" i="7"/>
  <c r="F129" i="7"/>
  <c r="D173" i="7"/>
  <c r="G173" i="7"/>
  <c r="C173" i="7"/>
  <c r="D177" i="7"/>
  <c r="G177" i="7"/>
  <c r="C177" i="7"/>
  <c r="D200" i="7"/>
  <c r="G200" i="7"/>
  <c r="C200" i="7"/>
  <c r="F204" i="7"/>
  <c r="F296" i="7"/>
  <c r="F305" i="7"/>
  <c r="C305" i="7"/>
  <c r="F308" i="7"/>
  <c r="C308" i="7"/>
  <c r="D403" i="7"/>
  <c r="G403" i="7"/>
  <c r="C403" i="7"/>
  <c r="D491" i="7"/>
  <c r="G491" i="7"/>
  <c r="C491" i="7"/>
  <c r="D506" i="7"/>
  <c r="G506" i="7"/>
  <c r="C506" i="7"/>
  <c r="F506" i="7"/>
  <c r="G405" i="2"/>
  <c r="H405" i="2"/>
  <c r="J687" i="2"/>
  <c r="D3" i="7"/>
  <c r="G3" i="7"/>
  <c r="C4" i="7"/>
  <c r="F4" i="7"/>
  <c r="J853" i="2"/>
  <c r="G1012" i="2"/>
  <c r="H1012" i="2"/>
  <c r="J1012" i="2"/>
  <c r="G1122" i="2"/>
  <c r="H1122" i="2"/>
  <c r="G1115" i="2"/>
  <c r="H1115" i="2"/>
  <c r="G1109" i="2"/>
  <c r="H1109" i="2"/>
  <c r="J1074" i="2"/>
  <c r="J1067" i="2"/>
  <c r="G1059" i="2"/>
  <c r="H1059" i="2"/>
  <c r="J1059" i="2"/>
  <c r="J1023" i="2"/>
  <c r="G1017" i="2"/>
  <c r="H1017" i="2"/>
  <c r="C287" i="7"/>
  <c r="F290" i="7"/>
  <c r="C289" i="7"/>
  <c r="F287" i="7"/>
  <c r="C288" i="7"/>
  <c r="F288" i="7"/>
  <c r="C296" i="7"/>
  <c r="D299" i="7"/>
  <c r="G299" i="7"/>
  <c r="C18" i="7"/>
  <c r="F18" i="7"/>
  <c r="C30" i="7"/>
  <c r="F321" i="7"/>
  <c r="D319" i="7"/>
  <c r="G319" i="7"/>
  <c r="C313" i="7"/>
  <c r="C315" i="7"/>
  <c r="F310" i="7"/>
  <c r="F313" i="7"/>
  <c r="C48" i="7"/>
  <c r="F49" i="7"/>
  <c r="C47" i="7"/>
  <c r="D47" i="7"/>
  <c r="G47" i="7"/>
  <c r="D44" i="7"/>
  <c r="G44" i="7"/>
  <c r="C45" i="7"/>
  <c r="F45" i="7"/>
  <c r="C324" i="7"/>
  <c r="C59" i="7"/>
  <c r="D27" i="7"/>
  <c r="G27" i="7"/>
  <c r="D42" i="7"/>
  <c r="G42" i="7"/>
  <c r="F42" i="7"/>
  <c r="D423" i="7"/>
  <c r="G423" i="7"/>
  <c r="F423" i="7"/>
  <c r="D426" i="7"/>
  <c r="G426" i="7"/>
  <c r="C426" i="7"/>
  <c r="F64" i="7"/>
  <c r="C21" i="7"/>
  <c r="D12" i="7"/>
  <c r="G12" i="7"/>
  <c r="F12" i="7"/>
  <c r="D6" i="7"/>
  <c r="G6" i="7"/>
  <c r="C6" i="7"/>
  <c r="F6" i="7"/>
  <c r="D454" i="7"/>
  <c r="G454" i="7"/>
  <c r="F454" i="7"/>
  <c r="D13" i="7"/>
  <c r="G13" i="7"/>
  <c r="F13" i="7"/>
  <c r="C13" i="7"/>
  <c r="C23" i="7"/>
  <c r="F32" i="7"/>
  <c r="D378" i="7"/>
  <c r="G378" i="7"/>
  <c r="F378" i="7"/>
  <c r="D54" i="7"/>
  <c r="G54" i="7"/>
  <c r="C54" i="7"/>
  <c r="F54" i="7"/>
  <c r="D120" i="7"/>
  <c r="G120" i="7"/>
  <c r="F120" i="7"/>
  <c r="D134" i="7"/>
  <c r="G134" i="7"/>
  <c r="F134" i="7"/>
  <c r="D330" i="7"/>
  <c r="G330" i="7"/>
  <c r="F330" i="7"/>
  <c r="C98" i="7"/>
  <c r="D163" i="7"/>
  <c r="G163" i="7"/>
  <c r="F163" i="7"/>
  <c r="F167" i="7"/>
  <c r="D167" i="7"/>
  <c r="G167" i="7"/>
  <c r="C167" i="7"/>
  <c r="D216" i="7"/>
  <c r="G216" i="7"/>
  <c r="F216" i="7"/>
  <c r="D226" i="7"/>
  <c r="G226" i="7"/>
  <c r="C226" i="7"/>
  <c r="F226" i="7"/>
  <c r="D280" i="7"/>
  <c r="G280" i="7"/>
  <c r="F280" i="7"/>
  <c r="C310" i="7"/>
  <c r="D336" i="7"/>
  <c r="G336" i="7"/>
  <c r="F336" i="7"/>
  <c r="D356" i="7"/>
  <c r="G356" i="7"/>
  <c r="F356" i="7"/>
  <c r="D393" i="7"/>
  <c r="G393" i="7"/>
  <c r="C393" i="7"/>
  <c r="F393" i="7"/>
  <c r="C35" i="7"/>
  <c r="C38" i="7"/>
  <c r="C43" i="7"/>
  <c r="C99" i="7"/>
  <c r="F102" i="7"/>
  <c r="C119" i="7"/>
  <c r="F126" i="7"/>
  <c r="D127" i="7"/>
  <c r="G127" i="7"/>
  <c r="F127" i="7"/>
  <c r="F175" i="7"/>
  <c r="D175" i="7"/>
  <c r="G175" i="7"/>
  <c r="C175" i="7"/>
  <c r="F185" i="7"/>
  <c r="D209" i="7"/>
  <c r="G209" i="7"/>
  <c r="F209" i="7"/>
  <c r="F271" i="7"/>
  <c r="C282" i="7"/>
  <c r="D335" i="7"/>
  <c r="G335" i="7"/>
  <c r="F335" i="7"/>
  <c r="D202" i="7"/>
  <c r="G202" i="7"/>
  <c r="F202" i="7"/>
  <c r="D277" i="7"/>
  <c r="G277" i="7"/>
  <c r="F277" i="7"/>
  <c r="D295" i="7"/>
  <c r="G295" i="7"/>
  <c r="F295" i="7"/>
  <c r="D373" i="7"/>
  <c r="G373" i="7"/>
  <c r="C373" i="7"/>
  <c r="F373" i="7"/>
  <c r="F376" i="7"/>
  <c r="F381" i="7"/>
  <c r="D199" i="7"/>
  <c r="G199" i="7"/>
  <c r="F199" i="7"/>
  <c r="C257" i="7"/>
  <c r="C419" i="7"/>
  <c r="D419" i="7"/>
  <c r="G419" i="7"/>
  <c r="D440" i="7"/>
  <c r="G440" i="7"/>
  <c r="C440" i="7"/>
  <c r="F440" i="7"/>
  <c r="C136" i="7"/>
  <c r="F171" i="7"/>
  <c r="F178" i="7"/>
  <c r="F203" i="7"/>
  <c r="F211" i="7"/>
  <c r="C217" i="7"/>
  <c r="F227" i="7"/>
  <c r="C241" i="7"/>
  <c r="F245" i="7"/>
  <c r="C281" i="7"/>
  <c r="D284" i="7"/>
  <c r="G284" i="7"/>
  <c r="C294" i="7"/>
  <c r="C306" i="7"/>
  <c r="D328" i="7"/>
  <c r="G328" i="7"/>
  <c r="D385" i="7"/>
  <c r="G385" i="7"/>
  <c r="F385" i="7"/>
  <c r="F419" i="7"/>
  <c r="C448" i="7"/>
  <c r="D448" i="7"/>
  <c r="G448" i="7"/>
  <c r="D152" i="7"/>
  <c r="G152" i="7"/>
  <c r="C152" i="7"/>
  <c r="D201" i="7"/>
  <c r="G201" i="7"/>
  <c r="C201" i="7"/>
  <c r="F320" i="7"/>
  <c r="D334" i="7"/>
  <c r="G334" i="7"/>
  <c r="C334" i="7"/>
  <c r="D401" i="7"/>
  <c r="G401" i="7"/>
  <c r="C401" i="7"/>
  <c r="D528" i="7"/>
  <c r="G528" i="7"/>
  <c r="F528" i="7"/>
  <c r="D545" i="7"/>
  <c r="G545" i="7"/>
  <c r="C545" i="7"/>
  <c r="D409" i="7"/>
  <c r="G409" i="7"/>
  <c r="C409" i="7"/>
  <c r="C470" i="7"/>
  <c r="D500" i="7"/>
  <c r="G500" i="7"/>
  <c r="F500" i="7"/>
  <c r="D457" i="7"/>
  <c r="G457" i="7"/>
  <c r="C457" i="7"/>
  <c r="D467" i="7"/>
  <c r="G467" i="7"/>
  <c r="C467" i="7"/>
  <c r="D471" i="7"/>
  <c r="G471" i="7"/>
  <c r="C471" i="7"/>
  <c r="F483" i="7"/>
  <c r="D508" i="7"/>
  <c r="G508" i="7"/>
  <c r="F508" i="7"/>
  <c r="C342" i="7"/>
  <c r="F457" i="7"/>
  <c r="C462" i="7"/>
  <c r="F467" i="7"/>
  <c r="F471" i="7"/>
  <c r="D484" i="7"/>
  <c r="G484" i="7"/>
  <c r="F484" i="7"/>
  <c r="C503" i="7"/>
  <c r="D503" i="7"/>
  <c r="G503" i="7"/>
  <c r="F503" i="7"/>
  <c r="F522" i="7"/>
  <c r="D522" i="7"/>
  <c r="G522" i="7"/>
  <c r="C522" i="7"/>
  <c r="C495" i="7"/>
  <c r="F520" i="7"/>
  <c r="F538" i="7"/>
  <c r="D538" i="7"/>
  <c r="G538" i="7"/>
  <c r="C538" i="7"/>
  <c r="C558" i="7"/>
  <c r="J1084" i="2"/>
  <c r="J1097" i="2"/>
  <c r="G1064" i="2"/>
  <c r="H1064" i="2"/>
  <c r="J1060" i="2"/>
  <c r="J957" i="2"/>
  <c r="G850" i="2"/>
  <c r="H850" i="2"/>
  <c r="J850" i="2"/>
  <c r="D255" i="7"/>
  <c r="G255" i="7"/>
  <c r="F255" i="7"/>
  <c r="D256" i="7"/>
  <c r="G256" i="7"/>
  <c r="F256" i="7"/>
  <c r="C256" i="7"/>
  <c r="D166" i="7"/>
  <c r="G166" i="7"/>
  <c r="F166" i="7"/>
  <c r="D171" i="7"/>
  <c r="G171" i="7"/>
  <c r="C171" i="7"/>
  <c r="D223" i="7"/>
  <c r="G223" i="7"/>
  <c r="F223" i="7"/>
  <c r="D267" i="7"/>
  <c r="G267" i="7"/>
  <c r="F267" i="7"/>
  <c r="D380" i="7"/>
  <c r="G380" i="7"/>
  <c r="F380" i="7"/>
  <c r="D71" i="7"/>
  <c r="G71" i="7"/>
  <c r="C71" i="7"/>
  <c r="D259" i="7"/>
  <c r="G259" i="7"/>
  <c r="F259" i="7"/>
  <c r="D135" i="7"/>
  <c r="G135" i="7"/>
  <c r="C143" i="7"/>
  <c r="C159" i="7"/>
  <c r="D159" i="7"/>
  <c r="G159" i="7"/>
  <c r="F174" i="7"/>
  <c r="C179" i="7"/>
  <c r="F186" i="7"/>
  <c r="F195" i="7"/>
  <c r="F249" i="7"/>
  <c r="D261" i="7"/>
  <c r="G261" i="7"/>
  <c r="C261" i="7"/>
  <c r="F284" i="7"/>
  <c r="D341" i="7"/>
  <c r="G341" i="7"/>
  <c r="F341" i="7"/>
  <c r="F422" i="7"/>
  <c r="D422" i="7"/>
  <c r="G422" i="7"/>
  <c r="D400" i="7"/>
  <c r="G400" i="7"/>
  <c r="F400" i="7"/>
  <c r="D417" i="7"/>
  <c r="G417" i="7"/>
  <c r="F417" i="7"/>
  <c r="C422" i="7"/>
  <c r="C245" i="7"/>
  <c r="C278" i="7"/>
  <c r="C293" i="7"/>
  <c r="D293" i="7"/>
  <c r="G293" i="7"/>
  <c r="F408" i="7"/>
  <c r="F412" i="7"/>
  <c r="C433" i="7"/>
  <c r="D433" i="7"/>
  <c r="G433" i="7"/>
  <c r="C447" i="7"/>
  <c r="D499" i="7"/>
  <c r="G499" i="7"/>
  <c r="C499" i="7"/>
  <c r="F499" i="7"/>
  <c r="F281" i="7"/>
  <c r="F338" i="7"/>
  <c r="D389" i="7"/>
  <c r="G389" i="7"/>
  <c r="C389" i="7"/>
  <c r="D462" i="7"/>
  <c r="G462" i="7"/>
  <c r="F462" i="7"/>
  <c r="D470" i="7"/>
  <c r="G470" i="7"/>
  <c r="F470" i="7"/>
  <c r="C482" i="7"/>
  <c r="C490" i="7"/>
  <c r="C410" i="7"/>
  <c r="C441" i="7"/>
  <c r="F494" i="7"/>
  <c r="C539" i="7"/>
  <c r="C486" i="7"/>
  <c r="F553" i="7"/>
  <c r="F558" i="7"/>
  <c r="J781" i="2"/>
  <c r="G781" i="2"/>
  <c r="H781" i="2"/>
  <c r="G715" i="2"/>
  <c r="H715" i="2"/>
  <c r="J715" i="2"/>
  <c r="J1112" i="2"/>
  <c r="G1108" i="2"/>
  <c r="H1108" i="2"/>
  <c r="J1108" i="2"/>
  <c r="G1072" i="2"/>
  <c r="H1072" i="2"/>
  <c r="J1072" i="2"/>
  <c r="G1042" i="2"/>
  <c r="H1042" i="2"/>
  <c r="J1042" i="2"/>
  <c r="J1024" i="2"/>
  <c r="G851" i="2"/>
  <c r="H851" i="2"/>
  <c r="G1061" i="2"/>
  <c r="H1061" i="2"/>
  <c r="J1061" i="2"/>
  <c r="C285" i="7"/>
  <c r="C61" i="7"/>
  <c r="F70" i="7"/>
  <c r="F95" i="7"/>
  <c r="D98" i="7"/>
  <c r="G98" i="7"/>
  <c r="C106" i="7"/>
  <c r="D106" i="7"/>
  <c r="G106" i="7"/>
  <c r="C123" i="7"/>
  <c r="D123" i="7"/>
  <c r="G123" i="7"/>
  <c r="D139" i="7"/>
  <c r="G139" i="7"/>
  <c r="F170" i="7"/>
  <c r="D294" i="7"/>
  <c r="G294" i="7"/>
  <c r="F312" i="7"/>
  <c r="F342" i="7"/>
  <c r="F353" i="7"/>
  <c r="F355" i="7"/>
  <c r="F377" i="7"/>
  <c r="F421" i="7"/>
  <c r="F424" i="7"/>
  <c r="F468" i="7"/>
  <c r="F482" i="7"/>
  <c r="F496" i="7"/>
  <c r="C74" i="7"/>
  <c r="D268" i="7"/>
  <c r="G268" i="7"/>
  <c r="C268" i="7"/>
  <c r="F369" i="7"/>
  <c r="F372" i="7"/>
  <c r="F374" i="7"/>
  <c r="F410" i="7"/>
  <c r="F449" i="7"/>
  <c r="C95" i="7"/>
  <c r="F111" i="7"/>
  <c r="D124" i="7"/>
  <c r="G124" i="7"/>
  <c r="D140" i="7"/>
  <c r="G140" i="7"/>
  <c r="C140" i="7"/>
  <c r="C184" i="7"/>
  <c r="F198" i="7"/>
  <c r="F306" i="7"/>
  <c r="D321" i="7"/>
  <c r="G321" i="7"/>
  <c r="C321" i="7"/>
  <c r="C507" i="7"/>
  <c r="C535" i="7"/>
  <c r="D535" i="7"/>
  <c r="G535" i="7"/>
  <c r="J668" i="2"/>
  <c r="D58" i="7"/>
  <c r="G58" i="7"/>
  <c r="C58" i="7"/>
  <c r="D119" i="7"/>
  <c r="G119" i="7"/>
  <c r="F119" i="7"/>
  <c r="F7" i="7"/>
  <c r="D15" i="7"/>
  <c r="G15" i="7"/>
  <c r="C15" i="7"/>
  <c r="F58" i="7"/>
  <c r="F86" i="7"/>
  <c r="D10" i="7"/>
  <c r="G10" i="7"/>
  <c r="C10" i="7"/>
  <c r="F124" i="7"/>
  <c r="C124" i="7"/>
  <c r="C26" i="7"/>
  <c r="C66" i="7"/>
  <c r="F66" i="7"/>
  <c r="C67" i="7"/>
  <c r="F146" i="7"/>
  <c r="C8" i="7"/>
  <c r="C11" i="7"/>
  <c r="D151" i="7"/>
  <c r="G151" i="7"/>
  <c r="C151" i="7"/>
  <c r="F225" i="7"/>
  <c r="C225" i="7"/>
  <c r="C229" i="7"/>
  <c r="F329" i="7"/>
  <c r="D349" i="7"/>
  <c r="G349" i="7"/>
  <c r="D450" i="7"/>
  <c r="G450" i="7"/>
  <c r="C450" i="7"/>
  <c r="D472" i="7"/>
  <c r="G472" i="7"/>
  <c r="F472" i="7"/>
  <c r="D512" i="7"/>
  <c r="G512" i="7"/>
  <c r="F512" i="7"/>
  <c r="D504" i="7"/>
  <c r="G504" i="7"/>
  <c r="F504" i="7"/>
  <c r="F164" i="7"/>
  <c r="C297" i="7"/>
  <c r="F304" i="7"/>
  <c r="C327" i="7"/>
  <c r="D369" i="7"/>
  <c r="G369" i="7"/>
  <c r="C369" i="7"/>
  <c r="F523" i="7"/>
  <c r="C430" i="7"/>
  <c r="D474" i="7"/>
  <c r="G474" i="7"/>
  <c r="C474" i="7"/>
  <c r="F474" i="7"/>
  <c r="C561" i="7"/>
  <c r="F519" i="7"/>
  <c r="K421" i="6"/>
  <c r="K611" i="6"/>
  <c r="G496" i="2"/>
  <c r="H496" i="2"/>
  <c r="J496" i="2"/>
  <c r="G835" i="2"/>
  <c r="H835" i="2"/>
  <c r="J835" i="2"/>
  <c r="J288" i="2"/>
  <c r="J341" i="2"/>
  <c r="G74" i="2"/>
  <c r="H74" i="2"/>
  <c r="J654" i="2"/>
  <c r="G870" i="2"/>
  <c r="H870" i="2"/>
  <c r="J625" i="2"/>
  <c r="G356" i="2"/>
  <c r="H356" i="2"/>
  <c r="G168" i="2"/>
  <c r="H168" i="2"/>
  <c r="J1086" i="2"/>
  <c r="J244" i="2"/>
  <c r="J373" i="2"/>
  <c r="J1099" i="2"/>
  <c r="J1090" i="2"/>
  <c r="J1081" i="2"/>
  <c r="J1036" i="2"/>
  <c r="J1083" i="2"/>
  <c r="E18" i="1"/>
  <c r="F18" i="1"/>
  <c r="E18" i="6"/>
  <c r="J816" i="2"/>
  <c r="G614" i="2"/>
  <c r="H614" i="2"/>
  <c r="J42" i="2"/>
  <c r="G42" i="2"/>
  <c r="H42" i="2"/>
  <c r="G726" i="2"/>
  <c r="H726" i="2"/>
  <c r="G819" i="2"/>
  <c r="H819" i="2"/>
  <c r="G354" i="2"/>
  <c r="H354" i="2"/>
  <c r="G425" i="2"/>
  <c r="H425" i="2"/>
  <c r="G708" i="2"/>
  <c r="H708" i="2"/>
  <c r="G863" i="2"/>
  <c r="H863" i="2"/>
  <c r="J923" i="2"/>
  <c r="J153" i="2"/>
  <c r="G153" i="2"/>
  <c r="H153" i="2"/>
  <c r="G464" i="2"/>
  <c r="H464" i="2"/>
  <c r="G427" i="2"/>
  <c r="H427" i="2"/>
  <c r="J427" i="2"/>
  <c r="G426" i="2"/>
  <c r="H426" i="2"/>
  <c r="E357" i="6"/>
  <c r="E227" i="6"/>
  <c r="E611" i="6"/>
  <c r="K451" i="6"/>
  <c r="K163" i="6"/>
  <c r="K229" i="6"/>
  <c r="K67" i="6"/>
  <c r="E228" i="6"/>
  <c r="E101" i="6"/>
  <c r="E515" i="6"/>
  <c r="E195" i="6"/>
  <c r="K100" i="6"/>
  <c r="E579" i="6"/>
  <c r="K419" i="6"/>
  <c r="K196" i="6"/>
  <c r="E323" i="6"/>
  <c r="G183" i="2"/>
  <c r="H183" i="2"/>
  <c r="J184" i="2"/>
  <c r="J180" i="2"/>
  <c r="J986" i="2"/>
  <c r="H645" i="2"/>
  <c r="J236" i="2"/>
  <c r="G1047" i="2"/>
  <c r="H1047" i="2"/>
  <c r="J1047" i="2"/>
  <c r="G568" i="2"/>
  <c r="H568" i="2"/>
  <c r="J568" i="2"/>
  <c r="G68" i="2"/>
  <c r="H68" i="2"/>
  <c r="J67" i="2"/>
  <c r="G66" i="2"/>
  <c r="H66" i="2"/>
  <c r="J66" i="2"/>
  <c r="G208" i="2"/>
  <c r="H208" i="2"/>
  <c r="J208" i="2"/>
  <c r="G767" i="2"/>
  <c r="H767" i="2"/>
  <c r="J767" i="2"/>
  <c r="G933" i="2"/>
  <c r="H933" i="2"/>
  <c r="J933" i="2"/>
  <c r="G916" i="2"/>
  <c r="H916" i="2"/>
  <c r="J916" i="2"/>
  <c r="J574" i="2"/>
  <c r="J585" i="2"/>
  <c r="J812" i="2"/>
  <c r="J475" i="2"/>
  <c r="J935" i="2"/>
  <c r="J603" i="2"/>
  <c r="G629" i="2"/>
  <c r="H629" i="2"/>
  <c r="J629" i="2"/>
  <c r="J1057" i="2"/>
  <c r="C16" i="7"/>
  <c r="C286" i="7"/>
  <c r="F16" i="7"/>
  <c r="C316" i="7"/>
  <c r="D32" i="7"/>
  <c r="G32" i="7"/>
  <c r="F48" i="7"/>
  <c r="F63" i="7"/>
  <c r="C63" i="7"/>
  <c r="F340" i="7"/>
  <c r="C89" i="7"/>
  <c r="D89" i="7"/>
  <c r="G89" i="7"/>
  <c r="C372" i="7"/>
  <c r="J34" i="2"/>
  <c r="H398" i="2"/>
  <c r="J542" i="2"/>
  <c r="J566" i="2"/>
  <c r="G456" i="2"/>
  <c r="H456" i="2"/>
  <c r="J361" i="2"/>
  <c r="J255" i="2"/>
  <c r="G656" i="2"/>
  <c r="H656" i="2"/>
  <c r="G359" i="2"/>
  <c r="H359" i="2"/>
  <c r="G319" i="2"/>
  <c r="H319" i="2"/>
  <c r="J735" i="2"/>
  <c r="G342" i="2"/>
  <c r="H342" i="2"/>
  <c r="J375" i="2"/>
  <c r="G995" i="2"/>
  <c r="H995" i="2"/>
  <c r="J730" i="2"/>
  <c r="G730" i="2"/>
  <c r="H730" i="2"/>
  <c r="G1107" i="2"/>
  <c r="H1107" i="2"/>
  <c r="J1107" i="2"/>
  <c r="G575" i="2"/>
  <c r="H575" i="2"/>
  <c r="J575" i="2"/>
  <c r="G570" i="2"/>
  <c r="H570" i="2"/>
  <c r="J570" i="2"/>
  <c r="G36" i="2"/>
  <c r="H36" i="2"/>
  <c r="J36" i="2"/>
  <c r="J605" i="2"/>
  <c r="G551" i="2"/>
  <c r="H551" i="2"/>
  <c r="G824" i="2"/>
  <c r="H824" i="2"/>
  <c r="J248" i="2"/>
  <c r="J1098" i="2"/>
  <c r="G1069" i="2"/>
  <c r="H1069" i="2"/>
  <c r="J1069" i="2"/>
  <c r="G1033" i="2"/>
  <c r="H1033" i="2"/>
  <c r="J1033" i="2"/>
  <c r="J39" i="2"/>
  <c r="G39" i="2"/>
  <c r="H39" i="2"/>
  <c r="G1094" i="2"/>
  <c r="H1094" i="2"/>
  <c r="J35" i="2"/>
  <c r="J1091" i="2"/>
  <c r="J1119" i="2"/>
  <c r="J224" i="2"/>
  <c r="J434" i="2"/>
  <c r="J321" i="2"/>
  <c r="J333" i="2"/>
  <c r="J1053" i="2"/>
  <c r="J643" i="2"/>
  <c r="J997" i="2"/>
  <c r="J657" i="2"/>
  <c r="G974" i="2"/>
  <c r="H974" i="2"/>
  <c r="H372" i="2"/>
  <c r="J905" i="2"/>
  <c r="G834" i="2"/>
  <c r="H834" i="2"/>
  <c r="J1093" i="2"/>
  <c r="J437" i="2"/>
  <c r="J622" i="2"/>
  <c r="G11" i="2"/>
  <c r="H11" i="2"/>
  <c r="G13" i="2"/>
  <c r="H13" i="2"/>
  <c r="J1130" i="2"/>
  <c r="J1049" i="2"/>
  <c r="J569" i="2"/>
  <c r="G623" i="2"/>
  <c r="H623" i="2"/>
  <c r="J444" i="2"/>
  <c r="G956" i="2"/>
  <c r="H956" i="2"/>
  <c r="G830" i="2"/>
  <c r="H830" i="2"/>
  <c r="G355" i="2"/>
  <c r="H355" i="2"/>
  <c r="G330" i="2"/>
  <c r="H330" i="2"/>
  <c r="G796" i="2"/>
  <c r="H796" i="2"/>
  <c r="J1118" i="2"/>
  <c r="G162" i="2"/>
  <c r="H162" i="2"/>
  <c r="G1113" i="2"/>
  <c r="H1113" i="2"/>
  <c r="J1113" i="2"/>
  <c r="G1046" i="2"/>
  <c r="H1046" i="2"/>
  <c r="J1046" i="2"/>
  <c r="G1022" i="2"/>
  <c r="H1022" i="2"/>
  <c r="J1022" i="2"/>
  <c r="G358" i="2"/>
  <c r="H358" i="2"/>
  <c r="J707" i="2"/>
  <c r="G965" i="2"/>
  <c r="H965" i="2"/>
  <c r="G332" i="2"/>
  <c r="H332" i="2"/>
  <c r="J857" i="2"/>
  <c r="G926" i="2"/>
  <c r="H926" i="2"/>
  <c r="J971" i="2"/>
  <c r="G336" i="2"/>
  <c r="H336" i="2"/>
  <c r="G1009" i="2"/>
  <c r="H1009" i="2"/>
  <c r="G1006" i="2"/>
  <c r="H1006" i="2"/>
  <c r="J742" i="2"/>
  <c r="G983" i="2"/>
  <c r="H983" i="2"/>
  <c r="J983" i="2"/>
  <c r="G127" i="2"/>
  <c r="H127" i="2"/>
  <c r="J127" i="2"/>
  <c r="G1008" i="2"/>
  <c r="H1008" i="2"/>
  <c r="J1008" i="2"/>
  <c r="J270" i="2"/>
  <c r="G782" i="2"/>
  <c r="H782" i="2"/>
  <c r="J782" i="2"/>
  <c r="G821" i="2"/>
  <c r="H821" i="2"/>
  <c r="G852" i="2"/>
  <c r="H852" i="2"/>
  <c r="J852" i="2"/>
  <c r="G302" i="2"/>
  <c r="H302" i="2"/>
  <c r="G301" i="2"/>
  <c r="H301" i="2"/>
  <c r="J301" i="2"/>
  <c r="J300" i="2"/>
  <c r="J563" i="2"/>
  <c r="J562" i="2"/>
  <c r="J840" i="2"/>
  <c r="H309" i="2"/>
  <c r="J92" i="2"/>
  <c r="G734" i="2"/>
  <c r="H734" i="2"/>
  <c r="J705" i="2"/>
  <c r="G247" i="2"/>
  <c r="H247" i="2"/>
  <c r="J811" i="2"/>
  <c r="G397" i="2"/>
  <c r="H397" i="2"/>
  <c r="J914" i="2"/>
  <c r="J799" i="2"/>
  <c r="J199" i="2"/>
  <c r="J449" i="2"/>
  <c r="G441" i="2"/>
  <c r="H441" i="2"/>
  <c r="J955" i="2"/>
  <c r="G667" i="2"/>
  <c r="H667" i="2"/>
  <c r="J212" i="2"/>
  <c r="G987" i="2"/>
  <c r="H987" i="2"/>
  <c r="G415" i="2"/>
  <c r="H415" i="2"/>
  <c r="J768" i="2"/>
  <c r="G362" i="2"/>
  <c r="H362" i="2"/>
  <c r="J306" i="2"/>
  <c r="J76" i="2"/>
  <c r="J80" i="2"/>
  <c r="J98" i="2"/>
  <c r="G104" i="2"/>
  <c r="H104" i="2"/>
  <c r="J104" i="2"/>
  <c r="J140" i="2"/>
  <c r="G238" i="2"/>
  <c r="H238" i="2"/>
  <c r="J238" i="2"/>
  <c r="G252" i="2"/>
  <c r="H252" i="2"/>
  <c r="J252" i="2"/>
  <c r="J289" i="2"/>
  <c r="J343" i="2"/>
  <c r="J395" i="2"/>
  <c r="G395" i="2"/>
  <c r="H395" i="2"/>
  <c r="G401" i="2"/>
  <c r="H401" i="2"/>
  <c r="J401" i="2"/>
  <c r="J407" i="2"/>
  <c r="G407" i="2"/>
  <c r="H407" i="2"/>
  <c r="G419" i="2"/>
  <c r="H419" i="2"/>
  <c r="J419" i="2"/>
  <c r="J443" i="2"/>
  <c r="G443" i="2"/>
  <c r="H443" i="2"/>
  <c r="G445" i="2"/>
  <c r="H445" i="2"/>
  <c r="G480" i="2"/>
  <c r="H480" i="2"/>
  <c r="G507" i="2"/>
  <c r="H507" i="2"/>
  <c r="J507" i="2"/>
  <c r="G522" i="2"/>
  <c r="H522" i="2"/>
  <c r="J522" i="2"/>
  <c r="J526" i="2"/>
  <c r="G533" i="2"/>
  <c r="H533" i="2"/>
  <c r="J558" i="2"/>
  <c r="G582" i="2"/>
  <c r="H582" i="2"/>
  <c r="J584" i="2"/>
  <c r="G586" i="2"/>
  <c r="H586" i="2"/>
  <c r="J586" i="2"/>
  <c r="G596" i="2"/>
  <c r="H596" i="2"/>
  <c r="J596" i="2"/>
  <c r="J602" i="2"/>
  <c r="G602" i="2"/>
  <c r="H602" i="2"/>
  <c r="J609" i="2"/>
  <c r="G615" i="2"/>
  <c r="H615" i="2"/>
  <c r="J631" i="2"/>
  <c r="G644" i="2"/>
  <c r="H644" i="2"/>
  <c r="J665" i="2"/>
  <c r="J669" i="2"/>
  <c r="G669" i="2"/>
  <c r="H669" i="2"/>
  <c r="J675" i="2"/>
  <c r="G691" i="2"/>
  <c r="H691" i="2"/>
  <c r="J691" i="2"/>
  <c r="J693" i="2"/>
  <c r="G703" i="2"/>
  <c r="H703" i="2"/>
  <c r="J703" i="2"/>
  <c r="J719" i="2"/>
  <c r="G719" i="2"/>
  <c r="H719" i="2"/>
  <c r="G725" i="2"/>
  <c r="H725" i="2"/>
  <c r="J725" i="2"/>
  <c r="G760" i="2"/>
  <c r="H760" i="2"/>
  <c r="J760" i="2"/>
  <c r="G762" i="2"/>
  <c r="H762" i="2"/>
  <c r="J762" i="2"/>
  <c r="J765" i="2"/>
  <c r="J774" i="2"/>
  <c r="G774" i="2"/>
  <c r="H774" i="2"/>
  <c r="J787" i="2"/>
  <c r="G877" i="2"/>
  <c r="H877" i="2"/>
  <c r="J877" i="2"/>
  <c r="G895" i="2"/>
  <c r="H895" i="2"/>
  <c r="G899" i="2"/>
  <c r="H899" i="2"/>
  <c r="J899" i="2"/>
  <c r="G929" i="2"/>
  <c r="H929" i="2"/>
  <c r="G938" i="2"/>
  <c r="H938" i="2"/>
  <c r="J938" i="2"/>
  <c r="J940" i="2"/>
  <c r="G940" i="2"/>
  <c r="H940" i="2"/>
  <c r="J942" i="2"/>
  <c r="G951" i="2"/>
  <c r="H951" i="2"/>
  <c r="J951" i="2"/>
  <c r="G958" i="2"/>
  <c r="H958" i="2"/>
  <c r="J958" i="2"/>
  <c r="G964" i="2"/>
  <c r="H964" i="2"/>
  <c r="J964" i="2"/>
  <c r="J973" i="2"/>
  <c r="G977" i="2"/>
  <c r="H977" i="2"/>
  <c r="J980" i="2"/>
  <c r="G980" i="2"/>
  <c r="H980" i="2"/>
  <c r="G989" i="2"/>
  <c r="H989" i="2"/>
  <c r="J989" i="2"/>
  <c r="J991" i="2"/>
  <c r="J993" i="2"/>
  <c r="G993" i="2"/>
  <c r="H993" i="2"/>
  <c r="J755" i="2"/>
  <c r="J525" i="2"/>
  <c r="G525" i="2"/>
  <c r="H525" i="2"/>
  <c r="J741" i="2"/>
  <c r="G741" i="2"/>
  <c r="H741" i="2"/>
  <c r="J505" i="2"/>
  <c r="G505" i="2"/>
  <c r="H505" i="2"/>
  <c r="G345" i="2"/>
  <c r="H345" i="2"/>
  <c r="J892" i="2"/>
  <c r="G879" i="2"/>
  <c r="H879" i="2"/>
  <c r="G946" i="2"/>
  <c r="H946" i="2"/>
  <c r="J463" i="2"/>
  <c r="G234" i="2"/>
  <c r="H234" i="2"/>
  <c r="G326" i="2"/>
  <c r="H326" i="2"/>
  <c r="G617" i="2"/>
  <c r="H617" i="2"/>
  <c r="G150" i="2"/>
  <c r="H150" i="2"/>
  <c r="G783" i="2"/>
  <c r="H783" i="2"/>
  <c r="J203" i="2"/>
  <c r="G738" i="2"/>
  <c r="H738" i="2"/>
  <c r="J389" i="2"/>
  <c r="J75" i="2"/>
  <c r="J785" i="2"/>
  <c r="J743" i="2"/>
  <c r="J607" i="2"/>
  <c r="G461" i="2"/>
  <c r="H461" i="2"/>
  <c r="J624" i="2"/>
  <c r="J118" i="2"/>
  <c r="J869" i="2"/>
  <c r="J486" i="2"/>
  <c r="G931" i="2"/>
  <c r="H931" i="2"/>
  <c r="J795" i="2"/>
  <c r="G661" i="2"/>
  <c r="H661" i="2"/>
  <c r="G391" i="2"/>
  <c r="H391" i="2"/>
  <c r="J671" i="2"/>
  <c r="G998" i="2"/>
  <c r="H998" i="2"/>
  <c r="G324" i="2"/>
  <c r="H324" i="2"/>
  <c r="J732" i="2"/>
  <c r="J663" i="2"/>
  <c r="J901" i="2"/>
  <c r="G1140" i="2"/>
  <c r="H1140" i="2"/>
  <c r="G647" i="2"/>
  <c r="H647" i="2"/>
  <c r="J647" i="2"/>
  <c r="G77" i="2"/>
  <c r="H77" i="2"/>
  <c r="J346" i="2"/>
  <c r="J348" i="2"/>
  <c r="G348" i="2"/>
  <c r="H348" i="2"/>
  <c r="J382" i="2"/>
  <c r="G589" i="2"/>
  <c r="H589" i="2"/>
  <c r="J589" i="2"/>
  <c r="J636" i="2"/>
  <c r="G636" i="2"/>
  <c r="H636" i="2"/>
  <c r="G739" i="2"/>
  <c r="H739" i="2"/>
  <c r="J748" i="2"/>
  <c r="J788" i="2"/>
  <c r="H788" i="2"/>
  <c r="J809" i="2"/>
  <c r="G809" i="2"/>
  <c r="H809" i="2"/>
  <c r="J841" i="2"/>
  <c r="G889" i="2"/>
  <c r="H889" i="2"/>
  <c r="J928" i="2"/>
  <c r="G928" i="2"/>
  <c r="H928" i="2"/>
  <c r="G970" i="2"/>
  <c r="H970" i="2"/>
  <c r="J970" i="2"/>
  <c r="G351" i="2"/>
  <c r="H351" i="2"/>
  <c r="J827" i="2"/>
  <c r="G597" i="2"/>
  <c r="H597" i="2"/>
  <c r="G893" i="2"/>
  <c r="H893" i="2"/>
  <c r="J699" i="2"/>
  <c r="G265" i="2"/>
  <c r="H265" i="2"/>
  <c r="J759" i="2"/>
  <c r="J557" i="2"/>
  <c r="G339" i="2"/>
  <c r="H339" i="2"/>
  <c r="J805" i="2"/>
  <c r="J546" i="2"/>
  <c r="J820" i="2"/>
  <c r="G305" i="2"/>
  <c r="H305" i="2"/>
  <c r="J769" i="2"/>
  <c r="J651" i="2"/>
  <c r="J773" i="2"/>
  <c r="G365" i="2"/>
  <c r="H365" i="2"/>
  <c r="J908" i="2"/>
  <c r="G578" i="2"/>
  <c r="H578" i="2"/>
  <c r="J552" i="2"/>
  <c r="G485" i="2"/>
  <c r="H485" i="2"/>
  <c r="J267" i="2"/>
  <c r="G915" i="2"/>
  <c r="H915" i="2"/>
  <c r="G606" i="2"/>
  <c r="H606" i="2"/>
  <c r="G367" i="2"/>
  <c r="H367" i="2"/>
  <c r="J880" i="2"/>
  <c r="G54" i="2"/>
  <c r="H54" i="2"/>
  <c r="J538" i="2"/>
  <c r="J245" i="2"/>
  <c r="J483" i="2"/>
  <c r="J595" i="2"/>
  <c r="J1135" i="2"/>
  <c r="G761" i="2"/>
  <c r="H761" i="2"/>
  <c r="G1001" i="2"/>
  <c r="H1001" i="2"/>
  <c r="J610" i="2"/>
  <c r="J228" i="2"/>
  <c r="J192" i="2"/>
  <c r="J320" i="2"/>
  <c r="G370" i="2"/>
  <c r="H370" i="2"/>
  <c r="J370" i="2"/>
  <c r="G376" i="2"/>
  <c r="H376" i="2"/>
  <c r="J376" i="2"/>
  <c r="J387" i="2"/>
  <c r="G387" i="2"/>
  <c r="H387" i="2"/>
  <c r="J109" i="2"/>
  <c r="G109" i="2"/>
  <c r="H109" i="2"/>
  <c r="G111" i="2"/>
  <c r="H111" i="2"/>
  <c r="J111" i="2"/>
  <c r="J202" i="2"/>
  <c r="J577" i="2"/>
  <c r="J185" i="2"/>
  <c r="G47" i="2"/>
  <c r="H47" i="2"/>
  <c r="G18" i="2"/>
  <c r="H18" i="2"/>
  <c r="J62" i="2"/>
  <c r="G996" i="2"/>
  <c r="H996" i="2"/>
  <c r="G285" i="2"/>
  <c r="H285" i="2"/>
  <c r="J103" i="2"/>
  <c r="J402" i="2"/>
  <c r="J535" i="2"/>
  <c r="J435" i="2"/>
  <c r="J209" i="2"/>
  <c r="G1129" i="2"/>
  <c r="H1129" i="2"/>
  <c r="J215" i="2"/>
  <c r="J113" i="2"/>
  <c r="J318" i="2"/>
  <c r="G297" i="2"/>
  <c r="H297" i="2"/>
  <c r="G727" i="2"/>
  <c r="H727" i="2"/>
  <c r="J729" i="2"/>
  <c r="G561" i="2"/>
  <c r="H561" i="2"/>
  <c r="J561" i="2"/>
  <c r="J620" i="2"/>
  <c r="G620" i="2"/>
  <c r="H620" i="2"/>
  <c r="G775" i="2"/>
  <c r="H775" i="2"/>
  <c r="J817" i="2"/>
  <c r="G845" i="2"/>
  <c r="H845" i="2"/>
  <c r="J887" i="2"/>
  <c r="J922" i="2"/>
  <c r="G922" i="2"/>
  <c r="H922" i="2"/>
  <c r="G1007" i="2"/>
  <c r="H1007" i="2"/>
  <c r="J178" i="2"/>
  <c r="G178" i="2"/>
  <c r="H178" i="2"/>
  <c r="G927" i="2"/>
  <c r="H927" i="2"/>
  <c r="J925" i="2"/>
  <c r="J962" i="2"/>
  <c r="J430" i="2"/>
  <c r="J560" i="2"/>
  <c r="G560" i="2"/>
  <c r="H560" i="2"/>
  <c r="G565" i="2"/>
  <c r="H565" i="2"/>
  <c r="G649" i="2"/>
  <c r="H649" i="2"/>
  <c r="J649" i="2"/>
  <c r="G716" i="2"/>
  <c r="H716" i="2"/>
  <c r="J716" i="2"/>
  <c r="G779" i="2"/>
  <c r="H779" i="2"/>
  <c r="J779" i="2"/>
  <c r="G1114" i="2"/>
  <c r="H1114" i="2"/>
  <c r="J1114" i="2"/>
  <c r="G1106" i="2"/>
  <c r="H1106" i="2"/>
  <c r="J1106" i="2"/>
  <c r="G1102" i="2"/>
  <c r="H1102" i="2"/>
  <c r="J1102" i="2"/>
  <c r="G1092" i="2"/>
  <c r="H1092" i="2"/>
  <c r="J1092" i="2"/>
  <c r="G1078" i="2"/>
  <c r="H1078" i="2"/>
  <c r="J1078" i="2"/>
  <c r="G1139" i="2"/>
  <c r="H1139" i="2"/>
  <c r="J1139" i="2"/>
  <c r="G1066" i="2"/>
  <c r="H1066" i="2"/>
  <c r="J1066" i="2"/>
  <c r="G1054" i="2"/>
  <c r="H1054" i="2"/>
  <c r="J1054" i="2"/>
  <c r="G1051" i="2"/>
  <c r="H1051" i="2"/>
  <c r="J1051" i="2"/>
  <c r="G1044" i="2"/>
  <c r="H1044" i="2"/>
  <c r="J1044" i="2"/>
  <c r="G1038" i="2"/>
  <c r="H1038" i="2"/>
  <c r="J1038" i="2"/>
  <c r="G1025" i="2"/>
  <c r="H1025" i="2"/>
  <c r="G1021" i="2"/>
  <c r="H1021" i="2"/>
  <c r="J1021" i="2"/>
  <c r="G1082" i="2"/>
  <c r="H1082" i="2"/>
  <c r="J1082" i="2"/>
  <c r="G847" i="2"/>
  <c r="H847" i="2"/>
  <c r="G126" i="2"/>
  <c r="H126" i="2"/>
  <c r="G12" i="2"/>
  <c r="H12" i="2"/>
  <c r="J242" i="2"/>
  <c r="J421" i="2"/>
  <c r="J604" i="2"/>
  <c r="J89" i="2"/>
  <c r="G913" i="2"/>
  <c r="H913" i="2"/>
  <c r="G639" i="2"/>
  <c r="H639" i="2"/>
  <c r="G695" i="2"/>
  <c r="H695" i="2"/>
  <c r="J451" i="2"/>
  <c r="J37" i="2"/>
  <c r="J231" i="2"/>
  <c r="J523" i="2"/>
  <c r="G21" i="2"/>
  <c r="H21" i="2"/>
  <c r="J920" i="2"/>
  <c r="J549" i="2"/>
  <c r="G422" i="2"/>
  <c r="H422" i="2"/>
  <c r="J917" i="2"/>
  <c r="G521" i="2"/>
  <c r="H521" i="2"/>
  <c r="J114" i="2"/>
  <c r="J201" i="2"/>
  <c r="J1040" i="2"/>
  <c r="G519" i="2"/>
  <c r="H519" i="2"/>
  <c r="J409" i="2"/>
  <c r="G1080" i="2"/>
  <c r="H1080" i="2"/>
  <c r="J1089" i="2"/>
  <c r="J1027" i="2"/>
  <c r="G1019" i="2"/>
  <c r="H1019" i="2"/>
  <c r="G937" i="2"/>
  <c r="H937" i="2"/>
  <c r="J937" i="2"/>
  <c r="J1070" i="2"/>
  <c r="G205" i="2"/>
  <c r="H205" i="2"/>
  <c r="J205" i="2"/>
  <c r="J414" i="2"/>
  <c r="G414" i="2"/>
  <c r="H414" i="2"/>
  <c r="J771" i="2"/>
  <c r="G771" i="2"/>
  <c r="H771" i="2"/>
  <c r="G813" i="2"/>
  <c r="H813" i="2"/>
  <c r="G865" i="2"/>
  <c r="H865" i="2"/>
  <c r="J865" i="2"/>
  <c r="G906" i="2"/>
  <c r="H906" i="2"/>
  <c r="J906" i="2"/>
  <c r="H1003" i="2"/>
  <c r="J227" i="2"/>
  <c r="G418" i="2"/>
  <c r="H418" i="2"/>
  <c r="J890" i="2"/>
  <c r="G24" i="2"/>
  <c r="H24" i="2"/>
  <c r="J793" i="2"/>
  <c r="G541" i="2"/>
  <c r="H541" i="2"/>
  <c r="G910" i="2"/>
  <c r="H910" i="2"/>
  <c r="J766" i="2"/>
  <c r="G1005" i="2"/>
  <c r="H1005" i="2"/>
  <c r="J709" i="2"/>
  <c r="J528" i="2"/>
  <c r="J488" i="2"/>
  <c r="G710" i="2"/>
  <c r="H710" i="2"/>
  <c r="J822" i="2"/>
  <c r="G573" i="2"/>
  <c r="H573" i="2"/>
  <c r="G497" i="2"/>
  <c r="H497" i="2"/>
  <c r="G886" i="2"/>
  <c r="H886" i="2"/>
  <c r="G722" i="2"/>
  <c r="H722" i="2"/>
  <c r="J240" i="2"/>
  <c r="J539" i="2"/>
  <c r="G736" i="2"/>
  <c r="H736" i="2"/>
  <c r="J268" i="2"/>
  <c r="J724" i="2"/>
  <c r="G207" i="2"/>
  <c r="H207" i="2"/>
  <c r="G325" i="2"/>
  <c r="H325" i="2"/>
  <c r="G567" i="2"/>
  <c r="H567" i="2"/>
  <c r="G206" i="2"/>
  <c r="H206" i="2"/>
  <c r="J294" i="2"/>
  <c r="G417" i="2"/>
  <c r="H417" i="2"/>
  <c r="J417" i="2"/>
  <c r="G442" i="2"/>
  <c r="H442" i="2"/>
  <c r="J442" i="2"/>
  <c r="J516" i="2"/>
  <c r="G630" i="2"/>
  <c r="H630" i="2"/>
  <c r="J630" i="2"/>
  <c r="J642" i="2"/>
  <c r="G642" i="2"/>
  <c r="H642" i="2"/>
  <c r="G17" i="2"/>
  <c r="H17" i="2"/>
  <c r="J17" i="2"/>
  <c r="J56" i="2"/>
  <c r="G56" i="2"/>
  <c r="H56" i="2"/>
  <c r="J120" i="2"/>
  <c r="G120" i="2"/>
  <c r="H120" i="2"/>
  <c r="G124" i="2"/>
  <c r="H124" i="2"/>
  <c r="G143" i="2"/>
  <c r="H143" i="2"/>
  <c r="G204" i="2"/>
  <c r="H204" i="2"/>
  <c r="G226" i="2"/>
  <c r="H226" i="2"/>
  <c r="J226" i="2"/>
  <c r="G249" i="2"/>
  <c r="H249" i="2"/>
  <c r="G258" i="2"/>
  <c r="H258" i="2"/>
  <c r="J258" i="2"/>
  <c r="G331" i="2"/>
  <c r="H331" i="2"/>
  <c r="J353" i="2"/>
  <c r="G353" i="2"/>
  <c r="H353" i="2"/>
  <c r="J357" i="2"/>
  <c r="G357" i="2"/>
  <c r="H357" i="2"/>
  <c r="J377" i="2"/>
  <c r="G377" i="2"/>
  <c r="H377" i="2"/>
  <c r="J385" i="2"/>
  <c r="J396" i="2"/>
  <c r="G396" i="2"/>
  <c r="H396" i="2"/>
  <c r="G399" i="2"/>
  <c r="H399" i="2"/>
  <c r="J399" i="2"/>
  <c r="G410" i="2"/>
  <c r="H410" i="2"/>
  <c r="J410" i="2"/>
  <c r="G423" i="2"/>
  <c r="H423" i="2"/>
  <c r="J423" i="2"/>
  <c r="J482" i="2"/>
  <c r="G482" i="2"/>
  <c r="H482" i="2"/>
  <c r="G517" i="2"/>
  <c r="H517" i="2"/>
  <c r="J517" i="2"/>
  <c r="G547" i="2"/>
  <c r="H547" i="2"/>
  <c r="J547" i="2"/>
  <c r="G612" i="2"/>
  <c r="H612" i="2"/>
  <c r="J612" i="2"/>
  <c r="G632" i="2"/>
  <c r="H632" i="2"/>
  <c r="J632" i="2"/>
  <c r="J711" i="2"/>
  <c r="G833" i="2"/>
  <c r="H833" i="2"/>
  <c r="J833" i="2"/>
  <c r="J867" i="2"/>
  <c r="G867" i="2"/>
  <c r="H867" i="2"/>
  <c r="J872" i="2"/>
  <c r="G872" i="2"/>
  <c r="H872" i="2"/>
  <c r="G891" i="2"/>
  <c r="H891" i="2"/>
  <c r="J891" i="2"/>
  <c r="G164" i="2"/>
  <c r="H164" i="2"/>
  <c r="J164" i="2"/>
  <c r="J882" i="2"/>
  <c r="G1121" i="2"/>
  <c r="H1121" i="2"/>
  <c r="J1121" i="2"/>
  <c r="G1068" i="2"/>
  <c r="H1068" i="2"/>
  <c r="J1068" i="2"/>
  <c r="G1039" i="2"/>
  <c r="H1039" i="2"/>
  <c r="J1039" i="2"/>
  <c r="G1035" i="2"/>
  <c r="H1035" i="2"/>
  <c r="J1035" i="2"/>
  <c r="G1030" i="2"/>
  <c r="H1030" i="2"/>
  <c r="J1030" i="2"/>
  <c r="G1026" i="2"/>
  <c r="H1026" i="2"/>
  <c r="J1026" i="2"/>
  <c r="G1016" i="2"/>
  <c r="H1016" i="2"/>
  <c r="J1016" i="2"/>
  <c r="J978" i="2"/>
  <c r="G978" i="2"/>
  <c r="H978" i="2"/>
  <c r="G571" i="2"/>
  <c r="H571" i="2"/>
  <c r="J571" i="2"/>
  <c r="G1055" i="2"/>
  <c r="H1055" i="2"/>
  <c r="J1055" i="2"/>
  <c r="G504" i="2"/>
  <c r="H504" i="2"/>
  <c r="J504" i="2"/>
  <c r="J1128" i="2"/>
  <c r="J58" i="2"/>
  <c r="J564" i="2"/>
  <c r="J266" i="2"/>
  <c r="J133" i="2"/>
  <c r="J10" i="2"/>
  <c r="G559" i="2"/>
  <c r="H559" i="2"/>
  <c r="J429" i="2"/>
  <c r="J179" i="2"/>
  <c r="J189" i="2"/>
  <c r="J723" i="2"/>
  <c r="G23" i="2"/>
  <c r="H23" i="2"/>
  <c r="J815" i="2"/>
  <c r="J222" i="2"/>
  <c r="J1000" i="2"/>
  <c r="J90" i="2"/>
  <c r="G436" i="2"/>
  <c r="H436" i="2"/>
  <c r="J1050" i="2"/>
  <c r="J594" i="2"/>
  <c r="J364" i="2"/>
  <c r="J347" i="2"/>
  <c r="J99" i="2"/>
  <c r="J20" i="2"/>
  <c r="J392" i="2"/>
  <c r="G295" i="2"/>
  <c r="H295" i="2"/>
  <c r="G583" i="2"/>
  <c r="H583" i="2"/>
  <c r="G843" i="2"/>
  <c r="H843" i="2"/>
  <c r="J450" i="2"/>
  <c r="G371" i="2"/>
  <c r="H371" i="2"/>
  <c r="J534" i="2"/>
  <c r="J509" i="2"/>
  <c r="G243" i="2"/>
  <c r="H243" i="2"/>
  <c r="J757" i="2"/>
  <c r="G366" i="2"/>
  <c r="H366" i="2"/>
  <c r="G394" i="2"/>
  <c r="H394" i="2"/>
  <c r="G390" i="2"/>
  <c r="H390" i="2"/>
  <c r="J63" i="2"/>
  <c r="J898" i="2"/>
  <c r="G513" i="2"/>
  <c r="H513" i="2"/>
  <c r="G327" i="2"/>
  <c r="H327" i="2"/>
  <c r="J635" i="2"/>
  <c r="J1071" i="2"/>
  <c r="J1136" i="2"/>
  <c r="J6" i="2"/>
  <c r="G6" i="2"/>
  <c r="H6" i="2"/>
  <c r="G55" i="2"/>
  <c r="H55" i="2"/>
  <c r="J60" i="2"/>
  <c r="G60" i="2"/>
  <c r="H60" i="2"/>
  <c r="H64" i="2"/>
  <c r="J115" i="2"/>
  <c r="G137" i="2"/>
  <c r="H137" i="2"/>
  <c r="J137" i="2"/>
  <c r="G155" i="2"/>
  <c r="H155" i="2"/>
  <c r="J155" i="2"/>
  <c r="G159" i="2"/>
  <c r="H159" i="2"/>
  <c r="G171" i="2"/>
  <c r="H171" i="2"/>
  <c r="J171" i="2"/>
  <c r="G174" i="2"/>
  <c r="H174" i="2"/>
  <c r="J174" i="2"/>
  <c r="J218" i="2"/>
  <c r="G251" i="2"/>
  <c r="H251" i="2"/>
  <c r="J251" i="2"/>
  <c r="G254" i="2"/>
  <c r="H254" i="2"/>
  <c r="J254" i="2"/>
  <c r="J273" i="2"/>
  <c r="G275" i="2"/>
  <c r="H275" i="2"/>
  <c r="J275" i="2"/>
  <c r="G278" i="2"/>
  <c r="H278" i="2"/>
  <c r="J278" i="2"/>
  <c r="G290" i="2"/>
  <c r="H290" i="2"/>
  <c r="J290" i="2"/>
  <c r="G298" i="2"/>
  <c r="H298" i="2"/>
  <c r="J298" i="2"/>
  <c r="J384" i="2"/>
  <c r="J457" i="2"/>
  <c r="G457" i="2"/>
  <c r="H457" i="2"/>
  <c r="G479" i="2"/>
  <c r="H479" i="2"/>
  <c r="J490" i="2"/>
  <c r="J514" i="2"/>
  <c r="G529" i="2"/>
  <c r="H529" i="2"/>
  <c r="J529" i="2"/>
  <c r="G544" i="2"/>
  <c r="H544" i="2"/>
  <c r="J544" i="2"/>
  <c r="G600" i="2"/>
  <c r="H600" i="2"/>
  <c r="J600" i="2"/>
  <c r="G646" i="2"/>
  <c r="H646" i="2"/>
  <c r="J646" i="2"/>
  <c r="G652" i="2"/>
  <c r="H652" i="2"/>
  <c r="J652" i="2"/>
  <c r="J672" i="2"/>
  <c r="G672" i="2"/>
  <c r="H672" i="2"/>
  <c r="G720" i="2"/>
  <c r="H720" i="2"/>
  <c r="J720" i="2"/>
  <c r="G784" i="2"/>
  <c r="H784" i="2"/>
  <c r="J784" i="2"/>
  <c r="G932" i="2"/>
  <c r="H932" i="2"/>
  <c r="J932" i="2"/>
  <c r="J1058" i="2"/>
  <c r="G1126" i="2"/>
  <c r="H1126" i="2"/>
  <c r="J1126" i="2"/>
  <c r="J412" i="2"/>
  <c r="G412" i="2"/>
  <c r="H412" i="2"/>
  <c r="G1041" i="2"/>
  <c r="H1041" i="2"/>
  <c r="J1041" i="2"/>
  <c r="G960" i="2"/>
  <c r="H960" i="2"/>
  <c r="J130" i="2"/>
  <c r="J1111" i="2"/>
  <c r="J1087" i="2"/>
  <c r="J28" i="2"/>
  <c r="G28" i="2"/>
  <c r="H28" i="2"/>
  <c r="G44" i="2"/>
  <c r="H44" i="2"/>
  <c r="J44" i="2"/>
  <c r="J78" i="2"/>
  <c r="G78" i="2"/>
  <c r="H78" i="2"/>
  <c r="J82" i="2"/>
  <c r="G82" i="2"/>
  <c r="H82" i="2"/>
  <c r="G125" i="2"/>
  <c r="H125" i="2"/>
  <c r="G134" i="2"/>
  <c r="H134" i="2"/>
  <c r="J134" i="2"/>
  <c r="G139" i="2"/>
  <c r="H139" i="2"/>
  <c r="J139" i="2"/>
  <c r="G166" i="2"/>
  <c r="H166" i="2"/>
  <c r="J232" i="2"/>
  <c r="G232" i="2"/>
  <c r="H232" i="2"/>
  <c r="G272" i="2"/>
  <c r="H272" i="2"/>
  <c r="J272" i="2"/>
  <c r="J308" i="2"/>
  <c r="G308" i="2"/>
  <c r="H308" i="2"/>
  <c r="G334" i="2"/>
  <c r="H334" i="2"/>
  <c r="J334" i="2"/>
  <c r="J378" i="2"/>
  <c r="G383" i="2"/>
  <c r="H383" i="2"/>
  <c r="J383" i="2"/>
  <c r="G388" i="2"/>
  <c r="H388" i="2"/>
  <c r="J428" i="2"/>
  <c r="G428" i="2"/>
  <c r="H428" i="2"/>
  <c r="G484" i="2"/>
  <c r="H484" i="2"/>
  <c r="J484" i="2"/>
  <c r="J506" i="2"/>
  <c r="G506" i="2"/>
  <c r="H506" i="2"/>
  <c r="J530" i="2"/>
  <c r="G530" i="2"/>
  <c r="H530" i="2"/>
  <c r="J550" i="2"/>
  <c r="G550" i="2"/>
  <c r="H550" i="2"/>
  <c r="G581" i="2"/>
  <c r="H581" i="2"/>
  <c r="G618" i="2"/>
  <c r="H618" i="2"/>
  <c r="J618" i="2"/>
  <c r="J628" i="2"/>
  <c r="G677" i="2"/>
  <c r="H677" i="2"/>
  <c r="J677" i="2"/>
  <c r="G686" i="2"/>
  <c r="H686" i="2"/>
  <c r="J686" i="2"/>
  <c r="J692" i="2"/>
  <c r="G718" i="2"/>
  <c r="H718" i="2"/>
  <c r="J718" i="2"/>
  <c r="G728" i="2"/>
  <c r="H728" i="2"/>
  <c r="J728" i="2"/>
  <c r="J740" i="2"/>
  <c r="G740" i="2"/>
  <c r="H740" i="2"/>
  <c r="J751" i="2"/>
  <c r="J758" i="2"/>
  <c r="G758" i="2"/>
  <c r="H758" i="2"/>
  <c r="G807" i="2"/>
  <c r="H807" i="2"/>
  <c r="J807" i="2"/>
  <c r="G854" i="2"/>
  <c r="H854" i="2"/>
  <c r="J854" i="2"/>
  <c r="G871" i="2"/>
  <c r="H871" i="2"/>
  <c r="J871" i="2"/>
  <c r="J918" i="2"/>
  <c r="G918" i="2"/>
  <c r="H918" i="2"/>
  <c r="J924" i="2"/>
  <c r="G924" i="2"/>
  <c r="H924" i="2"/>
  <c r="J1004" i="2"/>
  <c r="G1004" i="2"/>
  <c r="H1004" i="2"/>
  <c r="G1117" i="2"/>
  <c r="H1117" i="2"/>
  <c r="J1117" i="2"/>
  <c r="G1104" i="2"/>
  <c r="H1104" i="2"/>
  <c r="J1104" i="2"/>
  <c r="G1088" i="2"/>
  <c r="H1088" i="2"/>
  <c r="J1088" i="2"/>
  <c r="G1075" i="2"/>
  <c r="H1075" i="2"/>
  <c r="J1075" i="2"/>
  <c r="G1065" i="2"/>
  <c r="H1065" i="2"/>
  <c r="J1065" i="2"/>
  <c r="G1062" i="2"/>
  <c r="H1062" i="2"/>
  <c r="J1062" i="2"/>
  <c r="J1056" i="2"/>
  <c r="G1056" i="2"/>
  <c r="H1056" i="2"/>
  <c r="G1048" i="2"/>
  <c r="H1048" i="2"/>
  <c r="J1048" i="2"/>
  <c r="G1079" i="2"/>
  <c r="H1079" i="2"/>
  <c r="J1079" i="2"/>
  <c r="J246" i="2"/>
  <c r="G246" i="2"/>
  <c r="H246" i="2"/>
  <c r="J40" i="2"/>
  <c r="G40" i="2"/>
  <c r="H40" i="2"/>
  <c r="G791" i="2"/>
  <c r="H791" i="2"/>
  <c r="J791" i="2"/>
  <c r="G225" i="2"/>
  <c r="H225" i="2"/>
  <c r="J225" i="2"/>
  <c r="G572" i="2"/>
  <c r="H572" i="2"/>
  <c r="J572" i="2"/>
  <c r="J65" i="2"/>
  <c r="J587" i="2"/>
  <c r="G587" i="2"/>
  <c r="H587" i="2"/>
  <c r="G994" i="2"/>
  <c r="H994" i="2"/>
  <c r="J994" i="2"/>
  <c r="J216" i="2"/>
  <c r="G61" i="2"/>
  <c r="H61" i="2"/>
  <c r="G545" i="2"/>
  <c r="H545" i="2"/>
  <c r="G49" i="2"/>
  <c r="H49" i="2"/>
  <c r="J269" i="2"/>
  <c r="J70" i="2"/>
  <c r="G972" i="2"/>
  <c r="H972" i="2"/>
  <c r="J181" i="2"/>
  <c r="G264" i="2"/>
  <c r="H264" i="2"/>
  <c r="J30" i="2"/>
  <c r="G536" i="2"/>
  <c r="H536" i="2"/>
  <c r="G72" i="2"/>
  <c r="H72" i="2"/>
  <c r="J110" i="2"/>
  <c r="J1010" i="2"/>
  <c r="G186" i="2"/>
  <c r="H186" i="2"/>
  <c r="J790" i="2"/>
  <c r="J829" i="2"/>
  <c r="G447" i="2"/>
  <c r="H447" i="2"/>
  <c r="G975" i="2"/>
  <c r="H975" i="2"/>
  <c r="G756" i="2"/>
  <c r="H756" i="2"/>
  <c r="G878" i="2"/>
  <c r="H878" i="2"/>
  <c r="G292" i="2"/>
  <c r="H292" i="2"/>
  <c r="G400" i="2"/>
  <c r="H400" i="2"/>
  <c r="J500" i="2"/>
  <c r="G170" i="2"/>
  <c r="H170" i="2"/>
  <c r="G954" i="2"/>
  <c r="H954" i="2"/>
  <c r="J952" i="2"/>
  <c r="J1037" i="2"/>
  <c r="J849" i="2"/>
  <c r="G9" i="2"/>
  <c r="H9" i="2"/>
  <c r="J9" i="2"/>
  <c r="G19" i="2"/>
  <c r="H19" i="2"/>
  <c r="J19" i="2"/>
  <c r="J27" i="2"/>
  <c r="G27" i="2"/>
  <c r="H27" i="2"/>
  <c r="J31" i="2"/>
  <c r="G31" i="2"/>
  <c r="H31" i="2"/>
  <c r="J33" i="2"/>
  <c r="G33" i="2"/>
  <c r="H33" i="2"/>
  <c r="J45" i="2"/>
  <c r="G45" i="2"/>
  <c r="H45" i="2"/>
  <c r="J73" i="2"/>
  <c r="G106" i="2"/>
  <c r="H106" i="2"/>
  <c r="J106" i="2"/>
  <c r="J108" i="2"/>
  <c r="G112" i="2"/>
  <c r="H112" i="2"/>
  <c r="J112" i="2"/>
  <c r="J135" i="2"/>
  <c r="G135" i="2"/>
  <c r="H135" i="2"/>
  <c r="J147" i="2"/>
  <c r="G149" i="2"/>
  <c r="H149" i="2"/>
  <c r="J149" i="2"/>
  <c r="J151" i="2"/>
  <c r="J172" i="2"/>
  <c r="G200" i="2"/>
  <c r="H200" i="2"/>
  <c r="J200" i="2"/>
  <c r="J217" i="2"/>
  <c r="G217" i="2"/>
  <c r="H217" i="2"/>
  <c r="G221" i="2"/>
  <c r="H221" i="2"/>
  <c r="J221" i="2"/>
  <c r="J223" i="2"/>
  <c r="G230" i="2"/>
  <c r="H230" i="2"/>
  <c r="G261" i="2"/>
  <c r="H261" i="2"/>
  <c r="J261" i="2"/>
  <c r="J293" i="2"/>
  <c r="G293" i="2"/>
  <c r="H293" i="2"/>
  <c r="J310" i="2"/>
  <c r="J344" i="2"/>
  <c r="G344" i="2"/>
  <c r="H344" i="2"/>
  <c r="G352" i="2"/>
  <c r="H352" i="2"/>
  <c r="J352" i="2"/>
  <c r="G360" i="2"/>
  <c r="H360" i="2"/>
  <c r="J360" i="2"/>
  <c r="G408" i="2"/>
  <c r="H408" i="2"/>
  <c r="J408" i="2"/>
  <c r="J413" i="2"/>
  <c r="J420" i="2"/>
  <c r="G420" i="2"/>
  <c r="H420" i="2"/>
  <c r="G591" i="2"/>
  <c r="H591" i="2"/>
  <c r="J591" i="2"/>
  <c r="J601" i="2"/>
  <c r="G601" i="2"/>
  <c r="H601" i="2"/>
  <c r="J611" i="2"/>
  <c r="G611" i="2"/>
  <c r="H611" i="2"/>
  <c r="G697" i="2"/>
  <c r="H697" i="2"/>
  <c r="J697" i="2"/>
  <c r="G706" i="2"/>
  <c r="H706" i="2"/>
  <c r="J706" i="2"/>
  <c r="G731" i="2"/>
  <c r="H731" i="2"/>
  <c r="J731" i="2"/>
  <c r="G808" i="2"/>
  <c r="H808" i="2"/>
  <c r="J808" i="2"/>
  <c r="J826" i="2"/>
  <c r="G826" i="2"/>
  <c r="H826" i="2"/>
  <c r="G859" i="2"/>
  <c r="H859" i="2"/>
  <c r="J861" i="2"/>
  <c r="G861" i="2"/>
  <c r="H861" i="2"/>
  <c r="J897" i="2"/>
  <c r="G903" i="2"/>
  <c r="H903" i="2"/>
  <c r="J911" i="2"/>
  <c r="G936" i="2"/>
  <c r="H936" i="2"/>
  <c r="J936" i="2"/>
  <c r="G1073" i="2"/>
  <c r="H1073" i="2"/>
  <c r="J1073" i="2"/>
  <c r="J96" i="2"/>
  <c r="J94" i="2"/>
  <c r="J1029" i="2"/>
  <c r="G7" i="2"/>
  <c r="H7" i="2"/>
  <c r="J7" i="2"/>
  <c r="J16" i="2"/>
  <c r="G16" i="2"/>
  <c r="H16" i="2"/>
  <c r="J32" i="2"/>
  <c r="J43" i="2"/>
  <c r="G43" i="2"/>
  <c r="H43" i="2"/>
  <c r="G79" i="2"/>
  <c r="H79" i="2"/>
  <c r="J79" i="2"/>
  <c r="J95" i="2"/>
  <c r="G95" i="2"/>
  <c r="H95" i="2"/>
  <c r="G105" i="2"/>
  <c r="H105" i="2"/>
  <c r="G141" i="2"/>
  <c r="H141" i="2"/>
  <c r="J148" i="2"/>
  <c r="G195" i="2"/>
  <c r="H195" i="2"/>
  <c r="J195" i="2"/>
  <c r="G197" i="2"/>
  <c r="H197" i="2"/>
  <c r="J197" i="2"/>
  <c r="G220" i="2"/>
  <c r="H220" i="2"/>
  <c r="J220" i="2"/>
  <c r="G239" i="2"/>
  <c r="H239" i="2"/>
  <c r="J239" i="2"/>
  <c r="G241" i="2"/>
  <c r="H241" i="2"/>
  <c r="J241" i="2"/>
  <c r="J253" i="2"/>
  <c r="G253" i="2"/>
  <c r="H253" i="2"/>
  <c r="G299" i="2"/>
  <c r="H299" i="2"/>
  <c r="J299" i="2"/>
  <c r="G316" i="2"/>
  <c r="H316" i="2"/>
  <c r="J316" i="2"/>
  <c r="G368" i="2"/>
  <c r="H368" i="2"/>
  <c r="J368" i="2"/>
  <c r="G446" i="2"/>
  <c r="H446" i="2"/>
  <c r="J446" i="2"/>
  <c r="J448" i="2"/>
  <c r="G448" i="2"/>
  <c r="H448" i="2"/>
  <c r="J453" i="2"/>
  <c r="G458" i="2"/>
  <c r="H458" i="2"/>
  <c r="J458" i="2"/>
  <c r="J474" i="2"/>
  <c r="G543" i="2"/>
  <c r="H543" i="2"/>
  <c r="J543" i="2"/>
  <c r="G616" i="2"/>
  <c r="H616" i="2"/>
  <c r="G637" i="2"/>
  <c r="H637" i="2"/>
  <c r="G648" i="2"/>
  <c r="H648" i="2"/>
  <c r="J648" i="2"/>
  <c r="G655" i="2"/>
  <c r="H655" i="2"/>
  <c r="J655" i="2"/>
  <c r="G681" i="2"/>
  <c r="H681" i="2"/>
  <c r="J681" i="2"/>
  <c r="J698" i="2"/>
  <c r="G698" i="2"/>
  <c r="H698" i="2"/>
  <c r="G749" i="2"/>
  <c r="H749" i="2"/>
  <c r="J749" i="2"/>
  <c r="G800" i="2"/>
  <c r="H800" i="2"/>
  <c r="J800" i="2"/>
  <c r="G810" i="2"/>
  <c r="H810" i="2"/>
  <c r="J810" i="2"/>
  <c r="J837" i="2"/>
  <c r="G837" i="2"/>
  <c r="H837" i="2"/>
  <c r="G842" i="2"/>
  <c r="H842" i="2"/>
  <c r="J842" i="2"/>
  <c r="G876" i="2"/>
  <c r="H876" i="2"/>
  <c r="J881" i="2"/>
  <c r="G881" i="2"/>
  <c r="H881" i="2"/>
  <c r="G885" i="2"/>
  <c r="H885" i="2"/>
  <c r="G896" i="2"/>
  <c r="H896" i="2"/>
  <c r="J896" i="2"/>
  <c r="G912" i="2"/>
  <c r="H912" i="2"/>
  <c r="J912" i="2"/>
  <c r="J943" i="2"/>
  <c r="G943" i="2"/>
  <c r="H943" i="2"/>
  <c r="G961" i="2"/>
  <c r="H961" i="2"/>
  <c r="J961" i="2"/>
  <c r="G556" i="2"/>
  <c r="H556" i="2"/>
  <c r="J556" i="2"/>
  <c r="G919" i="2"/>
  <c r="H919" i="2"/>
  <c r="J919" i="2"/>
  <c r="J307" i="2"/>
  <c r="G284" i="2"/>
  <c r="H284" i="2"/>
  <c r="G634" i="2"/>
  <c r="H634" i="2"/>
  <c r="G177" i="2"/>
  <c r="H177" i="2"/>
  <c r="G213" i="2"/>
  <c r="H213" i="2"/>
  <c r="J403" i="2"/>
  <c r="J64" i="2"/>
  <c r="G329" i="2"/>
  <c r="H329" i="2"/>
  <c r="J291" i="2"/>
  <c r="G169" i="2"/>
  <c r="H169" i="2"/>
  <c r="J1003" i="2"/>
  <c r="G792" i="2"/>
  <c r="H792" i="2"/>
  <c r="J161" i="2"/>
  <c r="J29" i="2"/>
  <c r="G304" i="2"/>
  <c r="H304" i="2"/>
  <c r="G286" i="2"/>
  <c r="H286" i="2"/>
  <c r="G59" i="2"/>
  <c r="H59" i="2"/>
  <c r="G904" i="2"/>
  <c r="H904" i="2"/>
  <c r="G984" i="2"/>
  <c r="H984" i="2"/>
  <c r="J315" i="2"/>
  <c r="J277" i="2"/>
  <c r="J832" i="2"/>
  <c r="J553" i="2"/>
  <c r="G280" i="2"/>
  <c r="H280" i="2"/>
  <c r="J282" i="2"/>
  <c r="J1131" i="2"/>
  <c r="J714" i="2"/>
  <c r="J902" i="2"/>
  <c r="J508" i="2"/>
  <c r="G508" i="2"/>
  <c r="H508" i="2"/>
  <c r="G88" i="2"/>
  <c r="H88" i="2"/>
  <c r="J88" i="2"/>
  <c r="G117" i="2"/>
  <c r="H117" i="2"/>
  <c r="J117" i="2"/>
  <c r="G119" i="2"/>
  <c r="H119" i="2"/>
  <c r="G136" i="2"/>
  <c r="H136" i="2"/>
  <c r="J136" i="2"/>
  <c r="G176" i="2"/>
  <c r="H176" i="2"/>
  <c r="J176" i="2"/>
  <c r="J182" i="2"/>
  <c r="G182" i="2"/>
  <c r="H182" i="2"/>
  <c r="J190" i="2"/>
  <c r="G190" i="2"/>
  <c r="H190" i="2"/>
  <c r="J194" i="2"/>
  <c r="G194" i="2"/>
  <c r="H194" i="2"/>
  <c r="G229" i="2"/>
  <c r="H229" i="2"/>
  <c r="J229" i="2"/>
  <c r="G235" i="2"/>
  <c r="H235" i="2"/>
  <c r="J235" i="2"/>
  <c r="G237" i="2"/>
  <c r="H237" i="2"/>
  <c r="J237" i="2"/>
  <c r="G271" i="2"/>
  <c r="H271" i="2"/>
  <c r="J271" i="2"/>
  <c r="G274" i="2"/>
  <c r="H274" i="2"/>
  <c r="J274" i="2"/>
  <c r="G279" i="2"/>
  <c r="H279" i="2"/>
  <c r="J296" i="2"/>
  <c r="G296" i="2"/>
  <c r="H296" i="2"/>
  <c r="G338" i="2"/>
  <c r="H338" i="2"/>
  <c r="J338" i="2"/>
  <c r="J349" i="2"/>
  <c r="G349" i="2"/>
  <c r="H349" i="2"/>
  <c r="G432" i="2"/>
  <c r="H432" i="2"/>
  <c r="J432" i="2"/>
  <c r="G460" i="2"/>
  <c r="H460" i="2"/>
  <c r="J460" i="2"/>
  <c r="G476" i="2"/>
  <c r="H476" i="2"/>
  <c r="J476" i="2"/>
  <c r="J494" i="2"/>
  <c r="G510" i="2"/>
  <c r="H510" i="2"/>
  <c r="J510" i="2"/>
  <c r="J520" i="2"/>
  <c r="G520" i="2"/>
  <c r="H520" i="2"/>
  <c r="G579" i="2"/>
  <c r="H579" i="2"/>
  <c r="J579" i="2"/>
  <c r="J599" i="2"/>
  <c r="G599" i="2"/>
  <c r="H599" i="2"/>
  <c r="J608" i="2"/>
  <c r="G608" i="2"/>
  <c r="H608" i="2"/>
  <c r="G613" i="2"/>
  <c r="H613" i="2"/>
  <c r="G619" i="2"/>
  <c r="H619" i="2"/>
  <c r="J619" i="2"/>
  <c r="G1101" i="2"/>
  <c r="H1101" i="2"/>
  <c r="J1101" i="2"/>
  <c r="G653" i="2"/>
  <c r="H653" i="2"/>
  <c r="J653" i="2"/>
  <c r="G659" i="2"/>
  <c r="H659" i="2"/>
  <c r="J659" i="2"/>
  <c r="G684" i="2"/>
  <c r="H684" i="2"/>
  <c r="J684" i="2"/>
  <c r="G702" i="2"/>
  <c r="H702" i="2"/>
  <c r="J702" i="2"/>
  <c r="G721" i="2"/>
  <c r="H721" i="2"/>
  <c r="G754" i="2"/>
  <c r="H754" i="2"/>
  <c r="J754" i="2"/>
  <c r="J764" i="2"/>
  <c r="G764" i="2"/>
  <c r="H764" i="2"/>
  <c r="G772" i="2"/>
  <c r="H772" i="2"/>
  <c r="J772" i="2"/>
  <c r="G786" i="2"/>
  <c r="H786" i="2"/>
  <c r="J786" i="2"/>
  <c r="G798" i="2"/>
  <c r="H798" i="2"/>
  <c r="G802" i="2"/>
  <c r="H802" i="2"/>
  <c r="J802" i="2"/>
  <c r="G823" i="2"/>
  <c r="H823" i="2"/>
  <c r="J825" i="2"/>
  <c r="J864" i="2"/>
  <c r="G864" i="2"/>
  <c r="H864" i="2"/>
  <c r="G888" i="2"/>
  <c r="H888" i="2"/>
  <c r="J888" i="2"/>
  <c r="G909" i="2"/>
  <c r="H909" i="2"/>
  <c r="J909" i="2"/>
  <c r="J930" i="2"/>
  <c r="G930" i="2"/>
  <c r="H930" i="2"/>
  <c r="G949" i="2"/>
  <c r="H949" i="2"/>
  <c r="J949" i="2"/>
  <c r="J953" i="2"/>
  <c r="G953" i="2"/>
  <c r="H953" i="2"/>
  <c r="G580" i="2"/>
  <c r="H580" i="2"/>
  <c r="G439" i="2"/>
  <c r="H439" i="2"/>
  <c r="J439" i="2"/>
  <c r="J283" i="2"/>
  <c r="J1015" i="2"/>
  <c r="J1124" i="2"/>
  <c r="J101" i="2"/>
  <c r="J91" i="2"/>
  <c r="G14" i="2"/>
  <c r="H14" i="2"/>
  <c r="J471" i="2"/>
  <c r="J87" i="2"/>
  <c r="J262" i="2"/>
  <c r="G752" i="2"/>
  <c r="H752" i="2"/>
  <c r="J1134" i="2"/>
  <c r="G498" i="2"/>
  <c r="H498" i="2"/>
  <c r="J750" i="2"/>
  <c r="G1133" i="2"/>
  <c r="H1133" i="2"/>
  <c r="G1138" i="2"/>
  <c r="H1138" i="2"/>
  <c r="E4" i="6"/>
  <c r="K99" i="6"/>
  <c r="K355" i="6"/>
  <c r="E484" i="6"/>
  <c r="E483" i="6"/>
  <c r="E260" i="6"/>
  <c r="K292" i="6"/>
  <c r="E197" i="6"/>
  <c r="K548" i="6"/>
  <c r="E547" i="6"/>
  <c r="E388" i="6"/>
  <c r="E261" i="6"/>
  <c r="K485" i="6"/>
  <c r="E612" i="6"/>
  <c r="E67" i="6"/>
  <c r="E133" i="6"/>
  <c r="E419" i="6"/>
  <c r="K36" i="6"/>
  <c r="E324" i="6"/>
  <c r="K132" i="6"/>
  <c r="K291" i="6"/>
  <c r="E196" i="6"/>
  <c r="K517" i="6"/>
  <c r="E580" i="6"/>
  <c r="K133" i="6"/>
  <c r="E292" i="6"/>
  <c r="E100" i="6"/>
  <c r="K516" i="6"/>
  <c r="K579" i="6"/>
  <c r="E37" i="6"/>
  <c r="K293" i="6"/>
  <c r="E389" i="6"/>
  <c r="E387" i="6"/>
  <c r="E356" i="6"/>
  <c r="E452" i="6"/>
  <c r="K325" i="6"/>
  <c r="E69" i="6"/>
  <c r="E3" i="6"/>
  <c r="E549" i="6"/>
  <c r="K452" i="6"/>
  <c r="E229" i="6"/>
  <c r="E485" i="6"/>
  <c r="G776" i="2"/>
  <c r="H776" i="2"/>
  <c r="J313" i="2"/>
  <c r="G512" i="2"/>
  <c r="H512" i="2"/>
  <c r="G511" i="2"/>
  <c r="H511" i="2"/>
  <c r="G592" i="2"/>
  <c r="H592" i="2"/>
  <c r="J93" i="2"/>
  <c r="J770" i="2"/>
  <c r="G770" i="2"/>
  <c r="H770" i="2"/>
  <c r="G312" i="2"/>
  <c r="H312" i="2"/>
  <c r="G979" i="2"/>
  <c r="H979" i="2"/>
  <c r="J979" i="2"/>
  <c r="G944" i="2"/>
  <c r="H944" i="2"/>
  <c r="J944" i="2"/>
  <c r="G188" i="2"/>
  <c r="H188" i="2"/>
  <c r="J188" i="2"/>
  <c r="G1013" i="2"/>
  <c r="H1013" i="2"/>
  <c r="J1013" i="2"/>
  <c r="G868" i="2"/>
  <c r="H868" i="2"/>
  <c r="J868" i="2"/>
  <c r="G945" i="2"/>
  <c r="H945" i="2"/>
  <c r="J945" i="2"/>
  <c r="G257" i="2"/>
  <c r="H257" i="2"/>
  <c r="J257" i="2"/>
  <c r="G1014" i="2"/>
  <c r="H1014" i="2"/>
  <c r="J1014" i="2"/>
  <c r="G985" i="2"/>
  <c r="H985" i="2"/>
  <c r="G256" i="2"/>
  <c r="H256" i="2"/>
  <c r="J107" i="2"/>
  <c r="J102" i="2"/>
  <c r="J85" i="2"/>
  <c r="G84" i="2"/>
  <c r="H84" i="2"/>
  <c r="G15" i="2"/>
  <c r="H15" i="2"/>
  <c r="G694" i="2"/>
  <c r="H694" i="2"/>
  <c r="J690" i="2"/>
  <c r="J144" i="2"/>
  <c r="J990" i="2"/>
  <c r="J640" i="2"/>
  <c r="G138" i="2"/>
  <c r="H138" i="2"/>
  <c r="G438" i="2"/>
  <c r="H438" i="2"/>
  <c r="J968" i="2"/>
  <c r="J380" i="2"/>
  <c r="J744" i="2"/>
  <c r="G934" i="2"/>
  <c r="H934" i="2"/>
  <c r="J941" i="2"/>
  <c r="J173" i="2"/>
  <c r="G173" i="2"/>
  <c r="H173" i="2"/>
  <c r="J152" i="2"/>
  <c r="G588" i="2"/>
  <c r="H588" i="2"/>
  <c r="G682" i="2"/>
  <c r="H682" i="2"/>
  <c r="J658" i="2"/>
  <c r="G337" i="2"/>
  <c r="H337" i="2"/>
  <c r="J992" i="2"/>
  <c r="J52" i="2"/>
  <c r="G982" i="2"/>
  <c r="H982" i="2"/>
  <c r="G323" i="2"/>
  <c r="H323" i="2"/>
  <c r="G674" i="2"/>
  <c r="H674" i="2"/>
  <c r="G156" i="2"/>
  <c r="H156" i="2"/>
  <c r="J999" i="2"/>
  <c r="J717" i="2"/>
  <c r="J250" i="2"/>
  <c r="J97" i="2"/>
  <c r="G97" i="2"/>
  <c r="H97" i="2"/>
  <c r="J700" i="2"/>
  <c r="G700" i="2"/>
  <c r="H700" i="2"/>
  <c r="J678" i="2"/>
  <c r="G1132" i="2"/>
  <c r="H1132" i="2"/>
  <c r="J540" i="2"/>
  <c r="J688" i="2"/>
  <c r="J146" i="2"/>
  <c r="J260" i="2"/>
  <c r="G433" i="2"/>
  <c r="H433" i="2"/>
  <c r="J789" i="2"/>
  <c r="G404" i="2"/>
  <c r="H404" i="2"/>
  <c r="G328" i="2"/>
  <c r="H328" i="2"/>
  <c r="G976" i="2"/>
  <c r="H976" i="2"/>
  <c r="J462" i="2"/>
  <c r="J303" i="2"/>
  <c r="G303" i="2"/>
  <c r="H303" i="2"/>
  <c r="G576" i="2"/>
  <c r="H576" i="2"/>
  <c r="J576" i="2"/>
  <c r="G641" i="2"/>
  <c r="H641" i="2"/>
  <c r="J641" i="2"/>
  <c r="J988" i="2"/>
  <c r="G374" i="2"/>
  <c r="H374" i="2"/>
  <c r="G831" i="2"/>
  <c r="H831" i="2"/>
  <c r="G160" i="2"/>
  <c r="H160" i="2"/>
  <c r="G753" i="2"/>
  <c r="H753" i="2"/>
  <c r="J662" i="2"/>
  <c r="G211" i="2"/>
  <c r="H211" i="2"/>
  <c r="J900" i="2"/>
  <c r="G900" i="2"/>
  <c r="H900" i="2"/>
  <c r="J314" i="2"/>
  <c r="G593" i="2"/>
  <c r="H593" i="2"/>
  <c r="G455" i="2"/>
  <c r="H455" i="2"/>
  <c r="J763" i="2"/>
  <c r="J492" i="2"/>
  <c r="G746" i="2"/>
  <c r="H746" i="2"/>
  <c r="J83" i="2"/>
  <c r="J8" i="2"/>
  <c r="J884" i="2"/>
  <c r="J515" i="2"/>
  <c r="G214" i="2"/>
  <c r="H214" i="2"/>
  <c r="J46" i="2"/>
  <c r="J495" i="2"/>
  <c r="J363" i="2"/>
  <c r="J712" i="2"/>
  <c r="J154" i="2"/>
  <c r="J696" i="2"/>
  <c r="G1011" i="2"/>
  <c r="H1011" i="2"/>
  <c r="J666" i="2"/>
  <c r="J477" i="2"/>
  <c r="G477" i="2"/>
  <c r="H477" i="2"/>
  <c r="J858" i="2"/>
  <c r="G129" i="2"/>
  <c r="H129" i="2"/>
  <c r="J645" i="2"/>
  <c r="G491" i="2"/>
  <c r="H491" i="2"/>
  <c r="G531" i="2"/>
  <c r="H531" i="2"/>
  <c r="C115" i="7"/>
  <c r="F194" i="7"/>
  <c r="F217" i="7"/>
  <c r="C318" i="7"/>
  <c r="F441" i="7"/>
  <c r="F487" i="7"/>
  <c r="C519" i="7"/>
  <c r="F524" i="7"/>
  <c r="F540" i="7"/>
  <c r="C82" i="7"/>
  <c r="C181" i="7"/>
  <c r="F213" i="7"/>
  <c r="F215" i="7"/>
  <c r="F453" i="7"/>
  <c r="C560" i="7"/>
  <c r="C50" i="7"/>
  <c r="J157" i="2"/>
  <c r="J733" i="2"/>
  <c r="J459" i="2"/>
  <c r="G478" i="2"/>
  <c r="H478" i="2"/>
  <c r="G501" i="2"/>
  <c r="H501" i="2"/>
  <c r="J660" i="2"/>
  <c r="J466" i="2"/>
  <c r="J465" i="2"/>
  <c r="G981" i="2"/>
  <c r="H981" i="2"/>
  <c r="G406" i="2"/>
  <c r="H406" i="2"/>
  <c r="J128" i="2"/>
  <c r="J416" i="2"/>
  <c r="J527" i="2"/>
  <c r="J780" i="2"/>
  <c r="J454" i="2"/>
  <c r="G452" i="2"/>
  <c r="H452" i="2"/>
  <c r="G797" i="2"/>
  <c r="H797" i="2"/>
  <c r="J470" i="2"/>
  <c r="G81" i="2"/>
  <c r="H81" i="2"/>
  <c r="J81" i="2"/>
  <c r="G48" i="2"/>
  <c r="H48" i="2"/>
  <c r="J48" i="2"/>
  <c r="G51" i="2"/>
  <c r="H51" i="2"/>
  <c r="J51" i="2"/>
  <c r="J100" i="2"/>
  <c r="G100" i="2"/>
  <c r="H100" i="2"/>
  <c r="J638" i="2"/>
  <c r="G638" i="2"/>
  <c r="H638" i="2"/>
  <c r="J679" i="2"/>
  <c r="G679" i="2"/>
  <c r="H679" i="2"/>
  <c r="G875" i="2"/>
  <c r="H875" i="2"/>
  <c r="J875" i="2"/>
  <c r="G948" i="2"/>
  <c r="H948" i="2"/>
  <c r="J948" i="2"/>
  <c r="J281" i="2"/>
  <c r="J196" i="2"/>
  <c r="G431" i="2"/>
  <c r="H431" i="2"/>
  <c r="G598" i="2"/>
  <c r="H598" i="2"/>
  <c r="J386" i="2"/>
  <c r="J555" i="2"/>
  <c r="J71" i="2"/>
  <c r="G71" i="2"/>
  <c r="H71" i="2"/>
  <c r="J713" i="2"/>
  <c r="G713" i="2"/>
  <c r="H713" i="2"/>
  <c r="J747" i="2"/>
  <c r="G747" i="2"/>
  <c r="H747" i="2"/>
  <c r="J828" i="2"/>
  <c r="J866" i="2"/>
  <c r="G866" i="2"/>
  <c r="H866" i="2"/>
  <c r="G350" i="2"/>
  <c r="H350" i="2"/>
  <c r="J116" i="2"/>
  <c r="G116" i="2"/>
  <c r="H116" i="2"/>
  <c r="G187" i="2"/>
  <c r="H187" i="2"/>
  <c r="J187" i="2"/>
  <c r="J664" i="2"/>
  <c r="G1137" i="2"/>
  <c r="H1137" i="2"/>
  <c r="J1137" i="2"/>
  <c r="D74" i="7"/>
  <c r="G74" i="7"/>
  <c r="F74" i="7"/>
  <c r="F108" i="7"/>
  <c r="D108" i="7"/>
  <c r="G108" i="7"/>
  <c r="D130" i="7"/>
  <c r="G130" i="7"/>
  <c r="F130" i="7"/>
  <c r="D143" i="7"/>
  <c r="G143" i="7"/>
  <c r="F143" i="7"/>
  <c r="F9" i="7"/>
  <c r="D25" i="7"/>
  <c r="G25" i="7"/>
  <c r="F25" i="7"/>
  <c r="F33" i="7"/>
  <c r="F34" i="7"/>
  <c r="F128" i="7"/>
  <c r="D128" i="7"/>
  <c r="G128" i="7"/>
  <c r="F19" i="7"/>
  <c r="D19" i="7"/>
  <c r="G19" i="7"/>
  <c r="F43" i="7"/>
  <c r="D43" i="7"/>
  <c r="G43" i="7"/>
  <c r="F46" i="7"/>
  <c r="D136" i="7"/>
  <c r="G136" i="7"/>
  <c r="F136" i="7"/>
  <c r="F150" i="7"/>
  <c r="C156" i="7"/>
  <c r="D158" i="7"/>
  <c r="G158" i="7"/>
  <c r="F179" i="7"/>
  <c r="D184" i="7"/>
  <c r="G184" i="7"/>
  <c r="C208" i="7"/>
  <c r="D235" i="7"/>
  <c r="G235" i="7"/>
  <c r="F251" i="7"/>
  <c r="D386" i="7"/>
  <c r="G386" i="7"/>
  <c r="F386" i="7"/>
  <c r="D236" i="7"/>
  <c r="G236" i="7"/>
  <c r="F236" i="7"/>
  <c r="F291" i="7"/>
  <c r="F461" i="7"/>
  <c r="D461" i="7"/>
  <c r="G461" i="7"/>
  <c r="C188" i="7"/>
  <c r="F314" i="7"/>
  <c r="D315" i="7"/>
  <c r="G315" i="7"/>
  <c r="C322" i="7"/>
  <c r="F187" i="7"/>
  <c r="C343" i="7"/>
  <c r="F559" i="7"/>
  <c r="F560" i="7"/>
  <c r="F561" i="7"/>
  <c r="F427" i="7"/>
  <c r="F486" i="7"/>
  <c r="D507" i="7"/>
  <c r="G507" i="7"/>
  <c r="F532" i="7"/>
  <c r="D547" i="7"/>
  <c r="G547" i="7"/>
  <c r="F516" i="7"/>
  <c r="C431" i="7"/>
  <c r="F488" i="7"/>
  <c r="G590" i="2"/>
  <c r="H590" i="2"/>
  <c r="J424" i="2"/>
  <c r="G532" i="2"/>
  <c r="H532" i="2"/>
  <c r="G311" i="2"/>
  <c r="H311" i="2"/>
  <c r="G493" i="2"/>
  <c r="H493" i="2"/>
  <c r="J493" i="2"/>
  <c r="G801" i="2"/>
  <c r="H801" i="2"/>
  <c r="J801" i="2"/>
  <c r="J175" i="2"/>
  <c r="J369" i="2"/>
  <c r="G369" i="2"/>
  <c r="H369" i="2"/>
  <c r="J372" i="2"/>
  <c r="G440" i="2"/>
  <c r="H440" i="2"/>
  <c r="J440" i="2"/>
  <c r="G554" i="2"/>
  <c r="H554" i="2"/>
  <c r="J554" i="2"/>
  <c r="G633" i="2"/>
  <c r="H633" i="2"/>
  <c r="G814" i="2"/>
  <c r="H814" i="2"/>
  <c r="J947" i="2"/>
  <c r="G947" i="2"/>
  <c r="H947" i="2"/>
  <c r="J309" i="2"/>
  <c r="J921" i="2"/>
  <c r="G50" i="2"/>
  <c r="H50" i="2"/>
  <c r="J379" i="2"/>
  <c r="G379" i="2"/>
  <c r="H379" i="2"/>
  <c r="J411" i="2"/>
  <c r="G411" i="2"/>
  <c r="H411" i="2"/>
  <c r="G621" i="2"/>
  <c r="H621" i="2"/>
  <c r="J621" i="2"/>
  <c r="J670" i="2"/>
  <c r="J1127" i="2"/>
  <c r="J537" i="2"/>
  <c r="G537" i="2"/>
  <c r="H537" i="2"/>
  <c r="J685" i="2"/>
  <c r="G685" i="2"/>
  <c r="H685" i="2"/>
  <c r="J939" i="2"/>
  <c r="J1002" i="2"/>
  <c r="G1002" i="2"/>
  <c r="H1002" i="2"/>
  <c r="F99" i="7"/>
  <c r="D447" i="7"/>
  <c r="G447" i="7"/>
  <c r="F447" i="7"/>
  <c r="F149" i="7"/>
  <c r="D149" i="7"/>
  <c r="G149" i="7"/>
  <c r="D172" i="7"/>
  <c r="G172" i="7"/>
  <c r="C172" i="7"/>
  <c r="F172" i="7"/>
  <c r="D23" i="7"/>
  <c r="G23" i="7"/>
  <c r="F205" i="7"/>
  <c r="C252" i="7"/>
  <c r="C350" i="7"/>
  <c r="D442" i="7"/>
  <c r="G442" i="7"/>
  <c r="C442" i="7"/>
  <c r="F361" i="7"/>
  <c r="D557" i="7"/>
  <c r="G557" i="7"/>
  <c r="C557" i="7"/>
  <c r="F557" i="7"/>
  <c r="C427" i="7"/>
  <c r="F490" i="7"/>
  <c r="D519" i="7"/>
  <c r="G519" i="7"/>
  <c r="F551" i="7"/>
  <c r="D523" i="7"/>
  <c r="G523" i="7"/>
  <c r="C523" i="7"/>
  <c r="J676" i="2"/>
  <c r="G489" i="2"/>
  <c r="H489" i="2"/>
  <c r="J167" i="2"/>
  <c r="J165" i="2"/>
  <c r="G673" i="2"/>
  <c r="H673" i="2"/>
  <c r="J191" i="2"/>
  <c r="J25" i="2"/>
  <c r="G145" i="2"/>
  <c r="H145" i="2"/>
  <c r="J1096" i="2"/>
  <c r="J627" i="2"/>
  <c r="G26" i="2"/>
  <c r="H26" i="2"/>
  <c r="J737" i="2"/>
  <c r="K613" i="6"/>
  <c r="K453" i="6"/>
  <c r="K259" i="6"/>
  <c r="E164" i="6"/>
  <c r="K5" i="6"/>
  <c r="E132" i="6"/>
  <c r="E516" i="6"/>
  <c r="E453" i="6"/>
  <c r="K388" i="6"/>
  <c r="K101" i="6"/>
  <c r="E548" i="6"/>
  <c r="K197" i="6"/>
  <c r="K228" i="6"/>
  <c r="K420" i="6"/>
  <c r="K131" i="6"/>
  <c r="K547" i="6"/>
  <c r="E131" i="6"/>
  <c r="K69" i="6"/>
  <c r="E99" i="6"/>
  <c r="K165" i="6"/>
  <c r="E581" i="6"/>
  <c r="K580" i="6"/>
  <c r="E5" i="6"/>
  <c r="K356" i="6"/>
  <c r="E451" i="6"/>
  <c r="K324" i="6"/>
  <c r="K612" i="6"/>
  <c r="K37" i="6"/>
  <c r="E165" i="6"/>
  <c r="K35" i="6"/>
  <c r="E517" i="6"/>
  <c r="K164" i="6"/>
  <c r="K3" i="6"/>
  <c r="K195" i="6"/>
  <c r="K227" i="6"/>
  <c r="K389" i="6"/>
  <c r="E259" i="6"/>
  <c r="K549" i="6"/>
  <c r="E35" i="6"/>
  <c r="K357" i="6"/>
  <c r="E420" i="6"/>
  <c r="K323" i="6"/>
  <c r="K581" i="6"/>
  <c r="K4" i="6"/>
  <c r="E163" i="6"/>
  <c r="E36" i="6"/>
  <c r="K387" i="6"/>
  <c r="E291" i="6"/>
  <c r="K260" i="6"/>
  <c r="K484" i="6"/>
  <c r="E355" i="6"/>
  <c r="K68" i="6"/>
  <c r="K515" i="6"/>
  <c r="K261" i="6"/>
  <c r="E293" i="6"/>
  <c r="E421" i="6"/>
  <c r="E68" i="6"/>
  <c r="K483" i="6"/>
  <c r="G163" i="2"/>
  <c r="H163" i="2"/>
  <c r="J398" i="2"/>
  <c r="G873" i="2"/>
  <c r="H873" i="2"/>
  <c r="J873" i="2"/>
  <c r="G53" i="2"/>
  <c r="H53" i="2"/>
  <c r="G219" i="2"/>
  <c r="H219" i="2"/>
  <c r="J481" i="2"/>
  <c r="G524" i="2"/>
  <c r="H524" i="2"/>
  <c r="F8" i="7"/>
  <c r="D229" i="7"/>
  <c r="G229" i="7"/>
  <c r="F257" i="7"/>
  <c r="F278" i="7"/>
  <c r="C453" i="7"/>
  <c r="J959" i="2"/>
  <c r="F36" i="7"/>
  <c r="C33" i="7"/>
  <c r="F35" i="7"/>
  <c r="C36" i="7"/>
  <c r="D298" i="7"/>
  <c r="G298" i="7"/>
  <c r="F298" i="7"/>
  <c r="C22" i="7"/>
  <c r="F22" i="7"/>
  <c r="F27" i="7"/>
  <c r="D26" i="7"/>
  <c r="G26" i="7"/>
  <c r="C283" i="7"/>
  <c r="F283" i="7"/>
  <c r="D282" i="7"/>
  <c r="G282" i="7"/>
  <c r="C2" i="7"/>
  <c r="D2" i="7"/>
  <c r="G2" i="7"/>
  <c r="C314" i="7"/>
  <c r="D326" i="7"/>
  <c r="G326" i="7"/>
  <c r="C331" i="7"/>
  <c r="C46" i="7"/>
  <c r="F31" i="7"/>
  <c r="C31" i="7"/>
  <c r="C326" i="7"/>
  <c r="F75" i="7"/>
  <c r="D60" i="7"/>
  <c r="G60" i="7"/>
  <c r="C338" i="7"/>
  <c r="C60" i="7"/>
  <c r="F103" i="7"/>
  <c r="F100" i="7"/>
  <c r="D117" i="7"/>
  <c r="G117" i="7"/>
  <c r="D116" i="7"/>
  <c r="G116" i="7"/>
  <c r="C117" i="7"/>
  <c r="C116" i="7"/>
  <c r="G198" i="2"/>
  <c r="H198" i="2"/>
  <c r="G503" i="2"/>
  <c r="H503" i="2"/>
  <c r="G469" i="2"/>
  <c r="H469" i="2"/>
  <c r="J468" i="2"/>
  <c r="J467" i="2"/>
  <c r="D182" i="7"/>
  <c r="G182" i="7"/>
  <c r="F182" i="7"/>
  <c r="D206" i="7"/>
  <c r="G206" i="7"/>
  <c r="F206" i="7"/>
  <c r="D5" i="7"/>
  <c r="G5" i="7"/>
  <c r="F5" i="7"/>
  <c r="D11" i="7"/>
  <c r="G11" i="7"/>
  <c r="F11" i="7"/>
  <c r="F142" i="7"/>
  <c r="C32" i="7"/>
  <c r="E325" i="6"/>
  <c r="E613" i="6"/>
  <c r="J1125" i="2"/>
  <c r="G1123" i="2"/>
  <c r="H1123" i="2"/>
  <c r="J874" i="2"/>
  <c r="J969" i="2"/>
  <c r="J963" i="2"/>
  <c r="J966" i="2"/>
  <c r="J862" i="2"/>
  <c r="J855" i="2"/>
  <c r="G839" i="2"/>
  <c r="H839" i="2"/>
  <c r="J838" i="2"/>
  <c r="J836" i="2"/>
  <c r="J818" i="2"/>
  <c r="J804" i="2"/>
  <c r="J518" i="2"/>
  <c r="G131" i="2"/>
  <c r="H131" i="2"/>
  <c r="G907" i="2"/>
  <c r="H907" i="2"/>
  <c r="G287" i="2"/>
  <c r="H287" i="2"/>
  <c r="J499" i="2"/>
  <c r="G548" i="2"/>
  <c r="H548" i="2"/>
  <c r="C7" i="7"/>
  <c r="F297" i="7"/>
  <c r="C17" i="7"/>
  <c r="F286" i="7"/>
  <c r="F17" i="7"/>
  <c r="C9" i="7"/>
  <c r="G794" i="2"/>
  <c r="H794" i="2"/>
  <c r="K467" i="6"/>
  <c r="J317" i="2"/>
  <c r="J704" i="2"/>
  <c r="J210" i="2"/>
  <c r="J263" i="2"/>
  <c r="J233" i="2"/>
  <c r="G803" i="2"/>
  <c r="H803" i="2"/>
  <c r="G473" i="2"/>
  <c r="H473" i="2"/>
  <c r="G472" i="2"/>
  <c r="H472" i="2"/>
  <c r="G883" i="2"/>
  <c r="H883" i="2"/>
  <c r="G502" i="2"/>
  <c r="H502" i="2"/>
  <c r="I223" i="6"/>
  <c r="C223" i="1"/>
  <c r="E541" i="6"/>
  <c r="C543" i="6"/>
  <c r="C543" i="1"/>
  <c r="I127" i="6"/>
  <c r="E465" i="6"/>
  <c r="C479" i="6"/>
  <c r="C479" i="1"/>
  <c r="C63" i="6"/>
  <c r="E244" i="6"/>
  <c r="C255" i="6"/>
  <c r="C255" i="1"/>
  <c r="J383" i="1"/>
  <c r="C383" i="6"/>
  <c r="I351" i="6"/>
  <c r="C447" i="6"/>
  <c r="J447" i="1"/>
  <c r="C639" i="6"/>
  <c r="C223" i="6"/>
  <c r="I543" i="6"/>
  <c r="I287" i="6"/>
  <c r="J351" i="1"/>
  <c r="C31" i="6"/>
  <c r="J607" i="1"/>
  <c r="I607" i="6"/>
  <c r="C191" i="1"/>
  <c r="J415" i="1"/>
  <c r="K435" i="6"/>
  <c r="I447" i="6"/>
  <c r="J319" i="1"/>
  <c r="C639" i="1"/>
  <c r="C447" i="1"/>
  <c r="I383" i="6"/>
  <c r="I415" i="6"/>
  <c r="K51" i="6"/>
  <c r="I63" i="6"/>
  <c r="J63" i="1"/>
  <c r="E114" i="6"/>
  <c r="C127" i="6"/>
  <c r="C127" i="1"/>
  <c r="E308" i="6"/>
  <c r="C319" i="6"/>
  <c r="C319" i="1"/>
  <c r="K470" i="6"/>
  <c r="I479" i="6"/>
  <c r="J479" i="1"/>
  <c r="E505" i="6"/>
  <c r="C511" i="6"/>
  <c r="C511" i="1"/>
  <c r="E567" i="6"/>
  <c r="C575" i="6"/>
  <c r="C575" i="1"/>
  <c r="K566" i="6"/>
  <c r="I575" i="6"/>
  <c r="J575" i="1"/>
  <c r="C31" i="1"/>
  <c r="J639" i="1"/>
  <c r="C383" i="1"/>
  <c r="J127" i="1"/>
  <c r="I319" i="6"/>
  <c r="J543" i="1"/>
  <c r="K18" i="6"/>
  <c r="I31" i="6"/>
  <c r="J31" i="1"/>
  <c r="K244" i="6"/>
  <c r="I255" i="6"/>
  <c r="J255" i="1"/>
  <c r="E274" i="6"/>
  <c r="C287" i="6"/>
  <c r="C287" i="1"/>
  <c r="E338" i="6"/>
  <c r="C351" i="6"/>
  <c r="C351" i="1"/>
  <c r="E410" i="6"/>
  <c r="C415" i="6"/>
  <c r="C415" i="1"/>
  <c r="K507" i="6"/>
  <c r="I511" i="6"/>
  <c r="J511" i="1"/>
  <c r="E593" i="6"/>
  <c r="C607" i="6"/>
  <c r="C607" i="1"/>
  <c r="I639" i="6"/>
  <c r="J95" i="1"/>
  <c r="C95" i="1"/>
  <c r="C159" i="1"/>
  <c r="J287" i="1"/>
  <c r="J745" i="2"/>
  <c r="J223" i="1"/>
  <c r="C95" i="6"/>
  <c r="C63" i="1"/>
  <c r="I95" i="6"/>
  <c r="C159" i="6"/>
  <c r="K145" i="6"/>
  <c r="I159" i="6"/>
  <c r="J159" i="1"/>
  <c r="C191" i="6"/>
  <c r="K177" i="6"/>
  <c r="I191" i="6"/>
  <c r="J191" i="1"/>
  <c r="O6" i="1"/>
  <c r="O7" i="1"/>
  <c r="P6" i="1"/>
  <c r="N6" i="6"/>
</calcChain>
</file>

<file path=xl/sharedStrings.xml><?xml version="1.0" encoding="utf-8"?>
<sst xmlns="http://schemas.openxmlformats.org/spreadsheetml/2006/main" count="19990" uniqueCount="9405">
  <si>
    <t>TOTAL A PAGAR</t>
  </si>
  <si>
    <t>V.TOTAL</t>
  </si>
  <si>
    <t>DESCRIPCION</t>
  </si>
  <si>
    <t>CANT</t>
  </si>
  <si>
    <t>VENDEDOR</t>
  </si>
  <si>
    <t>NIT:</t>
  </si>
  <si>
    <t>BARRIO:</t>
  </si>
  <si>
    <t>TELEFONO:</t>
  </si>
  <si>
    <t>DIRECCION:</t>
  </si>
  <si>
    <t>NEGOCIO:</t>
  </si>
  <si>
    <t>CLIENTE:</t>
  </si>
  <si>
    <t xml:space="preserve">                      EKOTIENDAS@GMAIL.COM</t>
  </si>
  <si>
    <t>CODIGO</t>
  </si>
  <si>
    <t>BOGOTA D.C</t>
  </si>
  <si>
    <t xml:space="preserve">      CLL30D  # 7A-59</t>
  </si>
  <si>
    <t xml:space="preserve">        NIT:1023929589</t>
  </si>
  <si>
    <t>FECHA</t>
  </si>
  <si>
    <t>EKOTIENDAS</t>
  </si>
  <si>
    <t>VASO 1 ONZ</t>
  </si>
  <si>
    <t>AGUILA ROJA 125GR</t>
  </si>
  <si>
    <t>CINTA ANCHA 30M X6</t>
  </si>
  <si>
    <t>AGUILA ROJA PAPELETA</t>
  </si>
  <si>
    <t>COLOR 55GR X12</t>
  </si>
  <si>
    <t>ATUN SOBERANA ACEITE</t>
  </si>
  <si>
    <t>ALCOHOL 120ML</t>
  </si>
  <si>
    <t>MEGA CHOCO KRISPIS</t>
  </si>
  <si>
    <t>PIN POP SURTIDO</t>
  </si>
  <si>
    <t>XTIME MENTA FUERTE X100</t>
  </si>
  <si>
    <t>XTIME CANELA X100</t>
  </si>
  <si>
    <t>RINDEX 200GR</t>
  </si>
  <si>
    <t>CORTAUÑAS GRANDE</t>
  </si>
  <si>
    <t>COLGATE 22 T.A</t>
  </si>
  <si>
    <t>CEPILLO COLGATE</t>
  </si>
  <si>
    <t>CHOCOLATINA GOLPE</t>
  </si>
  <si>
    <t>SPARKIES FRUTAS</t>
  </si>
  <si>
    <t>SPARKIES LINEA</t>
  </si>
  <si>
    <t>GALLETA OREO</t>
  </si>
  <si>
    <t>CLUB SOCIAL</t>
  </si>
  <si>
    <t>TRIDENT X18 SURTIDO</t>
  </si>
  <si>
    <t>HALLS BARRA SURTIDO</t>
  </si>
  <si>
    <t>MUU CREMA</t>
  </si>
  <si>
    <t>FOSFORO REFUEGO</t>
  </si>
  <si>
    <t>ESPONJILLA SABRA</t>
  </si>
  <si>
    <t>JABON REXONA X3</t>
  </si>
  <si>
    <t>CURAS CUREBAND</t>
  </si>
  <si>
    <t>FABULOSO LAVANDA X3</t>
  </si>
  <si>
    <t>DESMENUZADO MAGGI</t>
  </si>
  <si>
    <t>PANELA 125GR</t>
  </si>
  <si>
    <t>CHOCO KRISPIS</t>
  </si>
  <si>
    <t>YOGUETA SURTIDA</t>
  </si>
  <si>
    <t>XTIME YERBABUENA X100</t>
  </si>
  <si>
    <t>XTIME SANDIA X100</t>
  </si>
  <si>
    <t>XTIME MOJITO X100</t>
  </si>
  <si>
    <t>XTIME MENTA X100</t>
  </si>
  <si>
    <t>VINIPEL 50M</t>
  </si>
  <si>
    <t>VINIPEL 20M</t>
  </si>
  <si>
    <t>VINILO 80GR</t>
  </si>
  <si>
    <t>VINILO 33GR</t>
  </si>
  <si>
    <t>VINILO 125GR</t>
  </si>
  <si>
    <t>VASO 9 ONZ</t>
  </si>
  <si>
    <t>VASO 7 ONZ VACANO</t>
  </si>
  <si>
    <t>VASO 7 ONZ TUC</t>
  </si>
  <si>
    <t>VASO 6 ONZ ICOPOR</t>
  </si>
  <si>
    <t>VASO 5 ONZ COLERO</t>
  </si>
  <si>
    <t>VASO 4 ONZ ICOPOR</t>
  </si>
  <si>
    <t>VASO 3,5 ONZ</t>
  </si>
  <si>
    <t>VASO 12 ONZ</t>
  </si>
  <si>
    <t>VASELINA COLORES</t>
  </si>
  <si>
    <t>VASELINA BLANCA</t>
  </si>
  <si>
    <t>VARTA AAA</t>
  </si>
  <si>
    <t>VARTA AA</t>
  </si>
  <si>
    <t>VANISH POLVO COLOR</t>
  </si>
  <si>
    <t>VANISH POLVO BLANCO</t>
  </si>
  <si>
    <t>TUMIX SURTIDO X300</t>
  </si>
  <si>
    <t>TUMIX SURTIDO</t>
  </si>
  <si>
    <t>TUMIX PLATEADO</t>
  </si>
  <si>
    <t>TUMIX MENTA</t>
  </si>
  <si>
    <t>TRULULU TORTUGAS</t>
  </si>
  <si>
    <t>TRULULU SABORES LINEA</t>
  </si>
  <si>
    <t>TRULULU SABORES</t>
  </si>
  <si>
    <t>TRULULU OSOS</t>
  </si>
  <si>
    <t>TRULULU GUSANOS</t>
  </si>
  <si>
    <t>TRULULU FEROZ X50</t>
  </si>
  <si>
    <t>TRULULU AROS</t>
  </si>
  <si>
    <t>TRIDENT X60 SURTIDO</t>
  </si>
  <si>
    <t>TRIDENT X24 SURTIDO</t>
  </si>
  <si>
    <t>TRIDENT X24 SANDIA</t>
  </si>
  <si>
    <t>TRIDENT X24 MENTA</t>
  </si>
  <si>
    <t>TRIDENT X24 FRESH</t>
  </si>
  <si>
    <t>TRAPERO 800GR</t>
  </si>
  <si>
    <t>TRAPERO 500GR</t>
  </si>
  <si>
    <t>TRAPERO 1000GR</t>
  </si>
  <si>
    <t>TIZA COLORES</t>
  </si>
  <si>
    <t>TIZA BLANCA</t>
  </si>
  <si>
    <t>TIJERAS PUNTA ROMA X12</t>
  </si>
  <si>
    <t>TIJERAS PLEGABLES X24</t>
  </si>
  <si>
    <t>TIJERAS PELUQUERO X12</t>
  </si>
  <si>
    <t>TENEDOR PEQUEÑO X20</t>
  </si>
  <si>
    <t>TENEDOR PEQUEÑO X100</t>
  </si>
  <si>
    <t>TENEDOR GRANDE X20</t>
  </si>
  <si>
    <t>TENEDOR GRANDE X100</t>
  </si>
  <si>
    <t>TARRITO ROJO SOBRES X6</t>
  </si>
  <si>
    <t>TARRITO ROJO 330GR</t>
  </si>
  <si>
    <t>TARJETA DE-PARA GRANDE</t>
  </si>
  <si>
    <t>TAPABOCAS INFANTIL</t>
  </si>
  <si>
    <t>TALONARIO DE RIFA PEQUEÑO</t>
  </si>
  <si>
    <t>TALONARIO DE RIFA GRANDE</t>
  </si>
  <si>
    <t>TAJALAPIZ RADIO</t>
  </si>
  <si>
    <t>TACO PAPEL X6</t>
  </si>
  <si>
    <t>TABLA PERIODICA PEQUEÑA</t>
  </si>
  <si>
    <t>TABLA PERIODICA GRANDE</t>
  </si>
  <si>
    <t>TIRA</t>
  </si>
  <si>
    <t>SUPER GLU</t>
  </si>
  <si>
    <t>SUPER BONDER</t>
  </si>
  <si>
    <t>SPLOT PEPA</t>
  </si>
  <si>
    <t>SPLOT LINEA</t>
  </si>
  <si>
    <t>SPEED STICK GEL</t>
  </si>
  <si>
    <t>SPEED STICK CREMA</t>
  </si>
  <si>
    <t>SPEED STICK COLAPXIBLE</t>
  </si>
  <si>
    <t>SOBRE NOMINA BLANCO</t>
  </si>
  <si>
    <t>SOBRE MANILA 1/2 CARTA</t>
  </si>
  <si>
    <t>SOBRE DE MANILA OFICIO</t>
  </si>
  <si>
    <t>SOBRE DE MANILA CARTA</t>
  </si>
  <si>
    <t>SIPEGA BARRA 8GR X6</t>
  </si>
  <si>
    <t>SIPEGA BARRA 25GR X6</t>
  </si>
  <si>
    <t>SIPEGA BARRA 15GR X6</t>
  </si>
  <si>
    <t>SIPEGA 40GR</t>
  </si>
  <si>
    <t>SIPEGA 20GR</t>
  </si>
  <si>
    <t>SIPEGA 125GR x6</t>
  </si>
  <si>
    <t>SILUETA 1/8</t>
  </si>
  <si>
    <t>SILICONA LIQUIDA PEQUEÑA X6</t>
  </si>
  <si>
    <t>SILICONA LIQUIDA MEDIANA X6</t>
  </si>
  <si>
    <t>SILICONA LIQUIDA GRANDE X6</t>
  </si>
  <si>
    <t>SILICONA GRUESA 1KG</t>
  </si>
  <si>
    <t>SILICONA DELGADA 1KG</t>
  </si>
  <si>
    <t>SHARPIE SURTIDO X6</t>
  </si>
  <si>
    <t>SHARPIE NEGRO X6</t>
  </si>
  <si>
    <t>SEVEDOL EXTRA FUERTE X24</t>
  </si>
  <si>
    <t>SERPENTINA ECONOMICA</t>
  </si>
  <si>
    <t>SEDAL RIZOS CREMA</t>
  </si>
  <si>
    <t>SEDAL KERATINA CREMA</t>
  </si>
  <si>
    <t>SEDAL KERATINA ACOND</t>
  </si>
  <si>
    <t>SEDAL KERATINA</t>
  </si>
  <si>
    <t>SEDAL DUO</t>
  </si>
  <si>
    <t>SEDAL CERAMIDAS</t>
  </si>
  <si>
    <t>SEDAL ACOND CERAMIDAS</t>
  </si>
  <si>
    <t>SANPIC VAINILLA X3</t>
  </si>
  <si>
    <t>SANPIC LAVANDA X3</t>
  </si>
  <si>
    <t>SANPIC FLORES X3</t>
  </si>
  <si>
    <t>SANPIC CANELA X3</t>
  </si>
  <si>
    <t>SALSINA PEQUEÑA</t>
  </si>
  <si>
    <t>SALSINA 13GR</t>
  </si>
  <si>
    <t>SALSA DE TOMATE FRUCO</t>
  </si>
  <si>
    <t>ROSAL SUPER ROLLO X12</t>
  </si>
  <si>
    <t>ROSAL 2 EN 1 X18</t>
  </si>
  <si>
    <t>ROPA COLOR 400ML X6</t>
  </si>
  <si>
    <t>ROPA COLOR 200ML X6</t>
  </si>
  <si>
    <t>ROLLO PAPEL TORNASOL</t>
  </si>
  <si>
    <t>RINDEX 800GR</t>
  </si>
  <si>
    <t>RINDEX 2KG</t>
  </si>
  <si>
    <t>repograf</t>
  </si>
  <si>
    <t>RESMA PAPEL CARTA</t>
  </si>
  <si>
    <t>RESALTADOR SURTIDO X10</t>
  </si>
  <si>
    <t>REMOVEDOR LANDER</t>
  </si>
  <si>
    <t>REMOVEDOR ECONOMICO X6</t>
  </si>
  <si>
    <t>REMOVEDOR ECONOMICO X12</t>
  </si>
  <si>
    <t>REGLA METALICA 30CM X6</t>
  </si>
  <si>
    <t>RECOGEDOR</t>
  </si>
  <si>
    <t>PROTEX VITAMINA X3</t>
  </si>
  <si>
    <t>PROTEX OMEGA X3</t>
  </si>
  <si>
    <t>PROTEX LIMPIEZA X3</t>
  </si>
  <si>
    <t>PROTEX HERBAL X3</t>
  </si>
  <si>
    <t>PROTEX AVENA X3</t>
  </si>
  <si>
    <t>PRESTOBARBA MINORA X12</t>
  </si>
  <si>
    <t>PRESTOBARBA JGB X12</t>
  </si>
  <si>
    <t>PORTAMINAS FRUTAS</t>
  </si>
  <si>
    <t>PORTAMINAS ECONOMICOS X12</t>
  </si>
  <si>
    <t>PONDS REJUVENES</t>
  </si>
  <si>
    <t>PONDS HIDRATANTE</t>
  </si>
  <si>
    <t>PONDS ACLARANTE</t>
  </si>
  <si>
    <t>POKER ECONOMICO</t>
  </si>
  <si>
    <t>PLUMONES PELIKAN</t>
  </si>
  <si>
    <t>PLUMONES ECONOMICOS</t>
  </si>
  <si>
    <t>promo</t>
  </si>
  <si>
    <t>PLATO SOPERO</t>
  </si>
  <si>
    <t>PLATO PLASTICO 15,5CM</t>
  </si>
  <si>
    <t>PLATO 26CM</t>
  </si>
  <si>
    <t>PLATO 23CM</t>
  </si>
  <si>
    <t>PLATO 20CM</t>
  </si>
  <si>
    <t>PLATO 18CM</t>
  </si>
  <si>
    <t>PLATO 15,5CM</t>
  </si>
  <si>
    <t>PLASTILINA PEQUEÑA X6</t>
  </si>
  <si>
    <t>PLASTILINA MEDIANA X6</t>
  </si>
  <si>
    <t>PLASTILINA BARRA X12</t>
  </si>
  <si>
    <t>PLASTILINA 13UND LARGA X3</t>
  </si>
  <si>
    <t>PITO COLORES PAQ X20</t>
  </si>
  <si>
    <t>PITILLOS INDIVIDUALES</t>
  </si>
  <si>
    <t>PITILLOS</t>
  </si>
  <si>
    <t>PIRULITO SURTIDO</t>
  </si>
  <si>
    <t>PINTUCARITAS X6</t>
  </si>
  <si>
    <t>PINCEL SURTIDO X12</t>
  </si>
  <si>
    <t>PINCEL #2 X12</t>
  </si>
  <si>
    <t>PIN POP GIGANTE</t>
  </si>
  <si>
    <t>PILA PANASONIC AAA</t>
  </si>
  <si>
    <t>PILA PANASONIC AA</t>
  </si>
  <si>
    <t>PILA EVEREADY AAA</t>
  </si>
  <si>
    <t>PILA EVEREADY AA</t>
  </si>
  <si>
    <t>PERGAMINO 180GR</t>
  </si>
  <si>
    <t>PERGAMINO 115GR</t>
  </si>
  <si>
    <t>PERFORADORA 1 HUECO</t>
  </si>
  <si>
    <t xml:space="preserve">PELIKAN PERMANENTE VERDE </t>
  </si>
  <si>
    <t>PELIKAN PERMANENTE SURTIDO</t>
  </si>
  <si>
    <t>PELIKAN PERMANENTE ROJO</t>
  </si>
  <si>
    <t>PELIKAN PERMANENTE NEGRO</t>
  </si>
  <si>
    <t>PELIKAN PERMANENTE AZUL</t>
  </si>
  <si>
    <t>PELIKAN BORRARLE VERDE</t>
  </si>
  <si>
    <t>PELIKAN BORRARLE ROJO</t>
  </si>
  <si>
    <t>PELIKAN BORRARLE AZUL</t>
  </si>
  <si>
    <t>PELIKAN BORRABLE SURTIDO</t>
  </si>
  <si>
    <t>PELIKAN BORRABLE NEGRO</t>
  </si>
  <si>
    <t>PEINILLA COLA RATON</t>
  </si>
  <si>
    <t>PEINILLA BOLSILLO MANGO</t>
  </si>
  <si>
    <t>PEINILLA BOLSILLO</t>
  </si>
  <si>
    <t>PEINE PIOJOS X12</t>
  </si>
  <si>
    <t>PAX NOCHE X24</t>
  </si>
  <si>
    <t>PAX NOCHE X12</t>
  </si>
  <si>
    <t>PAX DIA X24</t>
  </si>
  <si>
    <t>PAX DIA X12</t>
  </si>
  <si>
    <t>mano x 10</t>
  </si>
  <si>
    <t>PAPEL REGALO PLIEGO</t>
  </si>
  <si>
    <t>PAPEL FOTOGRAFICO</t>
  </si>
  <si>
    <t>PAPEL CELOFAN</t>
  </si>
  <si>
    <t>PAÑUELOS FAMILIA X10</t>
  </si>
  <si>
    <t>PAÑAL WINNY ETAPA 4</t>
  </si>
  <si>
    <t>PAÑAL WINNY ETAPA 3</t>
  </si>
  <si>
    <t>PANTENE RESTAURACION</t>
  </si>
  <si>
    <t>PANELA PASTILLADA 450GR</t>
  </si>
  <si>
    <t>PANELA 450GR</t>
  </si>
  <si>
    <t>PANELA 220GR</t>
  </si>
  <si>
    <t>PALO PINCHO X100</t>
  </si>
  <si>
    <t>PALO PALETA</t>
  </si>
  <si>
    <t>PALILLOS X12</t>
  </si>
  <si>
    <t>ORIGAMI 20X20</t>
  </si>
  <si>
    <t>ORIGAMI 15X15</t>
  </si>
  <si>
    <t>OKA LOKA FUSION</t>
  </si>
  <si>
    <t>OKA LOKA CHICLE POLVO X12</t>
  </si>
  <si>
    <t>pegante</t>
  </si>
  <si>
    <t>OFFIESCO BARRA 21GR X6</t>
  </si>
  <si>
    <t>NUCITA X18</t>
  </si>
  <si>
    <t>NOXPIRIN NOCHE X24</t>
  </si>
  <si>
    <t>NOXPIRIN DIA X24</t>
  </si>
  <si>
    <t>NOTAS ADESIVAS COLORES</t>
  </si>
  <si>
    <t>NOSOTRAS RAPIGEL DISP</t>
  </si>
  <si>
    <t>NOSOTRAS RAPIGEL</t>
  </si>
  <si>
    <t>NOSOTRAS PLUS DISP</t>
  </si>
  <si>
    <t>NOSOTRAS PLUS</t>
  </si>
  <si>
    <t>NOSOTRAS NOCHE</t>
  </si>
  <si>
    <t>NOSOTRAS NATURAL x120</t>
  </si>
  <si>
    <t>NOSOTRAS MULTIESTILO PRO</t>
  </si>
  <si>
    <t>15 cada pte</t>
  </si>
  <si>
    <t>NOSOTRAS CLASICA DISP</t>
  </si>
  <si>
    <t>NOSOTRAS CLASICA</t>
  </si>
  <si>
    <t>NAILEN #5</t>
  </si>
  <si>
    <t>NAILEN #4</t>
  </si>
  <si>
    <t>NAILEN #3</t>
  </si>
  <si>
    <t>NAILEN #2</t>
  </si>
  <si>
    <t>NAILEN #1</t>
  </si>
  <si>
    <t>MUU SANDWICH FRESA</t>
  </si>
  <si>
    <t>MUU SANDWICH CHOCOLATE</t>
  </si>
  <si>
    <t>MUU SANDWICH AVENA</t>
  </si>
  <si>
    <t>MUU LECHE MANTEQUILLA</t>
  </si>
  <si>
    <t>MORITAS RELLENAS</t>
  </si>
  <si>
    <t>MOCO DE GORILA 270GR</t>
  </si>
  <si>
    <t>MINI COSEDORA</t>
  </si>
  <si>
    <t>MINI BUM X100</t>
  </si>
  <si>
    <t>MINI AJEDREZ</t>
  </si>
  <si>
    <t>MINI AGENDAS X6</t>
  </si>
  <si>
    <t>MIEL SOBRES X40</t>
  </si>
  <si>
    <t>MICROPUNTAS PK VERDE</t>
  </si>
  <si>
    <t>MICROPUNTAS PK ROJO</t>
  </si>
  <si>
    <t>MICROPUNTAS PK NEGRO</t>
  </si>
  <si>
    <t>MICROPUNTAS PK AZUL</t>
  </si>
  <si>
    <t>colores arcoiris</t>
  </si>
  <si>
    <t>MICROPUNTAS OFFI-ESCO SURTIDO</t>
  </si>
  <si>
    <t>MICROPUNTAS FABER SURTIDO</t>
  </si>
  <si>
    <t>MEZCLADORES</t>
  </si>
  <si>
    <t>METRO COSTURA X12</t>
  </si>
  <si>
    <t>MENTA HELADA SURTIDA</t>
  </si>
  <si>
    <t>MENTA HELADA</t>
  </si>
  <si>
    <t>MEGA ZUCARITAS</t>
  </si>
  <si>
    <t>MEGA TRULULU</t>
  </si>
  <si>
    <t>MEGA FROOD LOOPS</t>
  </si>
  <si>
    <t>MAYONESA FRUCO</t>
  </si>
  <si>
    <t>MAX MINI ACID X12</t>
  </si>
  <si>
    <t>MAX COMBI BARRA</t>
  </si>
  <si>
    <t>MAX COMBI</t>
  </si>
  <si>
    <t>MATRIX</t>
  </si>
  <si>
    <t>MANTECA DE CACAO</t>
  </si>
  <si>
    <t>MANO PERIODICO</t>
  </si>
  <si>
    <t>MANO PAPEL SEDA</t>
  </si>
  <si>
    <t>MANO KRAF</t>
  </si>
  <si>
    <t>MANO CREPE</t>
  </si>
  <si>
    <t>MANGOOS</t>
  </si>
  <si>
    <t>MAIZENA DISPLAY X18 VAINILLA</t>
  </si>
  <si>
    <t>MAIZENA DISPLAY X18 FRESA</t>
  </si>
  <si>
    <t>MAIZENA DISPLAY X18 AREQUIPE</t>
  </si>
  <si>
    <t>MAIZENA 90GR</t>
  </si>
  <si>
    <t>20 metros</t>
  </si>
  <si>
    <t>MADEJA DE PITA</t>
  </si>
  <si>
    <t>LOKIÑO DULCE X100</t>
  </si>
  <si>
    <t>LLUVIA DE SOBRES X12</t>
  </si>
  <si>
    <t>LIMAS X12</t>
  </si>
  <si>
    <t>LIMAS ACOLCHADAS X12</t>
  </si>
  <si>
    <t>LIBRO PARA COLOREAR</t>
  </si>
  <si>
    <t>LETRERO SE ARRIENDA</t>
  </si>
  <si>
    <t>LENTEJUELAS X12</t>
  </si>
  <si>
    <t>SU DESPENSA</t>
  </si>
  <si>
    <t>LAPIZ MIRADO ROJO</t>
  </si>
  <si>
    <t>LAPIZ MIRADO NEGRO DISEÑOS</t>
  </si>
  <si>
    <t>LAPIZ MIRADO NEGRO</t>
  </si>
  <si>
    <t>LAPIZ MARIPOSA X6</t>
  </si>
  <si>
    <t>LAPIZ MARIPOSA X12</t>
  </si>
  <si>
    <t>LAPIZ KORES ROJO</t>
  </si>
  <si>
    <t>LAPIZ KORES NEGRO</t>
  </si>
  <si>
    <t>LAPIZ CARBONCILLO</t>
  </si>
  <si>
    <t>LAPIZ BIC</t>
  </si>
  <si>
    <t>LANA ESCOLAR SURTIDA X12</t>
  </si>
  <si>
    <t>LADY SPEED STICK GEL</t>
  </si>
  <si>
    <t>LADY SPEED STICK CREMA</t>
  </si>
  <si>
    <t>LADY COLAPXIBLE</t>
  </si>
  <si>
    <t>LABIAL MAGICO X12</t>
  </si>
  <si>
    <t>KOTEX DISP</t>
  </si>
  <si>
    <t>KONZIL SHAMPO</t>
  </si>
  <si>
    <t>KONZIL RENOVACION</t>
  </si>
  <si>
    <t>KONZIL CREMA</t>
  </si>
  <si>
    <t>KONZIL ACONDICIONADOR</t>
  </si>
  <si>
    <t>KONZIL 2 EN 1</t>
  </si>
  <si>
    <t>KILOMETRICO VIOLETA</t>
  </si>
  <si>
    <t>KILOMETRICO TURQUESA</t>
  </si>
  <si>
    <t>KILOMETRICO RT NEGRO</t>
  </si>
  <si>
    <t>KILOMETRICO ROJO</t>
  </si>
  <si>
    <t>KILOMETRICO NEGRO</t>
  </si>
  <si>
    <t>KILOMETRICO FUCSIA</t>
  </si>
  <si>
    <t>KILOMETRICO AZUL</t>
  </si>
  <si>
    <t>JUEGO GEOMETRICO</t>
  </si>
  <si>
    <t>JABON PALMOLIVE X3</t>
  </si>
  <si>
    <t>JABON LUX X3</t>
  </si>
  <si>
    <t>JABON JOHNSON X3</t>
  </si>
  <si>
    <t>JABON JOHNSON BABY X3</t>
  </si>
  <si>
    <t>IBUPROFENO MK</t>
  </si>
  <si>
    <t>IBUPROFENO GENFAR</t>
  </si>
  <si>
    <t>HYS LIMPIEZA SACHETON</t>
  </si>
  <si>
    <t>HYS 400ML</t>
  </si>
  <si>
    <t>HYS 2 EN 1 SACHETON</t>
  </si>
  <si>
    <t>HUELLERO PEQUEÑO</t>
  </si>
  <si>
    <t>HOJAS EXAMEN X100</t>
  </si>
  <si>
    <t>HOJA KIMBERLY AMARILLA X100</t>
  </si>
  <si>
    <t>HOJA DE VIDA 1003</t>
  </si>
  <si>
    <t>HOJA DE VIDA 1000</t>
  </si>
  <si>
    <t>HOJA ACETATO CARTA</t>
  </si>
  <si>
    <t>HILO CHINO SURTIDO X12</t>
  </si>
  <si>
    <t>HALLS PEPA SURTIDO</t>
  </si>
  <si>
    <t>HALLS PEPA NEGRO</t>
  </si>
  <si>
    <t>HALLS BARRA NEGRO</t>
  </si>
  <si>
    <t>HALLS BARRA CEREZA</t>
  </si>
  <si>
    <t>50 PARES</t>
  </si>
  <si>
    <t>GUANTE NITRILO NEGRO</t>
  </si>
  <si>
    <t>GUANTE NITRILO</t>
  </si>
  <si>
    <t>GUANTE DOM TLL 9</t>
  </si>
  <si>
    <t>GUANTE DOM TLL 8 1/2</t>
  </si>
  <si>
    <t>GUANTE DOM TLL 8</t>
  </si>
  <si>
    <t>GUANTE DOM TLL 7 1/2</t>
  </si>
  <si>
    <t>GUANTE DOM TLL 7</t>
  </si>
  <si>
    <t>GUANTE CIRUGIA</t>
  </si>
  <si>
    <t>GUANTE BICOLOR TLL 9</t>
  </si>
  <si>
    <t>GUANTE BICOLOR TLL 8 1/2</t>
  </si>
  <si>
    <t>GUANTE BICOLOR TLL 8</t>
  </si>
  <si>
    <t>GUANTE BICOLOR TLL 7 1/2</t>
  </si>
  <si>
    <t>GUANTE BICOLOR TLL 7</t>
  </si>
  <si>
    <t>GRISSLY SPLASH ACID</t>
  </si>
  <si>
    <t>GRISSLY SPLASH</t>
  </si>
  <si>
    <t>GRISSLY GUSANOS XL</t>
  </si>
  <si>
    <t>GRISSLY CHOCO SPLASH</t>
  </si>
  <si>
    <t>GRISSLY BOA SPLASH</t>
  </si>
  <si>
    <t>GOMAS PLAY ANIMALES</t>
  </si>
  <si>
    <t>GLOBO R-9 X50</t>
  </si>
  <si>
    <t>GLOBO R-12 X50</t>
  </si>
  <si>
    <t>GLACITAS TOFFE</t>
  </si>
  <si>
    <t>GLACITAS NIEVE</t>
  </si>
  <si>
    <t>GLACITAS LIMON</t>
  </si>
  <si>
    <t>GLACITAS FRESA</t>
  </si>
  <si>
    <t>GLACITAS CHOCOLATE</t>
  </si>
  <si>
    <t>GELATINA GEL'HADA X6</t>
  </si>
  <si>
    <t>GASA 1/2 X12</t>
  </si>
  <si>
    <t>GANCHO LEGAJADOR PLASTICO</t>
  </si>
  <si>
    <t>GANCHO LEGAJADOR METALICO</t>
  </si>
  <si>
    <t>GANCHO INVISIBLE</t>
  </si>
  <si>
    <t>GANCHO COSEDORA</t>
  </si>
  <si>
    <t>GANCHO ADESIVO PEQUEÑO</t>
  </si>
  <si>
    <t>GALLETA WAFER X18</t>
  </si>
  <si>
    <t>GALLETA TOSH MIEL</t>
  </si>
  <si>
    <t>GALLETA MUU LECHE</t>
  </si>
  <si>
    <t>FRUNAS TUBO</t>
  </si>
  <si>
    <t>FRUNAS BALL</t>
  </si>
  <si>
    <t>FROOD LOOPS</t>
  </si>
  <si>
    <t>FRASCO COPROLOGICO X50</t>
  </si>
  <si>
    <t>FOSFORO EL SOL X2</t>
  </si>
  <si>
    <t>FORRO PEQUEÑO X10</t>
  </si>
  <si>
    <t>FORRO GRANDE X10</t>
  </si>
  <si>
    <t>FOMI ESCARCHADO 1/8</t>
  </si>
  <si>
    <t>FOMI 1/8</t>
  </si>
  <si>
    <t>FLUO CARDENT + CEPILLO X6</t>
  </si>
  <si>
    <t>FLUO CARDENT + CEPILLO X12</t>
  </si>
  <si>
    <t>VIENEN 16 FICHAS 4 X COLOR</t>
  </si>
  <si>
    <t>FICHAS PARQUES X4</t>
  </si>
  <si>
    <t>FICHA BIBLIOGRAFICA X50</t>
  </si>
  <si>
    <t>FICHA BIBLIOGRAFICA X100</t>
  </si>
  <si>
    <t>FESTIVAL X6 VAINILLA</t>
  </si>
  <si>
    <t>FESTIVAL X6 LIMON</t>
  </si>
  <si>
    <t>FESTIVAL X6 FRESA</t>
  </si>
  <si>
    <t>FESTIVAL X6 CHOCOLATE</t>
  </si>
  <si>
    <t>FESTIVAL X4 VAINILLA</t>
  </si>
  <si>
    <t>FESTIVAL X4 LIMON</t>
  </si>
  <si>
    <t>FESTIVAL X4 FRESA</t>
  </si>
  <si>
    <t>FESTIVAL X4 CHOCOLATE</t>
  </si>
  <si>
    <t>FAMILIA MEGA ROLLO X24</t>
  </si>
  <si>
    <t>FAMILIA MEGA ROLLO X12</t>
  </si>
  <si>
    <t>FACTURERO PEQUEÑO X12</t>
  </si>
  <si>
    <t>FACTURERO AUTOCOPIANTE</t>
  </si>
  <si>
    <t>FABULOSO MANZANA X3</t>
  </si>
  <si>
    <t>FABULOSO FLORAL X3</t>
  </si>
  <si>
    <t>FABULOSO BEBE X3</t>
  </si>
  <si>
    <t>FABER CASTEL ROJO</t>
  </si>
  <si>
    <t>FABER CASTEL NEGRO</t>
  </si>
  <si>
    <t>FABER CASTEL HB</t>
  </si>
  <si>
    <t>FAB LIQUIDO 300ML</t>
  </si>
  <si>
    <t>FAB 850GR</t>
  </si>
  <si>
    <t>FAB 2KG</t>
  </si>
  <si>
    <t>FAB 225GR</t>
  </si>
  <si>
    <t>ESPONJILLA BOMBRIL X16</t>
  </si>
  <si>
    <t>ESPONJILLA ALAMBRE</t>
  </si>
  <si>
    <t>ESPONJA ORO PLATA</t>
  </si>
  <si>
    <t>ESPONJA DOBLE USO</t>
  </si>
  <si>
    <t>ESPEJO BOLSILLO X12</t>
  </si>
  <si>
    <t>ESFERO ESCARCHADO X12</t>
  </si>
  <si>
    <t>ESCOBA SUAVE</t>
  </si>
  <si>
    <t>ESCOBA DURA</t>
  </si>
  <si>
    <t>ESCARCHA TUBO X12</t>
  </si>
  <si>
    <t>ESCARCHA MURANO X12</t>
  </si>
  <si>
    <t>ENCENDEDOR WIN ELECTRICO</t>
  </si>
  <si>
    <t>ENCENDEDOR WIN</t>
  </si>
  <si>
    <t>ENCENDEDOR TOKAI</t>
  </si>
  <si>
    <t>DULCE ANIS</t>
  </si>
  <si>
    <t>DOVE SHAMPOO</t>
  </si>
  <si>
    <t>DOLEX GRIPA X50</t>
  </si>
  <si>
    <t>DOLEX GRIPA X100</t>
  </si>
  <si>
    <t>DOLEX FORTE X48</t>
  </si>
  <si>
    <t>DOLEX FORTE X24</t>
  </si>
  <si>
    <t>DOLEX ACTIVGEL X50</t>
  </si>
  <si>
    <t>DOLEX ACETAMINOFEN X50</t>
  </si>
  <si>
    <t>DOLEX ACETAMINOFEN X100</t>
  </si>
  <si>
    <t>DISTRAN TRIPLE X48</t>
  </si>
  <si>
    <t>DISTRAN TRIPLE X24</t>
  </si>
  <si>
    <t>DESMENUZADO RICOSTILLA</t>
  </si>
  <si>
    <t>DESMENUZADO DOÑA GALLINA</t>
  </si>
  <si>
    <t>DESENGRASANTE MAS REPUESTO</t>
  </si>
  <si>
    <t>DESENGRASANTE MAGISTRAL X2</t>
  </si>
  <si>
    <t>DERSA LIQUIDO 400ML</t>
  </si>
  <si>
    <t>DEPILADORES MEREJE</t>
  </si>
  <si>
    <t>CURAS MEDICURE</t>
  </si>
  <si>
    <t>CURAS INFANTIL</t>
  </si>
  <si>
    <t>CUCHILLO X20</t>
  </si>
  <si>
    <t>CUCHARA PEQ X20</t>
  </si>
  <si>
    <t>CUCHARA PEQ X100</t>
  </si>
  <si>
    <t>CUCHARA GRANDE X20</t>
  </si>
  <si>
    <t>CUCHARA GRANDE X100</t>
  </si>
  <si>
    <t>CUADERNO GRAP 100H STICK X6</t>
  </si>
  <si>
    <t>CUADERNO FERROCARRIL</t>
  </si>
  <si>
    <t>CUADERNO ARGOLLADO GRANDE</t>
  </si>
  <si>
    <t>CUADERNO ARGOLLADO 80H</t>
  </si>
  <si>
    <t>CUADERNO 50H GRAPADO X6</t>
  </si>
  <si>
    <t>CUADERNO 100H GRAPADO X6</t>
  </si>
  <si>
    <t>VIENEN 2 TARRITOS</t>
  </si>
  <si>
    <t>CRM YODORA 32G OFERTX2</t>
  </si>
  <si>
    <t>CRM YODORA 12G X6</t>
  </si>
  <si>
    <t>CREOLINA 240ML</t>
  </si>
  <si>
    <t>CREOLINA 120ML</t>
  </si>
  <si>
    <t>CREMA DE LIMON</t>
  </si>
  <si>
    <t>CORTAUÑAS PEQUEÑO X24</t>
  </si>
  <si>
    <t>CORRECTOR ESFERO X6</t>
  </si>
  <si>
    <t>CORDON REDONDO CORTO</t>
  </si>
  <si>
    <t>COPITOS ECONOMICOS X12</t>
  </si>
  <si>
    <t>CONTENEDOR J1 *20</t>
  </si>
  <si>
    <t xml:space="preserve">COMPAS V-90 </t>
  </si>
  <si>
    <t>COMPAS TIRA X6</t>
  </si>
  <si>
    <t>COMINO 13GR</t>
  </si>
  <si>
    <t>COLOR RECREO 12X24</t>
  </si>
  <si>
    <t>SAZON</t>
  </si>
  <si>
    <t>COLOR OFFIESCO JUMBO X12</t>
  </si>
  <si>
    <t>COLOR CORTO X12</t>
  </si>
  <si>
    <t>COLOR BEROL 12X24</t>
  </si>
  <si>
    <t>COLOR 13GR</t>
  </si>
  <si>
    <t>COLGATE 60 T.A X6</t>
  </si>
  <si>
    <t>COLGATE 60 T.A</t>
  </si>
  <si>
    <t>COLGATE 60 MENTA X6</t>
  </si>
  <si>
    <t>COLBON PEQUEÑO X6</t>
  </si>
  <si>
    <t>COLBON 40GR</t>
  </si>
  <si>
    <t>COLBON 115GR</t>
  </si>
  <si>
    <t>COFFE DELIGHT BLANDO</t>
  </si>
  <si>
    <t>COFFE DELIGHT</t>
  </si>
  <si>
    <t>CLUB SOCIAL QUESO</t>
  </si>
  <si>
    <t>CLUB SOCIAL INTEGRAL</t>
  </si>
  <si>
    <t>CINTA PEQUEÑA</t>
  </si>
  <si>
    <t>CINTA MEDIANA</t>
  </si>
  <si>
    <t>CINTA ENMASCARAR 3/4" X6</t>
  </si>
  <si>
    <t>CINTA ENMASCARAR 2"</t>
  </si>
  <si>
    <t>CINTA ENMASCARAR 1/2" X6</t>
  </si>
  <si>
    <t>CINTA ENMASCARAR 1"</t>
  </si>
  <si>
    <t>CINTA DISPENSADOR 1/2" X12</t>
  </si>
  <si>
    <t>CINTA DISPENSADOR 1" X12</t>
  </si>
  <si>
    <t>CINTA COLBON PEQUEÑA</t>
  </si>
  <si>
    <t>CINTA COLBON 30M X6</t>
  </si>
  <si>
    <t>CINTA AISLANTE X10</t>
  </si>
  <si>
    <t>CHUPETA TIPITIN CORAZON X25</t>
  </si>
  <si>
    <t>CHOCOLORES MANI</t>
  </si>
  <si>
    <t>CHOCOLORES GOMA</t>
  </si>
  <si>
    <t>CHOCO BREAK BLANCO</t>
  </si>
  <si>
    <t>CHOCO BREAK</t>
  </si>
  <si>
    <t>CHOCMELO PEQUEÑO</t>
  </si>
  <si>
    <t>CHICLETS ADAMS SURTIDO</t>
  </si>
  <si>
    <t>CHERRY CAFÉ</t>
  </si>
  <si>
    <t>CHAO PEPA LIMON</t>
  </si>
  <si>
    <t>CHAO PEPA</t>
  </si>
  <si>
    <t>CEPILLO ROPA</t>
  </si>
  <si>
    <t>CEPILLO INFANTIL</t>
  </si>
  <si>
    <t>CEPILLO FLUO CARDENT X12</t>
  </si>
  <si>
    <t>CEPILLO CORONA</t>
  </si>
  <si>
    <t>CEPILLO BAÑO CON BASE</t>
  </si>
  <si>
    <t>CAUCHO PARA CABELLO</t>
  </si>
  <si>
    <t>CAUCHO OLLA UNIVERSAL</t>
  </si>
  <si>
    <t>CARTULINA PLIEGO NEGRA</t>
  </si>
  <si>
    <t>CARTULINA PLIEGO</t>
  </si>
  <si>
    <t>CARTULINA NEGRA 1/8</t>
  </si>
  <si>
    <t>CARTULINA NEGRA 1/2 PLIEGO</t>
  </si>
  <si>
    <t>CARTULINA CALIPSO 1/8 X10</t>
  </si>
  <si>
    <t>CARTULINA ARTE X10</t>
  </si>
  <si>
    <t>CARTULINA ACUARELA 1/8</t>
  </si>
  <si>
    <t>CARTULINA 1/8 SURTIDA</t>
  </si>
  <si>
    <t>CARTULINA 1/2 PLIEGO</t>
  </si>
  <si>
    <t>CARTON PIEDRA 1/8</t>
  </si>
  <si>
    <t>CARTON PAJA PLIEGO</t>
  </si>
  <si>
    <t>CARTON PAJA COLORES</t>
  </si>
  <si>
    <t>CARTON PAJA 1/2</t>
  </si>
  <si>
    <t>PAJA POR 1/8</t>
  </si>
  <si>
    <t>CARTON CARTULINA PLIEGO</t>
  </si>
  <si>
    <t>CARTON CARTULINA 1/8</t>
  </si>
  <si>
    <t>CARPETA LEGAJADORA PLASTICA OFIC</t>
  </si>
  <si>
    <t>CARPETA LEGAJADORA PLASTICA CART</t>
  </si>
  <si>
    <t>CARPETA CARTON OFICIO</t>
  </si>
  <si>
    <t>CARPETA CARTON CARTA</t>
  </si>
  <si>
    <t>CANICAS X100</t>
  </si>
  <si>
    <t>CALMIDOL MAX X48</t>
  </si>
  <si>
    <t>VIENE 18 EN CAJITA</t>
  </si>
  <si>
    <t>BUSCAPINA COMPUESTA</t>
  </si>
  <si>
    <t>BUBBALOO SURTIDO</t>
  </si>
  <si>
    <t>BUBBALOO FRESA</t>
  </si>
  <si>
    <t>BUBBALOO CEREZA</t>
  </si>
  <si>
    <t>BOWY LIQUIDO NEGRO</t>
  </si>
  <si>
    <t>BOWY LIQUIDO BLANCO</t>
  </si>
  <si>
    <t>BORRADOR TINTA-LAPIZ</t>
  </si>
  <si>
    <t>BORRADOR PEQUEÑO</t>
  </si>
  <si>
    <t>BORRADOR GRANDE</t>
  </si>
  <si>
    <t xml:space="preserve">BORRADOR DORICOLOR </t>
  </si>
  <si>
    <t>BONBONBUM SURTIDO</t>
  </si>
  <si>
    <t>BONBONBUM SUPERCOCO</t>
  </si>
  <si>
    <t>BONBONBUM FRESA</t>
  </si>
  <si>
    <t>BLOCK PERGAMINO</t>
  </si>
  <si>
    <t>BLOCK OFICIO CUADROS</t>
  </si>
  <si>
    <t>BLOCK MILIMETRADO</t>
  </si>
  <si>
    <t>BLOCK MANTEQUILLA</t>
  </si>
  <si>
    <t>BLOCK IRIS OFICIO</t>
  </si>
  <si>
    <t>BLOCK IRIS CARTA</t>
  </si>
  <si>
    <t>BLOCK EDAD MEDIA</t>
  </si>
  <si>
    <t>BLOCK DINA-4</t>
  </si>
  <si>
    <t>BLOCK DINA-3</t>
  </si>
  <si>
    <t>BLOCK CARTA CUADROS</t>
  </si>
  <si>
    <t>BLOCK CARTA BLANCO</t>
  </si>
  <si>
    <t>BLOCK BOND 28</t>
  </si>
  <si>
    <t>BILLETE DIDACTICO X50</t>
  </si>
  <si>
    <t>BICARBONATO SOBRES X40</t>
  </si>
  <si>
    <t>BIC SURTIDO</t>
  </si>
  <si>
    <t>BIC ROJO</t>
  </si>
  <si>
    <t>BIC NEGRO</t>
  </si>
  <si>
    <t>BIC AZUL</t>
  </si>
  <si>
    <t>BIANCHI BLANCO LINEA</t>
  </si>
  <si>
    <t>BIANCHI BLANCO</t>
  </si>
  <si>
    <t>BIANCHI AZUL LINEA</t>
  </si>
  <si>
    <t>BIANCHI AZUL</t>
  </si>
  <si>
    <t>BARRILETE</t>
  </si>
  <si>
    <t>BALSO #8</t>
  </si>
  <si>
    <t>BALSO #6</t>
  </si>
  <si>
    <t>BALSO #20</t>
  </si>
  <si>
    <t>BALSO #12</t>
  </si>
  <si>
    <t>BALSO #10</t>
  </si>
  <si>
    <t>SOBRES</t>
  </si>
  <si>
    <t>BALANCE DUOS</t>
  </si>
  <si>
    <t>BALANCE CLINICAL HOMBRE</t>
  </si>
  <si>
    <t>BALANCE CLINICAL DAMA</t>
  </si>
  <si>
    <t>AVISO SE VENDE PEQUEÑO</t>
  </si>
  <si>
    <t>AVISO SE ARRIENDA PEQUEÑO</t>
  </si>
  <si>
    <t>ATUN SOBERANA AGUA</t>
  </si>
  <si>
    <t>ARIEL 800GR</t>
  </si>
  <si>
    <t>ARIEL 2KG</t>
  </si>
  <si>
    <t>ALUMINIO 7M</t>
  </si>
  <si>
    <t>ALUMINIO 40M</t>
  </si>
  <si>
    <t>ALGODON POMOS COLORES</t>
  </si>
  <si>
    <t>ALGODON POMOS</t>
  </si>
  <si>
    <t>ALGODÓN 50GR</t>
  </si>
  <si>
    <t>ALGODÓN 25GR</t>
  </si>
  <si>
    <t>ALGODÓN 15GR X6</t>
  </si>
  <si>
    <t>ALFILERES CAJA</t>
  </si>
  <si>
    <t>ALCOHOL 330ML</t>
  </si>
  <si>
    <t>AJI SOBRES X40</t>
  </si>
  <si>
    <t>AGUJA CAPOTERA</t>
  </si>
  <si>
    <t>AGUILA ROJA 500GR</t>
  </si>
  <si>
    <t>AGUILA ROJA 250GR</t>
  </si>
  <si>
    <t>AGOGO GIGANTE</t>
  </si>
  <si>
    <t>ADVIL ULTRA X40</t>
  </si>
  <si>
    <t>ADVIL ULTRA X20</t>
  </si>
  <si>
    <t>COMPLETA</t>
  </si>
  <si>
    <t>ADVIL MAX X40</t>
  </si>
  <si>
    <t>PARTIDA MITAD</t>
  </si>
  <si>
    <t>ADVIL MAX X20</t>
  </si>
  <si>
    <t>ADVIL GRIPA X20</t>
  </si>
  <si>
    <t>ACUARELA ECONOMICA X6</t>
  </si>
  <si>
    <t>ACETAMINOFEN</t>
  </si>
  <si>
    <t>VALOR VENTA</t>
  </si>
  <si>
    <t>VALOR C/U</t>
  </si>
  <si>
    <t>CANTIDAD</t>
  </si>
  <si>
    <t>TIENDA</t>
  </si>
  <si>
    <t>BOXER 120ML</t>
  </si>
  <si>
    <t>BOXER 60ML X6</t>
  </si>
  <si>
    <t>TUMIX X20 SURTIDO</t>
  </si>
  <si>
    <t>OKA LOKA REVOLCON LINEA</t>
  </si>
  <si>
    <t>SUPER HIPER ACIDO X100</t>
  </si>
  <si>
    <t>FOSFORO EL REY</t>
  </si>
  <si>
    <t>VICK VAPORUB LATA</t>
  </si>
  <si>
    <t>CUCHILLO X100</t>
  </si>
  <si>
    <t>VALOR ANTERIOR</t>
  </si>
  <si>
    <t>20 X pte</t>
  </si>
  <si>
    <t>3 X pte</t>
  </si>
  <si>
    <t>SHAMPOO JHONSONS</t>
  </si>
  <si>
    <t>AGUJA OJO DORADO</t>
  </si>
  <si>
    <t>ARIEL 125GR</t>
  </si>
  <si>
    <t>CONTENEDOR SOPA 16 ONZ *20</t>
  </si>
  <si>
    <t>CREMA #4</t>
  </si>
  <si>
    <t>NATILLA ABUELA TRADICIONAL</t>
  </si>
  <si>
    <t>NATILLA ABUELA AREQUIPE</t>
  </si>
  <si>
    <t>VIVA PLATANO 100GR X6</t>
  </si>
  <si>
    <t>COCO RALLADO TIRA</t>
  </si>
  <si>
    <t>PROTEX COMPLETE X3</t>
  </si>
  <si>
    <t>GRISSLY ANILLOS</t>
  </si>
  <si>
    <t>CHICLE BOMBAZO</t>
  </si>
  <si>
    <t>CHAO PEPA FRESA</t>
  </si>
  <si>
    <t>NUCITA BARQUILLO X12</t>
  </si>
  <si>
    <t>PAÑAL WINNY ETAPA 2</t>
  </si>
  <si>
    <t xml:space="preserve">PAÑAL WINNY ETAPA 5 </t>
  </si>
  <si>
    <t>NORAVER GRIPA CAPSULA X16</t>
  </si>
  <si>
    <t>FABULOSO CLORO X3</t>
  </si>
  <si>
    <t>NOXPIRIN CAPSULA X48</t>
  </si>
  <si>
    <t>RESALTADORES POINTER X10</t>
  </si>
  <si>
    <t>LADY SPEED STICK CLINICAL</t>
  </si>
  <si>
    <t>SPEED STICK CLINICAL</t>
  </si>
  <si>
    <t>AROMATICA DE PANELA LIMONCILLO</t>
  </si>
  <si>
    <t>AROMATICA DE PANELA YERBABUENA</t>
  </si>
  <si>
    <t>AROMATICA DE PANELA FRUTAS EXOTICAS</t>
  </si>
  <si>
    <t>AROMATICA DE PANELA MARACUYA</t>
  </si>
  <si>
    <t>CALMIDOL MAX X24</t>
  </si>
  <si>
    <t>CALMIDOL COMPUESTO X48</t>
  </si>
  <si>
    <t>CALMIDOL COMPUESTO X24</t>
  </si>
  <si>
    <t>GALLETA MILO X4</t>
  </si>
  <si>
    <t>LA FINA 125GR x20</t>
  </si>
  <si>
    <t>OKA LOKA ATOMOS</t>
  </si>
  <si>
    <t>TARRITO ROJO 135GR</t>
  </si>
  <si>
    <t>TEMPERA PAYASITO 28GR</t>
  </si>
  <si>
    <t>TE HINDU ORIGINAL X25</t>
  </si>
  <si>
    <t>BIAGI ARTESANO SURTIDO</t>
  </si>
  <si>
    <t>CARTULINA CALIPSO 1/2 SURTIDA</t>
  </si>
  <si>
    <t>JABON CAMAY X3</t>
  </si>
  <si>
    <t>SPLOT TATTO X120</t>
  </si>
  <si>
    <t>MAIZ PIRA 250GR</t>
  </si>
  <si>
    <t>MAIZ PIRA 500GR</t>
  </si>
  <si>
    <t>CARPETA LOMO CARTA X5</t>
  </si>
  <si>
    <t>CARPETA LOMO OFICIO X5</t>
  </si>
  <si>
    <t>UVAS PASAS GRANDE TIRA X30</t>
  </si>
  <si>
    <t>DESMENUZADO KNORR COSTILLA X24</t>
  </si>
  <si>
    <t>DESMENUZADO KNORR GALLINA X30</t>
  </si>
  <si>
    <t>ACETATO BOLSILLO CARTA</t>
  </si>
  <si>
    <t>ACETATO BOLSILLO OFICIO</t>
  </si>
  <si>
    <t>FAB 100GR</t>
  </si>
  <si>
    <t>OKA LOKA REVOLCON CHICLE X50</t>
  </si>
  <si>
    <t>RINDEX 125GR</t>
  </si>
  <si>
    <t>VELA CUMPLEAÑOS NUMERO X12</t>
  </si>
  <si>
    <t>AREQUIPE SUPERCOCO X6</t>
  </si>
  <si>
    <t>DERSA 500GR</t>
  </si>
  <si>
    <t>ENCENDEDOR MINI BIC</t>
  </si>
  <si>
    <t>FICHAS PARQUES X6</t>
  </si>
  <si>
    <t>KILOMETRICO RT ROJO</t>
  </si>
  <si>
    <t>LOKIÑO CHICLE BOMBA X50</t>
  </si>
  <si>
    <t>MAIZENA LOTERO X18</t>
  </si>
  <si>
    <t>MIEL GRANDE SOBRES X30</t>
  </si>
  <si>
    <t>RICATO CARAMELO X50</t>
  </si>
  <si>
    <t>VELA CUMPLEAÑOS VOLCAN X6</t>
  </si>
  <si>
    <t>%</t>
  </si>
  <si>
    <t>AJO EL REY 13GR</t>
  </si>
  <si>
    <t>DOVE ACONDICIONADOR</t>
  </si>
  <si>
    <t>ENCENDEDOR SMART</t>
  </si>
  <si>
    <t>ARIEL 450GR</t>
  </si>
  <si>
    <t>SPLOT SANDIA ACID</t>
  </si>
  <si>
    <t>TE HINDU ORIGINAL X12</t>
  </si>
  <si>
    <t>BIC MORADO</t>
  </si>
  <si>
    <t>BIC FUCSIA</t>
  </si>
  <si>
    <t>CAUCHO GRUESO PARA CABELLO</t>
  </si>
  <si>
    <t>GALLETA TOSH AJONJOLI</t>
  </si>
  <si>
    <t>GALLETA TOSH FUSION DE CEREALES</t>
  </si>
  <si>
    <t>PERGAMINO 90GR</t>
  </si>
  <si>
    <t>TE HINDU ORIGINAL X50</t>
  </si>
  <si>
    <t>TRIDENT X24 MORA</t>
  </si>
  <si>
    <t>GALLETA CAPRI VAINILLA</t>
  </si>
  <si>
    <t>VINIPEL OSMOTICO 300M</t>
  </si>
  <si>
    <t>VINIPEL OSMOTICO 20M</t>
  </si>
  <si>
    <t>#612</t>
  </si>
  <si>
    <t>#624</t>
  </si>
  <si>
    <t>TRITON</t>
  </si>
  <si>
    <t>RECREO</t>
  </si>
  <si>
    <t>FABRIFOLDER</t>
  </si>
  <si>
    <t>QNOTA</t>
  </si>
  <si>
    <t>TRENSITO x 9</t>
  </si>
  <si>
    <t>JET BURBUJA X12</t>
  </si>
  <si>
    <t>JABON REY CAJA X25</t>
  </si>
  <si>
    <t>PALO PALETA COLORES X50</t>
  </si>
  <si>
    <t>GEL EGO SOBRES X15</t>
  </si>
  <si>
    <t>CANELA MOLIDA X40</t>
  </si>
  <si>
    <t>GLOBO CORAZON X50</t>
  </si>
  <si>
    <t>VINIPEL OSMOTICO 100M</t>
  </si>
  <si>
    <t>CONFETIS</t>
  </si>
  <si>
    <t>ALKASELTZER X60</t>
  </si>
  <si>
    <t>ASPIRINA EFERVESCENTE X50</t>
  </si>
  <si>
    <t>BUSCAPINA FEM X24</t>
  </si>
  <si>
    <t>CHOCOLATE LA ESPECIAL PASTILLAS X32</t>
  </si>
  <si>
    <t>BORRADOR MIGA DE PAN PEQUEÑO</t>
  </si>
  <si>
    <t>OKA LOKA DULCE LINEA</t>
  </si>
  <si>
    <t>CARPETA PRESENTACION CARTA</t>
  </si>
  <si>
    <t>CARPETA PRESENTACION OFICIO</t>
  </si>
  <si>
    <t>TAJALAPIZ METALICO X24</t>
  </si>
  <si>
    <t>TAJALAPIZ PLASTICO X24</t>
  </si>
  <si>
    <t>AGOGO ATOMICO CONGELANTE</t>
  </si>
  <si>
    <t>AGOGO ATOMICO PIÑA NARANJA</t>
  </si>
  <si>
    <t>AGOGO ATOMICO PICANTE</t>
  </si>
  <si>
    <t>BORRADOR MIL FIGURAS X35</t>
  </si>
  <si>
    <t>CHOCO BREAK BALL X50</t>
  </si>
  <si>
    <t>RINDEX 400GR</t>
  </si>
  <si>
    <t>AGUILA ROJA 5L</t>
  </si>
  <si>
    <t>GUANTES MANIPULACIÓN</t>
  </si>
  <si>
    <t>REXONA CLINICAL</t>
  </si>
  <si>
    <t>BORRADOR MIGA DE PAN PELIKAN</t>
  </si>
  <si>
    <t>MP-20 PELIKAN</t>
  </si>
  <si>
    <t>FELPA PARA CD</t>
  </si>
  <si>
    <t>FLAUTA BLANCA</t>
  </si>
  <si>
    <t>BORRAMAS</t>
  </si>
  <si>
    <t>CARPETA FUELLE CARTON</t>
  </si>
  <si>
    <t>CARPETA FUELLE PLASTICA</t>
  </si>
  <si>
    <t>FAB 450GR</t>
  </si>
  <si>
    <t>SCOTT RINDE MAX X24</t>
  </si>
  <si>
    <t>BIANCHI DROPS</t>
  </si>
  <si>
    <t>BICARBONATO 55GR X12</t>
  </si>
  <si>
    <t>LAPIZ OFFIESCO DUPLO</t>
  </si>
  <si>
    <t>NEGRO Y ROJO</t>
  </si>
  <si>
    <t>MENTA KOLA SURTIDA</t>
  </si>
  <si>
    <t>PESTAÑINA LUZETTE NEGRA</t>
  </si>
  <si>
    <t>TARJETA DE-PARA ESCARCHADA GRANDE</t>
  </si>
  <si>
    <t>LUMBAL TABLETAS X24</t>
  </si>
  <si>
    <t>PANASONIC ALKALINA AAA</t>
  </si>
  <si>
    <t>PANASONIC ALKALINA AA</t>
  </si>
  <si>
    <t>AGUA OXIGENADA</t>
  </si>
  <si>
    <t>REMY</t>
  </si>
  <si>
    <t>BETUN BOWY NEGRO #2</t>
  </si>
  <si>
    <t>#2</t>
  </si>
  <si>
    <t>BONBONBUM SUPERHIPERACIDO</t>
  </si>
  <si>
    <t>CHERRY NEGRO #2</t>
  </si>
  <si>
    <t>CHOCOLATINA JET X35</t>
  </si>
  <si>
    <t>CHOCOLATINA JUMBO MANI X24</t>
  </si>
  <si>
    <t>CONTENEDOR SOPA 24 ONZ *20</t>
  </si>
  <si>
    <t>CORRECTOR CINTA</t>
  </si>
  <si>
    <t>DELINEADOR LUZETTE NEGRO</t>
  </si>
  <si>
    <t>ESMALTE VOGUE</t>
  </si>
  <si>
    <t>LA FINA 125GR x10</t>
  </si>
  <si>
    <t>SALSA BBQ</t>
  </si>
  <si>
    <t>TRULULU PINGUINOS</t>
  </si>
  <si>
    <t>#1</t>
  </si>
  <si>
    <t>80HOJAS</t>
  </si>
  <si>
    <t>70HOJAS</t>
  </si>
  <si>
    <t>RAIRAN</t>
  </si>
  <si>
    <t>no mancha-negro</t>
  </si>
  <si>
    <t>COBRA</t>
  </si>
  <si>
    <t>20GR</t>
  </si>
  <si>
    <t>90CM</t>
  </si>
  <si>
    <t>57CM</t>
  </si>
  <si>
    <t>10 en cada pqt</t>
  </si>
  <si>
    <t>TOTH</t>
  </si>
  <si>
    <t>X10</t>
  </si>
  <si>
    <t>X6</t>
  </si>
  <si>
    <t>30ML</t>
  </si>
  <si>
    <t>POINTER</t>
  </si>
  <si>
    <t>PAYASITO</t>
  </si>
  <si>
    <t>AJO EL REY 55GR X12</t>
  </si>
  <si>
    <t>LAPIZ OFFIESCO NEGRO</t>
  </si>
  <si>
    <t>LAPIZ OFFIESCO ROJO</t>
  </si>
  <si>
    <t>REPUESTO BISTURI GRANDE X10</t>
  </si>
  <si>
    <t>CHOCOLATE CORONA PASTILLAS X32</t>
  </si>
  <si>
    <t>COLGATE 150 T.A</t>
  </si>
  <si>
    <t>OKA LOKA CHICLE AQUA</t>
  </si>
  <si>
    <t>PIMIENTA 13GR</t>
  </si>
  <si>
    <t>AGUILA ROJA PERSONAL X24</t>
  </si>
  <si>
    <t>ESFERO OFFIESCO NEGRO</t>
  </si>
  <si>
    <t>PONDS CREMA C</t>
  </si>
  <si>
    <t>TAJALAPIZ DEPOSITO PEQUEÑO X12</t>
  </si>
  <si>
    <t>ESFERO OFFIESCO SURTIDO</t>
  </si>
  <si>
    <t>PANTENE ACONDICIONADOR</t>
  </si>
  <si>
    <t>FECULA FARINA X6</t>
  </si>
  <si>
    <t>60CM</t>
  </si>
  <si>
    <t>GLOBO CORAZON X12</t>
  </si>
  <si>
    <t>SHICK VERDE 3 XTREME</t>
  </si>
  <si>
    <t>MANO CELOFAN TRANSPARENTE</t>
  </si>
  <si>
    <t>REMOVEDOR LANDER VITAMINA</t>
  </si>
  <si>
    <t>RESMA PAPEL OFICIO</t>
  </si>
  <si>
    <t>GANCHO NODRIZA DORADO</t>
  </si>
  <si>
    <t>NOMBRE</t>
  </si>
  <si>
    <t>NEGOCIO</t>
  </si>
  <si>
    <t>DIRECCION</t>
  </si>
  <si>
    <t>TELEFONO</t>
  </si>
  <si>
    <t>BARRIO</t>
  </si>
  <si>
    <t>NIT</t>
  </si>
  <si>
    <t>AGUJA PAÑO x10</t>
  </si>
  <si>
    <t>ARCHIVADOR 1/2 CARTA</t>
  </si>
  <si>
    <t>ARCHIVADOR CARTA</t>
  </si>
  <si>
    <t>ARROZ DIANA</t>
  </si>
  <si>
    <t>ARROZ FLOR HUILA</t>
  </si>
  <si>
    <t>ARROZ ROA</t>
  </si>
  <si>
    <t>ARROZ SUPREMO</t>
  </si>
  <si>
    <t>BETUN BOWY CAFÉ</t>
  </si>
  <si>
    <t>BETUN BOWY NEGRO</t>
  </si>
  <si>
    <t>BISTURI GRANDE</t>
  </si>
  <si>
    <t>BISTURI PEQUEÑO</t>
  </si>
  <si>
    <t>BOLSA HOLOGRAMADA L X12</t>
  </si>
  <si>
    <t>BOLSA HOLOGRAMADA M X12</t>
  </si>
  <si>
    <t>BOLSA HOLOGRAMADA S X12</t>
  </si>
  <si>
    <t>CAJA DE CAUCHOS X6</t>
  </si>
  <si>
    <t>CAJA DE CHINCHES X6</t>
  </si>
  <si>
    <t>CAJA DE CLIPS X6</t>
  </si>
  <si>
    <t>CHERRY NEGRO</t>
  </si>
  <si>
    <t>CHOCOLATINA MINIJUMBO X24</t>
  </si>
  <si>
    <t>CHOCOLORES BLANCA</t>
  </si>
  <si>
    <t>COLOR CORTO RECREO X12</t>
  </si>
  <si>
    <t>CORDON PLANO LARGO BLANCO</t>
  </si>
  <si>
    <t>DERSA 125GR</t>
  </si>
  <si>
    <t>DERSA 250GR</t>
  </si>
  <si>
    <t>DULCE SUPERCOCO X100</t>
  </si>
  <si>
    <t>ELITE MAXI ROJO X24</t>
  </si>
  <si>
    <t>FRASCO MUESTRA ORINA X50</t>
  </si>
  <si>
    <t>FRIJOL BOLA ROJA X3</t>
  </si>
  <si>
    <t>FRUNAS BARRA PLANA XL</t>
  </si>
  <si>
    <t>GALLETA LECHE NOEL X21</t>
  </si>
  <si>
    <t>VANISH 300ML BLANCO</t>
  </si>
  <si>
    <t>VANISH 300ML COLOR</t>
  </si>
  <si>
    <t>VANISH LIQ BLANCO 130ML X6</t>
  </si>
  <si>
    <t>VANISH LIQ COLOR 130ML X6</t>
  </si>
  <si>
    <t>TRULULU RETRO X100</t>
  </si>
  <si>
    <t>TE HINDU ORIGINAL X100</t>
  </si>
  <si>
    <t>TE HINDU FRUTOS ROJOS X20</t>
  </si>
  <si>
    <t>SERVILLETA FAMILIA SENCILLA</t>
  </si>
  <si>
    <t>SERVILLETA ELITE 320 X15</t>
  </si>
  <si>
    <t>SERPENTINA SATINADA X3</t>
  </si>
  <si>
    <t>ROLLO TIQUETEADORA BLANCO</t>
  </si>
  <si>
    <t>REGLAS 30CM X12</t>
  </si>
  <si>
    <t>ALKASELTZER EXTREME</t>
  </si>
  <si>
    <t>PAX SURTIDO X24</t>
  </si>
  <si>
    <t>PAÑITOS PEQUEÑIN X24</t>
  </si>
  <si>
    <t>NOSOTRAS CLASICA PRO *15 X3</t>
  </si>
  <si>
    <t>MOCO DE GORILA 340GR</t>
  </si>
  <si>
    <t>GARBANZO LIBRA X3</t>
  </si>
  <si>
    <t>HARINA PAN BLANCA 500GR</t>
  </si>
  <si>
    <t>MAGGI CUBOS X54</t>
  </si>
  <si>
    <t>DEPILADORES ESTAMPADOS X12</t>
  </si>
  <si>
    <t>ALVERJA VERDE SECA X6</t>
  </si>
  <si>
    <t>BONFIEST LUA PROMO</t>
  </si>
  <si>
    <t>CD PRINCO X50</t>
  </si>
  <si>
    <t>COLOR RECREO 6X12</t>
  </si>
  <si>
    <t>COLOR NORMA 12X24</t>
  </si>
  <si>
    <t>COLOR OFFIESCO 12X24</t>
  </si>
  <si>
    <t>DVD PRINCO X50</t>
  </si>
  <si>
    <t>FOMI CARTA</t>
  </si>
  <si>
    <t>GLOBO R-12 X12</t>
  </si>
  <si>
    <t>GLOBO R-9 X12</t>
  </si>
  <si>
    <t>PROTECTORES KOTEX X150</t>
  </si>
  <si>
    <t>OFFIESCO BARRA 10GR X6</t>
  </si>
  <si>
    <t>OJOS LOCOS NEGROS</t>
  </si>
  <si>
    <t>PEGANTE PAYASITO 40GR X18</t>
  </si>
  <si>
    <t>RESALTADOR OFFIESCO SURTIDO X10</t>
  </si>
  <si>
    <t>SUPER HIPER ACIDO POLVO ACIDO X80</t>
  </si>
  <si>
    <t>TAJALAPIZ PRIMAVERAL X24</t>
  </si>
  <si>
    <t>TE HINDU VERDE X20</t>
  </si>
  <si>
    <t>VINIPEL 100M</t>
  </si>
  <si>
    <t>VINIPEL 200M</t>
  </si>
  <si>
    <t>VINIPEL 500M</t>
  </si>
  <si>
    <t>LOZA CREAM 150GR X6</t>
  </si>
  <si>
    <t>VASO 7 ONZ EKO</t>
  </si>
  <si>
    <t>LIMPIA PIPAS SURTIDO</t>
  </si>
  <si>
    <t>ESPONJILLA BRILLO X40</t>
  </si>
  <si>
    <t>CORRECTOR OFFIESCO X6</t>
  </si>
  <si>
    <t>CUADERNO 7 MATERIAS DAMA</t>
  </si>
  <si>
    <t>VINILO 33GR FLUORECENTE</t>
  </si>
  <si>
    <t>LENTEJA LIBRA</t>
  </si>
  <si>
    <t>JABON 3D 125GR</t>
  </si>
  <si>
    <t>JABON 3D 250GR</t>
  </si>
  <si>
    <t>JABON 3D 500GR</t>
  </si>
  <si>
    <t>ASPIRINA EFERVESCENTE X25</t>
  </si>
  <si>
    <t>ALKASELTZER X30</t>
  </si>
  <si>
    <t>CHOCOLATINA SUPERCOCO</t>
  </si>
  <si>
    <t>CERA EGO TIRA X10</t>
  </si>
  <si>
    <t>SAVITAL SHAMPO</t>
  </si>
  <si>
    <t>NORAVER GARGANTA</t>
  </si>
  <si>
    <t>LOKIÑO LINEA</t>
  </si>
  <si>
    <t>PEGASTICK 40GR</t>
  </si>
  <si>
    <t>CARTULINA 1/4 SURTIDA</t>
  </si>
  <si>
    <t>FRUTICAS LOVE CANDY</t>
  </si>
  <si>
    <t>XTIME SURTIDO X100</t>
  </si>
  <si>
    <t>NUTRIBELA X12</t>
  </si>
  <si>
    <t>LAMINAS EDUCATICAS</t>
  </si>
  <si>
    <t>REVOLCON DULCE X50</t>
  </si>
  <si>
    <t>GEL EGO TIRA X10</t>
  </si>
  <si>
    <t>AROMATEL 400ML</t>
  </si>
  <si>
    <t>SAVITAL ACONDICIONADOR</t>
  </si>
  <si>
    <t>BONBONBUM BOMBONERA X80</t>
  </si>
  <si>
    <t>BICARBONATO 500GR</t>
  </si>
  <si>
    <t>MINIMERCADO EL MIRADOR</t>
  </si>
  <si>
    <t>TIENDA ESQUINA</t>
  </si>
  <si>
    <t>MISCELANEA</t>
  </si>
  <si>
    <t>PANADERIA</t>
  </si>
  <si>
    <t>INTERNET</t>
  </si>
  <si>
    <t>MINIMERCADO</t>
  </si>
  <si>
    <t>CAFETERIA</t>
  </si>
  <si>
    <t>TIENDA ALISON</t>
  </si>
  <si>
    <t>ALTAMIRA</t>
  </si>
  <si>
    <t>AVENA DON PANCHO 500GR</t>
  </si>
  <si>
    <t>FAMILIA FAMILIAR X12</t>
  </si>
  <si>
    <t>SERVILLETA DOBLE RENDIPEL</t>
  </si>
  <si>
    <t>ZUCARITAS</t>
  </si>
  <si>
    <t>VASO 5 ONZ CAJA X60</t>
  </si>
  <si>
    <t>MARIA SARMIENTO</t>
  </si>
  <si>
    <t>CARLOS RAMIREZ</t>
  </si>
  <si>
    <t>OLAYA</t>
  </si>
  <si>
    <t>CENTENARIO</t>
  </si>
  <si>
    <t>TIENDA EL TRIUNFO</t>
  </si>
  <si>
    <t>MARTHA BARRERA</t>
  </si>
  <si>
    <t>Fecha</t>
  </si>
  <si>
    <t>PRODUCTO</t>
  </si>
  <si>
    <t>VALOR VENTA EKO</t>
  </si>
  <si>
    <t>EXPLICACION</t>
  </si>
  <si>
    <t>VARIABLE</t>
  </si>
  <si>
    <t>PROVEEDOR</t>
  </si>
  <si>
    <t>VALOR PROVEEDOR EN BD</t>
  </si>
  <si>
    <t>VALOR PROVEEDOR COMPRA DEL DIA</t>
  </si>
  <si>
    <t>VITORIA</t>
  </si>
  <si>
    <t>MG</t>
  </si>
  <si>
    <t>MONTEVERDE</t>
  </si>
  <si>
    <t>OROSOL</t>
  </si>
  <si>
    <t>VARIOS</t>
  </si>
  <si>
    <t>LIDER</t>
  </si>
  <si>
    <t>DISNEY</t>
  </si>
  <si>
    <t>VALOR COMPRA</t>
  </si>
  <si>
    <t>ZONA</t>
  </si>
  <si>
    <t>Total general</t>
  </si>
  <si>
    <t>Datos</t>
  </si>
  <si>
    <t>PRODUCTO1</t>
  </si>
  <si>
    <t>PRODUCTO2</t>
  </si>
  <si>
    <t>ARREGLO</t>
  </si>
  <si>
    <t>CANTIDAD.</t>
  </si>
  <si>
    <t>V/U</t>
  </si>
  <si>
    <t>OBSERVACION</t>
  </si>
  <si>
    <t>VALOR TOTAL</t>
  </si>
  <si>
    <t>VALOR TOTAL.</t>
  </si>
  <si>
    <t>BONIFICACION</t>
  </si>
  <si>
    <t>PANADERIA LA ESQUINA</t>
  </si>
  <si>
    <t>CAFETERÍA</t>
  </si>
  <si>
    <t>CUADERNO COSIDO 100H X6</t>
  </si>
  <si>
    <t>CUADERNO COSIDO 50H STICKER X6</t>
  </si>
  <si>
    <t>CUADERNO COSIDO 50H X6</t>
  </si>
  <si>
    <t>CUADERNO COSIDO FERROCARRIL X6</t>
  </si>
  <si>
    <t>PEGANTE PAYASITO 20GR</t>
  </si>
  <si>
    <t xml:space="preserve">BOLSA REGALO #3 </t>
  </si>
  <si>
    <t>BOLSA REGALO #4</t>
  </si>
  <si>
    <t>BOLSA REGALO #5</t>
  </si>
  <si>
    <t>BOLSA REGALO #6</t>
  </si>
  <si>
    <t>CIUDAD JARDIN</t>
  </si>
  <si>
    <t>CIGARRERIA ANDRES</t>
  </si>
  <si>
    <t>MISCELANEA Y VARIEDADES</t>
  </si>
  <si>
    <t xml:space="preserve">0 </t>
  </si>
  <si>
    <t>NIT:1023929589</t>
  </si>
  <si>
    <t>EKOTIENDAS@GMAIL.COM</t>
  </si>
  <si>
    <t>CLL 30 D  # 7 A 59</t>
  </si>
  <si>
    <t>MARCA OSA</t>
  </si>
  <si>
    <t>PEGAFAN</t>
  </si>
  <si>
    <t>DOBLE PUNTA</t>
  </si>
  <si>
    <t>PROTECTOR SOLAR ARAWAK ADULTO</t>
  </si>
  <si>
    <t>COSEDORA MEDIANA</t>
  </si>
  <si>
    <t>NAIPE ESPAÑOL ECONOMICO</t>
  </si>
  <si>
    <t>OJOS LOCOS COLORES</t>
  </si>
  <si>
    <t>SALSA DE TOMATE FRUCO.</t>
  </si>
  <si>
    <t>MAYONESA FRUCO.</t>
  </si>
  <si>
    <t>CINTA ANCHA 100MTS</t>
  </si>
  <si>
    <t>GELATINA PAYASO X40</t>
  </si>
  <si>
    <t>VASO 7 ONZ TUC BLANCO</t>
  </si>
  <si>
    <t>BOMBILLO FOX X10</t>
  </si>
  <si>
    <t>ECONOMICOS</t>
  </si>
  <si>
    <t>ABIUD MENDOZA</t>
  </si>
  <si>
    <t>MISCELANEA ABIUD</t>
  </si>
  <si>
    <t>CR 5 55A 29 SUR</t>
  </si>
  <si>
    <t>DANUBIO</t>
  </si>
  <si>
    <t>ANDREA JIMENEZ     3188981251</t>
  </si>
  <si>
    <t>ADELA CAICEDO</t>
  </si>
  <si>
    <t>TIENDA CONJUNTO</t>
  </si>
  <si>
    <t>CR 1BIS 22A 15 SUR</t>
  </si>
  <si>
    <t>BELLO HORIZONTE</t>
  </si>
  <si>
    <t>ADRIANA MATEUS</t>
  </si>
  <si>
    <t>PANDERIA</t>
  </si>
  <si>
    <t>CLL 51 SUR 19B 35</t>
  </si>
  <si>
    <t>SAN CARLOS</t>
  </si>
  <si>
    <t>ALBA TUNAROSA</t>
  </si>
  <si>
    <t>TIENDA COMUNAL</t>
  </si>
  <si>
    <t>CLL 66A SUR 7 82</t>
  </si>
  <si>
    <t>FISCALA</t>
  </si>
  <si>
    <t>ALCIRA CIFUENTES</t>
  </si>
  <si>
    <t>DG 32B SUR 8 61 ESTE</t>
  </si>
  <si>
    <t>RAMAJAL</t>
  </si>
  <si>
    <t>ALEIDA ALZA</t>
  </si>
  <si>
    <t>a</t>
  </si>
  <si>
    <t>ALEIDA BETANCOURT</t>
  </si>
  <si>
    <t>MINIMERCADO ALE</t>
  </si>
  <si>
    <t>CR 4H 65B 12 SUR</t>
  </si>
  <si>
    <t>JULIETA HIDALGO</t>
  </si>
  <si>
    <t>CLL 30B SUR 0 69</t>
  </si>
  <si>
    <t>ALFONSO VELANDIA</t>
  </si>
  <si>
    <t>SUPERMERCADO VELANDIA</t>
  </si>
  <si>
    <t>CLL 22A SUR 2 58</t>
  </si>
  <si>
    <t>ALFREDO MOLINA</t>
  </si>
  <si>
    <t>CL 26S SUR 12B 09</t>
  </si>
  <si>
    <t>COUNTRY SUR</t>
  </si>
  <si>
    <t>AMALIA ORTEGA</t>
  </si>
  <si>
    <t>CR 2 ESTE 30 07 SUR</t>
  </si>
  <si>
    <t>AMPARO PARADO</t>
  </si>
  <si>
    <t>CR 9A 38 27 SUR</t>
  </si>
  <si>
    <t>SAN ISIDRO</t>
  </si>
  <si>
    <t>ANA AREVALO</t>
  </si>
  <si>
    <t>CLL 26A SUR 18C 45</t>
  </si>
  <si>
    <t>ANA GLADIS VILLAGRAN</t>
  </si>
  <si>
    <t>CLL 35 SUR 21 17</t>
  </si>
  <si>
    <t>ANA INES SANABRIA</t>
  </si>
  <si>
    <t>CLL 65D SUR 6A 05</t>
  </si>
  <si>
    <t>ANA LIZARAZO MORALES</t>
  </si>
  <si>
    <t>PANADERIA GUSTIPAN</t>
  </si>
  <si>
    <t>CLL 28C SUR 13 05</t>
  </si>
  <si>
    <t>GUSTAVO RESTREPO</t>
  </si>
  <si>
    <t>ANDREA SANCHEZ</t>
  </si>
  <si>
    <t>PANADERIA SUPREMA TORTA</t>
  </si>
  <si>
    <t>CLL 56 SUR 4K 05</t>
  </si>
  <si>
    <t>ANDREA SOLANO GIRALDO</t>
  </si>
  <si>
    <t>CR 18A 51A 57 SUR</t>
  </si>
  <si>
    <t>NUBIA BENABIDEZ</t>
  </si>
  <si>
    <t>CR 10C 36A54 SUR</t>
  </si>
  <si>
    <t>ANGELA JIMENEZ</t>
  </si>
  <si>
    <t>CR 18C 55A 44 SUR</t>
  </si>
  <si>
    <t>ANGELA PAMPLONA</t>
  </si>
  <si>
    <t>CR 7 25 39 SUR</t>
  </si>
  <si>
    <t>20 DE JULIO</t>
  </si>
  <si>
    <t>ANGELA SUAREZ VELANDIA</t>
  </si>
  <si>
    <t>PANADERIA LA SUCURSAL</t>
  </si>
  <si>
    <t>TV 6C ESTE 33 67 SUR</t>
  </si>
  <si>
    <t>ANGELICA RIOS</t>
  </si>
  <si>
    <t>CR 3A ESTE 36I 05 SUR</t>
  </si>
  <si>
    <t>ATENAS</t>
  </si>
  <si>
    <t>WALTER ACUÑA</t>
  </si>
  <si>
    <t>EL PORTAL DE CARLITOS</t>
  </si>
  <si>
    <t>CLL 27 SUR 12 81</t>
  </si>
  <si>
    <t>ANILSA MEDINA</t>
  </si>
  <si>
    <t>CLL 55 SUR 18C 45</t>
  </si>
  <si>
    <t>ANWAR ROJAS</t>
  </si>
  <si>
    <t>CR 9 ESTE 30 81 SUR ET5 CS95</t>
  </si>
  <si>
    <t>ANYI RIVAS</t>
  </si>
  <si>
    <t>CR 4D 56 54 SUR</t>
  </si>
  <si>
    <t>ARELIS GARCIA SAENZ</t>
  </si>
  <si>
    <t>CLL 32B SUR 8A 40 ESTE CS 124</t>
  </si>
  <si>
    <t>ARMANDO GUERRERO</t>
  </si>
  <si>
    <t>DANIELA COMUNICACIONES</t>
  </si>
  <si>
    <t>CR 6B ESTE 36J 28 SUR</t>
  </si>
  <si>
    <t>AURA DE MOLINA</t>
  </si>
  <si>
    <t>TIENDA AURAMAR</t>
  </si>
  <si>
    <t>CR 3C ESTE 40 03 SUR</t>
  </si>
  <si>
    <t>LA VICTORIA</t>
  </si>
  <si>
    <t>BEATRIZ JIMENEZ</t>
  </si>
  <si>
    <t>CLL 36J SUR 3C 08 ESTE</t>
  </si>
  <si>
    <t>BEATRIZ LEON LEON</t>
  </si>
  <si>
    <t>CR 6 ESTE 40A 23 SUR</t>
  </si>
  <si>
    <t>BERNAVE CAÑON</t>
  </si>
  <si>
    <t>CLL 36K SUR 4 61 ESTE</t>
  </si>
  <si>
    <t>BLANCA NELLY CAMACHO</t>
  </si>
  <si>
    <t>PANADERIA TECNIPAN</t>
  </si>
  <si>
    <t>CLL 37 SUR 0 02 ESTE</t>
  </si>
  <si>
    <t>BLANCA SUAREZ</t>
  </si>
  <si>
    <t>CR 3 30A 21 SUR</t>
  </si>
  <si>
    <t>BORIS BERNAL</t>
  </si>
  <si>
    <t>COPIADO BORIS</t>
  </si>
  <si>
    <t>CLL 28C SUR 12H 54</t>
  </si>
  <si>
    <t>ALEJANDRO VALBUENA 3182389133</t>
  </si>
  <si>
    <t>CAMILO YEPES</t>
  </si>
  <si>
    <t>CR 11 34 25 SUR</t>
  </si>
  <si>
    <t>JHOANY LLANOS</t>
  </si>
  <si>
    <t>CR 3 30A 51 SUR</t>
  </si>
  <si>
    <t>CARLOS MOLANO</t>
  </si>
  <si>
    <t>CR 2D ESTE 63 35 SUR</t>
  </si>
  <si>
    <t>CARLOS PORRAS</t>
  </si>
  <si>
    <t>VARIEDADES EL VALE</t>
  </si>
  <si>
    <t>CLL 25 SUR 6 59</t>
  </si>
  <si>
    <t>CARMEN PARRA</t>
  </si>
  <si>
    <t>VARIEDADES PAOLA</t>
  </si>
  <si>
    <t>CR 6A ESTE 36K 14 SUR</t>
  </si>
  <si>
    <t>3112197715 - 3629903</t>
  </si>
  <si>
    <t>CAROLINA CESPEDES</t>
  </si>
  <si>
    <t>PANADERIA MANA</t>
  </si>
  <si>
    <t>CR 6B ESTE 36A 30 SUR</t>
  </si>
  <si>
    <t>ROSA ACEVEDO</t>
  </si>
  <si>
    <t>CR 3B ESTE 38 18 SUR</t>
  </si>
  <si>
    <t>JACKSON MALDONADO</t>
  </si>
  <si>
    <t>CR 6 ESTE 37D 36 SUR</t>
  </si>
  <si>
    <t>CECILIA MUÑOZ</t>
  </si>
  <si>
    <t>PANADERIA LA DELICIA</t>
  </si>
  <si>
    <t>CR 19B 52 92 SUR</t>
  </si>
  <si>
    <t>CESAR MORENO</t>
  </si>
  <si>
    <t>AUTOSERVICIO EL REY</t>
  </si>
  <si>
    <t>CR 19 54 98 SUR</t>
  </si>
  <si>
    <t>CLARA CASTRO</t>
  </si>
  <si>
    <t>MINUTOS</t>
  </si>
  <si>
    <t>CLL 55 SUR 17 18</t>
  </si>
  <si>
    <t>CLARA ORTIZ</t>
  </si>
  <si>
    <t>CR 6 ESTE 37C 28 SUR</t>
  </si>
  <si>
    <t>CLAUDIA ORDOÑEZ</t>
  </si>
  <si>
    <t>PANADERIA COLOMBOSUIZA</t>
  </si>
  <si>
    <t>CLL 55 SUR 17A 45</t>
  </si>
  <si>
    <t>CLAUDIA PINEDA</t>
  </si>
  <si>
    <t>MINIMERCADO CONJUNTO</t>
  </si>
  <si>
    <t>CR 1 ESTE 67A 85 SUR</t>
  </si>
  <si>
    <t>CLAUDIA ROJAS TELLEZ</t>
  </si>
  <si>
    <t>DISTRIBUIDORA DANNA</t>
  </si>
  <si>
    <t>DG 60 SUR 3B 75</t>
  </si>
  <si>
    <t>CLAUDIA SABOGAL</t>
  </si>
  <si>
    <t>PANADERIA PANTOJADOS</t>
  </si>
  <si>
    <t>CR 12K 31F 03 SUR</t>
  </si>
  <si>
    <t>CONSTANZA GONZALES</t>
  </si>
  <si>
    <t>MINIMERCADO  CALDAS</t>
  </si>
  <si>
    <t>CR 12B 22 24</t>
  </si>
  <si>
    <t>DAGOBERTO RUIZ</t>
  </si>
  <si>
    <t>CR 2 BIS 22D</t>
  </si>
  <si>
    <t>DAMIAN ORTIZ</t>
  </si>
  <si>
    <t>CR 12BIS 34 20 SUR</t>
  </si>
  <si>
    <t>DARIO GARCIA</t>
  </si>
  <si>
    <t>CR 4 ESTE 36J 19 SUR</t>
  </si>
  <si>
    <t>AMPARO DELGADO RONCANCIO</t>
  </si>
  <si>
    <t>SALSAMENTARIA EL BUEN GUSTO</t>
  </si>
  <si>
    <t>CLL 51 SUR 19A 32</t>
  </si>
  <si>
    <t>TIBERIO TELLES</t>
  </si>
  <si>
    <t>TIENDA DELICIAS</t>
  </si>
  <si>
    <t xml:space="preserve">CLL 25 SUR 2 10 </t>
  </si>
  <si>
    <t>DEPOSITO ATENAS</t>
  </si>
  <si>
    <t>FERRETERIA</t>
  </si>
  <si>
    <t>CLL 36H SUR 1 44 ESTE</t>
  </si>
  <si>
    <t>DIANA GUTIERRES BELTRAN</t>
  </si>
  <si>
    <t>URBANIZACION VEGA DEL BOSQUE</t>
  </si>
  <si>
    <t>CLL 56 SUR 5A 70</t>
  </si>
  <si>
    <t>DIANA LOPEZ</t>
  </si>
  <si>
    <t>TIENDA LOS CEREZOS</t>
  </si>
  <si>
    <t>CR 19 55 06 SUR</t>
  </si>
  <si>
    <t>DIANA MARCELA CARVAJAL</t>
  </si>
  <si>
    <t>TIENDA HERMANOS SEGURA</t>
  </si>
  <si>
    <t>CR 9 36A 28 SUR</t>
  </si>
  <si>
    <t>DIANA MORENO</t>
  </si>
  <si>
    <t>SALSAMENTARIA</t>
  </si>
  <si>
    <t>CR 1 31C 07 SUR</t>
  </si>
  <si>
    <t>DIANA RAMIREZ HURTADO</t>
  </si>
  <si>
    <t>CR 3C ESTE 43A 11 SUR</t>
  </si>
  <si>
    <t>DIANA RINCON</t>
  </si>
  <si>
    <t>EL RINCON DE PATO</t>
  </si>
  <si>
    <t xml:space="preserve">CR 12 34 04 SUR LC 2 </t>
  </si>
  <si>
    <t>DIANA ZAMBRANO</t>
  </si>
  <si>
    <t>MISCELANDEA DIMAR</t>
  </si>
  <si>
    <t>CR 13 31F 02 SUR</t>
  </si>
  <si>
    <t>DISTRIBUIDORA JF</t>
  </si>
  <si>
    <t>EL HORNERITO PANZON</t>
  </si>
  <si>
    <t>CR 4 ESTE 40 40 SUR</t>
  </si>
  <si>
    <t>DORA HERNANDEZ</t>
  </si>
  <si>
    <t>CLL 28A SUR 5 47</t>
  </si>
  <si>
    <t>DUVER MARTINEZ</t>
  </si>
  <si>
    <t>SUPERMERCADO EIFEL</t>
  </si>
  <si>
    <t>CR 1A 22D 84 SUR</t>
  </si>
  <si>
    <t>EDGAR TORRES</t>
  </si>
  <si>
    <t>CLL 31F SUR 1 25 ESTE</t>
  </si>
  <si>
    <t>EDISON CALCETERO</t>
  </si>
  <si>
    <t>PANADERIA ECOS</t>
  </si>
  <si>
    <t>CR 5 ESTE 31C 09 SUR</t>
  </si>
  <si>
    <t>EDISON CASTELLANOS</t>
  </si>
  <si>
    <t>CLL 36B SUR 5 05</t>
  </si>
  <si>
    <t>EDWIN ECHEVERRY</t>
  </si>
  <si>
    <t>CLL 24 SUR 6 57</t>
  </si>
  <si>
    <t>LINA LOPEZ</t>
  </si>
  <si>
    <t>CR 10C 30F 06 SUR</t>
  </si>
  <si>
    <t>ELIAR ALBERTO GALLEGO</t>
  </si>
  <si>
    <t>SUPERMERCADO DORADO</t>
  </si>
  <si>
    <t>CLL 36B SUR 5 51</t>
  </si>
  <si>
    <t>ELIZABETH CAICEDO</t>
  </si>
  <si>
    <t>COLEGIO ATENAS</t>
  </si>
  <si>
    <t>CLL 36H SUR 2 15 ESTE</t>
  </si>
  <si>
    <t>ELIZABETH GONZALES</t>
  </si>
  <si>
    <t>CABINAS ANGIE</t>
  </si>
  <si>
    <t>CR 5 64H 97 SUR</t>
  </si>
  <si>
    <t>EMILCE GOMEZ</t>
  </si>
  <si>
    <t>CLL 27 SUR 2A 03</t>
  </si>
  <si>
    <t>MARIA CONSUELO AGUILERA</t>
  </si>
  <si>
    <t>CLL 31B SUR 2 51 ESTE</t>
  </si>
  <si>
    <t>EMILCE VARGAS</t>
  </si>
  <si>
    <t>SUPERMERCADO SUR AMERICA</t>
  </si>
  <si>
    <t>TV 3 27A 67 SUR</t>
  </si>
  <si>
    <t>ENRIQUE INTERISAR</t>
  </si>
  <si>
    <t>CLL 36G SUR  0 80 ESTE</t>
  </si>
  <si>
    <t>ESPERANZA ARDILA RODRIGUEZ</t>
  </si>
  <si>
    <t>CLL 55 SUR 4D 60</t>
  </si>
  <si>
    <t>ESPERANZA PARDO</t>
  </si>
  <si>
    <t>MISCELANEA CONJUNTO</t>
  </si>
  <si>
    <t>CLL 65 SUR 1 51 ESTE CS 29</t>
  </si>
  <si>
    <t>ESPERANZA QUINTERO TRUJILLO</t>
  </si>
  <si>
    <t>COMCEL COMUNICACIONES</t>
  </si>
  <si>
    <t>CLL 51 SUR 19B 12</t>
  </si>
  <si>
    <t>ETELINA GUEVARA</t>
  </si>
  <si>
    <t>CLL 36G SUR 0 24 ESTE</t>
  </si>
  <si>
    <t>FELIX ORTIZ</t>
  </si>
  <si>
    <t>CR 8 25 44 SUR</t>
  </si>
  <si>
    <t>FERNANDA GARCIA</t>
  </si>
  <si>
    <t>CR 11 27A 91 SUR</t>
  </si>
  <si>
    <t>FLOR BOHORQUEZ</t>
  </si>
  <si>
    <t>LONDON - LICORES</t>
  </si>
  <si>
    <t>DG 51B SUR 17A 25</t>
  </si>
  <si>
    <t>FLOR MARINA LEON</t>
  </si>
  <si>
    <t>ARTES FLOR</t>
  </si>
  <si>
    <t>CLL 53 SUR 19A 34</t>
  </si>
  <si>
    <t>FLOR RODRIGUEZ</t>
  </si>
  <si>
    <t>CLL 36F SUR 0 10 ESTE</t>
  </si>
  <si>
    <t>FRANKLIN HAMBURGUER</t>
  </si>
  <si>
    <t>LA TIENDA DE FRANK</t>
  </si>
  <si>
    <t>CLL 26A SUR 12D 48</t>
  </si>
  <si>
    <t>GABRIEL GAVIRIA</t>
  </si>
  <si>
    <t>DG 60 SUR 3 93</t>
  </si>
  <si>
    <t>GENARO GOMEZ</t>
  </si>
  <si>
    <t>CR 12 SUR 22 71</t>
  </si>
  <si>
    <t>GILBERTO SIERRA</t>
  </si>
  <si>
    <t>CR 1 ESTE 67A 66 SUR</t>
  </si>
  <si>
    <t>GLADIS BUITRAGO</t>
  </si>
  <si>
    <t>CLL 65 SUR 1B 51 ESTE CS 370</t>
  </si>
  <si>
    <t>GLADIS PERALTA</t>
  </si>
  <si>
    <t>CLL 67C SUR 1B 23 ESTE</t>
  </si>
  <si>
    <t>GLADYS RIVERA</t>
  </si>
  <si>
    <t>TV 3C BIS ESTE 41B 15 SUR</t>
  </si>
  <si>
    <t>PABLO BARRERA</t>
  </si>
  <si>
    <t>CLL 36L SUR 6 30 ESTE</t>
  </si>
  <si>
    <t>GLORIA BUSTOS</t>
  </si>
  <si>
    <t>CLL 30A SUR 1 25 ESTE</t>
  </si>
  <si>
    <t>GLORIA MARTINEZ CUERVO</t>
  </si>
  <si>
    <t>CLL 36K SUR 6 17 ESTE</t>
  </si>
  <si>
    <t>GRACIELA CUESTA CUBIDES</t>
  </si>
  <si>
    <t>CR 14BIS B 27B 12 SUR</t>
  </si>
  <si>
    <t>GRACIELA QUIROGA</t>
  </si>
  <si>
    <t>FRUTERIA GRAHER EXPRESS</t>
  </si>
  <si>
    <t>CR 19C 48B 38 SUR</t>
  </si>
  <si>
    <t>GUILLERMO RUIZ</t>
  </si>
  <si>
    <t>PANADERIA GALAXIA</t>
  </si>
  <si>
    <t>DG 60 SUR 3 14</t>
  </si>
  <si>
    <t>GUSTAVO PULIDO</t>
  </si>
  <si>
    <t>CR 1C 36C 30 SUR</t>
  </si>
  <si>
    <t>HELENA LEGUIZAMON</t>
  </si>
  <si>
    <t>CABINAS</t>
  </si>
  <si>
    <t>AV 4 ESTE 30C 51 SUR</t>
  </si>
  <si>
    <t>HENRRY ALVARES</t>
  </si>
  <si>
    <t>TIENDA EL PORTAL</t>
  </si>
  <si>
    <t>CLL 51 SUR 19B 41</t>
  </si>
  <si>
    <t>HENRRY ORTIZ</t>
  </si>
  <si>
    <t>PAGA TODO</t>
  </si>
  <si>
    <t>DG 57A SUR 3B 09</t>
  </si>
  <si>
    <t>HERMES DIMAS</t>
  </si>
  <si>
    <t>CLL 38A SUR 8A 21</t>
  </si>
  <si>
    <t>HERMINDA GUEVARA</t>
  </si>
  <si>
    <t>CLL 26A SUR 2 75</t>
  </si>
  <si>
    <t>HERNAN ECHEVERRY</t>
  </si>
  <si>
    <t>SUPERMERCADO LUZMAR</t>
  </si>
  <si>
    <t xml:space="preserve">CLL 37 SUR 1 04 </t>
  </si>
  <si>
    <t>HUGO JIMENEZ</t>
  </si>
  <si>
    <t>PANADERIA LA REAL SOFILEÑA</t>
  </si>
  <si>
    <t>CR 17 54 81 SUR</t>
  </si>
  <si>
    <t>HUMBERTO GONZALEZ</t>
  </si>
  <si>
    <t>PANADERIA PIJAPAN</t>
  </si>
  <si>
    <t xml:space="preserve">CL 34B SUR 11A </t>
  </si>
  <si>
    <t>ISAURA MONTOYA</t>
  </si>
  <si>
    <t>CLL 36H SUR 1 36 ESTE</t>
  </si>
  <si>
    <t>ISRAEL JIMENEZ</t>
  </si>
  <si>
    <t>CR 1BIS 36F 42 SUR</t>
  </si>
  <si>
    <t>IVAN ROSO</t>
  </si>
  <si>
    <t>CR 18B 32A 73 SUR</t>
  </si>
  <si>
    <t>JAIME CARRILLO CASTRO</t>
  </si>
  <si>
    <t>CAFETERIA JC</t>
  </si>
  <si>
    <t>DG 51B SUR 18A 07</t>
  </si>
  <si>
    <t>JAIME ZABALA</t>
  </si>
  <si>
    <t>CR 12H 31C 07 SUR</t>
  </si>
  <si>
    <t>JAIRO ALVAREZ BOLIVAR</t>
  </si>
  <si>
    <t>CR 18B 51A 89 SUR</t>
  </si>
  <si>
    <t>JAIRO ARIAS</t>
  </si>
  <si>
    <t>CR 2 ESTE 31B 04 SUR</t>
  </si>
  <si>
    <t>JAIRO CAMPILLO</t>
  </si>
  <si>
    <t>JAIRO MORA</t>
  </si>
  <si>
    <t>SUPERMERCADO EL UBAQUEÑO</t>
  </si>
  <si>
    <t>CLL 33 SUR 6 67 ESTE</t>
  </si>
  <si>
    <t>JENNIFER QUIMBAYO</t>
  </si>
  <si>
    <t>CIGARRERIA LA BAMBINA</t>
  </si>
  <si>
    <t>CLL 53 SUR 18C 11</t>
  </si>
  <si>
    <t>JENNY POVEDA</t>
  </si>
  <si>
    <t>MISCELANEA LA AVENIDA</t>
  </si>
  <si>
    <t>CR 6 ESTE 36K 51 SUR</t>
  </si>
  <si>
    <t>JENNYT PAOLA RIAÑO</t>
  </si>
  <si>
    <t>RINCON DE LA ECONOMIA</t>
  </si>
  <si>
    <t>CR 3C 56 29 SUR</t>
  </si>
  <si>
    <t>JEREMIAS</t>
  </si>
  <si>
    <t>CLL 33 SUR 22 09</t>
  </si>
  <si>
    <t>JESUS OCAMPO</t>
  </si>
  <si>
    <t xml:space="preserve">TIENDA </t>
  </si>
  <si>
    <t>CR 51 55A 35 SUR</t>
  </si>
  <si>
    <t>JESUS OSPINA</t>
  </si>
  <si>
    <t>CLL 30 SUR 4 04 ESTE</t>
  </si>
  <si>
    <t>JHON JAIRO CASTIBLANCO</t>
  </si>
  <si>
    <t>PAPELERIA LA PRINCIPAL</t>
  </si>
  <si>
    <t>CL 34B SUR 11A 18</t>
  </si>
  <si>
    <t>JHON PUENTES</t>
  </si>
  <si>
    <t>PANADERIA ARTE Y SABOR</t>
  </si>
  <si>
    <t>TV 2C ESTE 64H 53 SUR</t>
  </si>
  <si>
    <t>JHON SANCHEZ</t>
  </si>
  <si>
    <t>PANADERIA SAN JOSE</t>
  </si>
  <si>
    <t>CR 12B 24 06 SUR</t>
  </si>
  <si>
    <t>JIMMY FERNANDO LOAIZA</t>
  </si>
  <si>
    <t>CLL 31F SUR  0 21 ESTE</t>
  </si>
  <si>
    <t>JOAQUIN ESPITIA</t>
  </si>
  <si>
    <t>SUPERMERCADO DON JUACO</t>
  </si>
  <si>
    <t>CR 12 34C 03 SUR</t>
  </si>
  <si>
    <t>BERLIDES HERNANDEZ RAMIREZ</t>
  </si>
  <si>
    <t>CLL 67C SUR 1B 89 ESTE</t>
  </si>
  <si>
    <t>JORGE VILLAREAL</t>
  </si>
  <si>
    <t>CR 3A ESTE 30C 50 SUR</t>
  </si>
  <si>
    <t>JOSE AGUILAR</t>
  </si>
  <si>
    <t>CLL 65 SUR 1B 51 ESTE CS 433</t>
  </si>
  <si>
    <t>JOSE ALONZO OTALVARO</t>
  </si>
  <si>
    <t>MINIMERCADO MANZANARES</t>
  </si>
  <si>
    <t>CR 1 22D 07 SUR</t>
  </si>
  <si>
    <t>JOSE MANUEL HERRERA</t>
  </si>
  <si>
    <t>CLL 38 SUR 8 41</t>
  </si>
  <si>
    <t>JOSE NOVOA</t>
  </si>
  <si>
    <t>CLL 27B SUR 12H 49</t>
  </si>
  <si>
    <t>JOSE RODRIGUEZ</t>
  </si>
  <si>
    <t>CR 6B ESTE 36H 28 SUR</t>
  </si>
  <si>
    <t>JOSE ROJAS</t>
  </si>
  <si>
    <t>PANADERIA EUROS</t>
  </si>
  <si>
    <t>CLL 31F SUR 12H 14</t>
  </si>
  <si>
    <t>JUAN BARRERA</t>
  </si>
  <si>
    <t>TIENDA JB</t>
  </si>
  <si>
    <t>CLL 36H 3D 04 ESTE</t>
  </si>
  <si>
    <t>JUAN CARLOS BUITRAGO</t>
  </si>
  <si>
    <t>COMUNICACIONES JyE</t>
  </si>
  <si>
    <t>DG 32B SUR 7A 27 ESTE</t>
  </si>
  <si>
    <t>CR 1 ESTE 67A 80 SUR</t>
  </si>
  <si>
    <t>JUAN FERNANDEZ</t>
  </si>
  <si>
    <t>CIGARRERIA JUANCHOROSI</t>
  </si>
  <si>
    <t>CR 24 29A 72 SUR</t>
  </si>
  <si>
    <t>ANGIE GUERRERO</t>
  </si>
  <si>
    <t>SUPERMARKET FAMILIAR</t>
  </si>
  <si>
    <t>CLL 51 SUR 18B 39</t>
  </si>
  <si>
    <t>JUAN MARTINEZ</t>
  </si>
  <si>
    <t xml:space="preserve">CLL 31B SUR 21 04 </t>
  </si>
  <si>
    <t>JULIO HERNANDEZ</t>
  </si>
  <si>
    <t>CLL 64 SUR 1B 69 ESTE</t>
  </si>
  <si>
    <t>JULIO VARGAS</t>
  </si>
  <si>
    <t>CLL 33 SUR 20A 57</t>
  </si>
  <si>
    <t>KATHERIN TORRES RAMIREZ</t>
  </si>
  <si>
    <t>SUPERTIENDA PRIMAVERA</t>
  </si>
  <si>
    <t>CLL 55 SUR 18A 45</t>
  </si>
  <si>
    <t>LEIDY GONZALES BERNAL</t>
  </si>
  <si>
    <t xml:space="preserve">CLL 55 SUR 4D 44 </t>
  </si>
  <si>
    <t>LEONARDO SANCHEZ</t>
  </si>
  <si>
    <t>TV 3CBIS ESTE 42A 23 SUR</t>
  </si>
  <si>
    <t>LILIA REYES</t>
  </si>
  <si>
    <t>MISCELANEA FRACIS SGB</t>
  </si>
  <si>
    <t>CLL 39 SUR 3D 15 ESTE</t>
  </si>
  <si>
    <t>FAUSTINO HERNANDEZ</t>
  </si>
  <si>
    <t>MINIMERCADO LO MEJOR DE SAN CARLOS</t>
  </si>
  <si>
    <t>CLL 51 SUR 18A 07</t>
  </si>
  <si>
    <t>LIZETH BALAGUERA</t>
  </si>
  <si>
    <t>PAÑALERA</t>
  </si>
  <si>
    <t>DG 60 SUR 2C 37</t>
  </si>
  <si>
    <t>YESSICA PAOLA PATIÑO</t>
  </si>
  <si>
    <t>CIGARRERIA ASHLY</t>
  </si>
  <si>
    <t>CLL 31C  SUR 0 77 ESTE</t>
  </si>
  <si>
    <t>LUCERO RIVAS</t>
  </si>
  <si>
    <t>CLL 36K SUR 4 50 ESTE LC1</t>
  </si>
  <si>
    <t>LUCI CORTEZ</t>
  </si>
  <si>
    <t>CR 27A SUR 10C 06</t>
  </si>
  <si>
    <t>LUIS ARTURO VELASQUEZ</t>
  </si>
  <si>
    <t>CLL 38 SUR 7A 77</t>
  </si>
  <si>
    <t>BLANCA CRUZ</t>
  </si>
  <si>
    <t>COMERCIALIZADORA EL PORVENIR</t>
  </si>
  <si>
    <t>CLL 39 SUR 3D 06 ESTE</t>
  </si>
  <si>
    <t>CARMEN ROSA FIGUEROA</t>
  </si>
  <si>
    <t>CIGARRERICA JC</t>
  </si>
  <si>
    <t>CR 19B 25 52 SUR</t>
  </si>
  <si>
    <t>LUIS FERNANDO RODRIGUEZ</t>
  </si>
  <si>
    <t>PANADERIA SANTA CECILIA</t>
  </si>
  <si>
    <t>CLL 51 SUR 18B 06</t>
  </si>
  <si>
    <t>LUIS FERNANDO VELASQUEZ</t>
  </si>
  <si>
    <t>SURTIFRUVER LOS PAISAS</t>
  </si>
  <si>
    <t>CLL 55 SUR 18B 41</t>
  </si>
  <si>
    <t>LUIS EDUARDO HURTADO</t>
  </si>
  <si>
    <t>LA TIENDA DE LUCHO</t>
  </si>
  <si>
    <t>CR 12H 31A 15 SUR</t>
  </si>
  <si>
    <t>ANDREA MUÑOZ 3153584731</t>
  </si>
  <si>
    <t>LUIS VARGAS</t>
  </si>
  <si>
    <t>FRUVER EL PAISITA</t>
  </si>
  <si>
    <t>CLL 29A SUR 3 10 ESTE</t>
  </si>
  <si>
    <t>LUZ AMPARO PEÑA</t>
  </si>
  <si>
    <t>CLL 36F SUR 0 ESTE</t>
  </si>
  <si>
    <t>LUZ DARY CAGUA</t>
  </si>
  <si>
    <t>CIGARRERIA LUZDY</t>
  </si>
  <si>
    <t>CR 19C 48B 12 SUR</t>
  </si>
  <si>
    <t>LUZ MARINA AYALA</t>
  </si>
  <si>
    <t>PANADERIA PUNTO RICO</t>
  </si>
  <si>
    <t>CR 3C ESTE 39A 40 SUR</t>
  </si>
  <si>
    <t>LUZ MARINA BELLANEDA</t>
  </si>
  <si>
    <t>CR 3A ESTE 31A 17 SUR</t>
  </si>
  <si>
    <t>JOHN JUAN DE DIOS</t>
  </si>
  <si>
    <t>CR 11BIS 36A 82 SUR</t>
  </si>
  <si>
    <t>LUZ MARINA VARGAS</t>
  </si>
  <si>
    <t>PANADERIA MARILUZ</t>
  </si>
  <si>
    <t>CLL 36K SUR 6 14 ESTE</t>
  </si>
  <si>
    <t xml:space="preserve">LUZ NELLY </t>
  </si>
  <si>
    <t>CR 6 ESTE 39 21 SUR</t>
  </si>
  <si>
    <t>LUZ STELLA HUERTAS</t>
  </si>
  <si>
    <t>CLL 36G SUR 1A 09</t>
  </si>
  <si>
    <t>MADELEINE TORREZ</t>
  </si>
  <si>
    <t>MANUEL GONZALES</t>
  </si>
  <si>
    <t>MISCELANEA ATENAS</t>
  </si>
  <si>
    <t>CLL 36D SUR 2 13 ESTE</t>
  </si>
  <si>
    <t>MANUEL ANDRES LADINO</t>
  </si>
  <si>
    <t>PLASTICOS DAVID</t>
  </si>
  <si>
    <t>CLL 38 SUR 3B 41 ESTE</t>
  </si>
  <si>
    <t>MARCELA RODRIGUEZ</t>
  </si>
  <si>
    <t>CLL 27 SUR 2 45</t>
  </si>
  <si>
    <t>MARGARITA MEDINA</t>
  </si>
  <si>
    <t>CLL 38A SUR 7A 24</t>
  </si>
  <si>
    <t>MARIA CONSUELO</t>
  </si>
  <si>
    <t>CLL 36B SUR 5A 35</t>
  </si>
  <si>
    <t>MARIA CONSUELO VILLALOBOS</t>
  </si>
  <si>
    <t>CLL 56 SUR 4L 12</t>
  </si>
  <si>
    <t>MARIA CORTEZ</t>
  </si>
  <si>
    <t>CR 23 48A 02 SUR</t>
  </si>
  <si>
    <t>SANTA LUCIA</t>
  </si>
  <si>
    <t>MARIA DUQUE</t>
  </si>
  <si>
    <t>TIENDA LA FORTALEZA</t>
  </si>
  <si>
    <t>CLL 22A SUR 4A 22</t>
  </si>
  <si>
    <t>MARIA HELENA GUERRERO</t>
  </si>
  <si>
    <t>CR 6B ESTE 36J 46 SUR</t>
  </si>
  <si>
    <t>MARIA HELENA URIBE</t>
  </si>
  <si>
    <t>MISCELANEA INIRIDA</t>
  </si>
  <si>
    <t>CLL 27 SUR 18C 07</t>
  </si>
  <si>
    <t>YUDI MORENO</t>
  </si>
  <si>
    <t>CR 9A 38 16 SUR</t>
  </si>
  <si>
    <t>MARIA LUCILA ROMERO</t>
  </si>
  <si>
    <t>CR 3D 57 12 SUR</t>
  </si>
  <si>
    <t>MARIA LUISA MATIZ</t>
  </si>
  <si>
    <t>MARIA MORALES</t>
  </si>
  <si>
    <t>PANADERIA LA BUENISIMA</t>
  </si>
  <si>
    <t>CLL 51 SUR 19A 06</t>
  </si>
  <si>
    <t>MARIA PARRA</t>
  </si>
  <si>
    <t>CLL 27A SUR 1 60 ESTE</t>
  </si>
  <si>
    <t>GINETH BERNAL</t>
  </si>
  <si>
    <t>CAMILA Y SUS POLLOS</t>
  </si>
  <si>
    <t>CLL 53 SUR 18C 35</t>
  </si>
  <si>
    <t>MARIA TERESA PARRADO</t>
  </si>
  <si>
    <t>CR 3B ESTE 37A 67 SUR</t>
  </si>
  <si>
    <t>MARIA TOBAR</t>
  </si>
  <si>
    <t>CR 1BIS 31F 09 SUR</t>
  </si>
  <si>
    <t>MARIA ZOTOMAYO</t>
  </si>
  <si>
    <t>LIMPIA ASEO JM</t>
  </si>
  <si>
    <t>CLL 27A SUR 10C 07</t>
  </si>
  <si>
    <t>MARISOL GUERRERO</t>
  </si>
  <si>
    <t>TIENDA HUELLAS</t>
  </si>
  <si>
    <t>CR 1 ESTE 31 29 SUR</t>
  </si>
  <si>
    <t>MARLENY SIERRA</t>
  </si>
  <si>
    <t>CR 7 22A 12 SUR</t>
  </si>
  <si>
    <t>MARTHA AGUDELO</t>
  </si>
  <si>
    <t>CR 12 34A 43 SUR</t>
  </si>
  <si>
    <t>CLL 36I SUR 1 38</t>
  </si>
  <si>
    <t>MARTHA CARDOZO</t>
  </si>
  <si>
    <t>MARTHA FORERO</t>
  </si>
  <si>
    <t>MISCELANEA PLASTIPAPEL</t>
  </si>
  <si>
    <t>CLL 33 SUR 23A 51 LC 1</t>
  </si>
  <si>
    <t>MARTHA NIÑO</t>
  </si>
  <si>
    <t>CIGARRERIA</t>
  </si>
  <si>
    <t>TV 1 BIS 25 06 SUR</t>
  </si>
  <si>
    <t>MARTHA NOVOA</t>
  </si>
  <si>
    <t>MISCELANEA MARTHA</t>
  </si>
  <si>
    <t>TV 6C ESTE 33 61 SUR</t>
  </si>
  <si>
    <t>MARTHA SARMIENTO</t>
  </si>
  <si>
    <t>CLL 48C SUR 22 20</t>
  </si>
  <si>
    <t>MAYOLA GARCIA</t>
  </si>
  <si>
    <t>MINIMERCADO SU DESPENSA</t>
  </si>
  <si>
    <t>CLL 36K SUR 4 50 ESTE LC4</t>
  </si>
  <si>
    <t>MELBA JULIETH ARIZA</t>
  </si>
  <si>
    <t>VARIEDADES ZULI Y STEVEN</t>
  </si>
  <si>
    <t>CR 19B 51 08 SUR</t>
  </si>
  <si>
    <t>MIGUEL ABELLA</t>
  </si>
  <si>
    <t>INTERNAUTAS.NET</t>
  </si>
  <si>
    <t>CLL 55 SUR 15 28</t>
  </si>
  <si>
    <t>LUIS GOMEZ</t>
  </si>
  <si>
    <t>MISCELANEA MARITZA</t>
  </si>
  <si>
    <t>CR 12H 31C 29 SUR</t>
  </si>
  <si>
    <t>MATEO BORJA PULIDO</t>
  </si>
  <si>
    <t>CLL 31C SUR 12I 23</t>
  </si>
  <si>
    <t>SARIZ AGUILAR</t>
  </si>
  <si>
    <t>CLL 29A SUR 2 11 ESTE</t>
  </si>
  <si>
    <t>MIRIAM CASTIBLANCO</t>
  </si>
  <si>
    <t xml:space="preserve">CLL 34 SUR 11 28 </t>
  </si>
  <si>
    <t>MONICA CARVAJAL REINOSA</t>
  </si>
  <si>
    <t>INTERNET MONICOFFE</t>
  </si>
  <si>
    <t>CR 3H 56 86 SUR</t>
  </si>
  <si>
    <t>MONICA FUENTES</t>
  </si>
  <si>
    <t>SUPERMERCADO YIYO</t>
  </si>
  <si>
    <t>CR 12 34 04 LC 1</t>
  </si>
  <si>
    <t>NANCY LEAL</t>
  </si>
  <si>
    <t>CLL 36J SUR 3A 76 ESTE</t>
  </si>
  <si>
    <t>NELLY MAGALLON</t>
  </si>
  <si>
    <t>CLL 36F SUR 3B 19 ESTE</t>
  </si>
  <si>
    <t>NELLY PORRAS</t>
  </si>
  <si>
    <t>PANADERIA RAMIREZ 3</t>
  </si>
  <si>
    <t>CR 2C BIS 59 23 SUR</t>
  </si>
  <si>
    <t>NELSON ROMERO</t>
  </si>
  <si>
    <t>PANADERIA MARBEPAN</t>
  </si>
  <si>
    <t>CR 6A ESTE 33 17 SUR</t>
  </si>
  <si>
    <t>NESTOR ACOSTA</t>
  </si>
  <si>
    <t>CLL 51 SUR 19A 28</t>
  </si>
  <si>
    <t>NESTOR ACOSTA 2</t>
  </si>
  <si>
    <t>SALSAMENTARIA EL GUAVIO</t>
  </si>
  <si>
    <t>CLL 51 SUR 19A 43</t>
  </si>
  <si>
    <t>NICOLAS ROBAYO</t>
  </si>
  <si>
    <t>CLL 31C SUR 1 16 ESTE</t>
  </si>
  <si>
    <t>NIDIA GAHONA</t>
  </si>
  <si>
    <t>CL 27A SUR 10D 17</t>
  </si>
  <si>
    <t>NUBIA AMAYA</t>
  </si>
  <si>
    <t>CLL 36H SUR 2 16 ESTE</t>
  </si>
  <si>
    <t>OFELIA DUQUE</t>
  </si>
  <si>
    <t>CR 6 26 52 SUR</t>
  </si>
  <si>
    <t>OLGA CECILIA FERNANDEZ</t>
  </si>
  <si>
    <t>PLASTICOS FERNANDEZ</t>
  </si>
  <si>
    <t>CLL 39 SUR 3D 06 ESTE LC 2</t>
  </si>
  <si>
    <t>OLGA MENDEZ</t>
  </si>
  <si>
    <t>CR 7H 65G 12 SUR</t>
  </si>
  <si>
    <t>OLGA MERIDA</t>
  </si>
  <si>
    <t>CLL 55 SUR 13F 40</t>
  </si>
  <si>
    <t>OLGA RUIZ</t>
  </si>
  <si>
    <t>DG 32C SUR 6C 24 ESTE</t>
  </si>
  <si>
    <t>OMAIRA MATEUS</t>
  </si>
  <si>
    <t>CLL 32B SUR 8A 40 ESTE CS 1</t>
  </si>
  <si>
    <t>ORFIDA DUARTE</t>
  </si>
  <si>
    <t>CR 3 29A 23 SUR</t>
  </si>
  <si>
    <t>OSCAR HERNANDO MATEUS</t>
  </si>
  <si>
    <t>PANADERIA NUEVA ESPERANZA</t>
  </si>
  <si>
    <t>CLL 53 SUR 19 47</t>
  </si>
  <si>
    <t>PABLO MENDEZ</t>
  </si>
  <si>
    <t>CLL 31B SUR 3 33 ESTE</t>
  </si>
  <si>
    <t>MIGUEL INFANTE GALEANO</t>
  </si>
  <si>
    <t>PANADERIA LOS ANGELES</t>
  </si>
  <si>
    <t>CR 12I 26 23 SUR</t>
  </si>
  <si>
    <t>PAOLA TORRES</t>
  </si>
  <si>
    <t>CR 7D 64H 65 SUR</t>
  </si>
  <si>
    <t>PATRICIA HORJUELA</t>
  </si>
  <si>
    <t>CLL 36B SUR 1 08 ESTE</t>
  </si>
  <si>
    <t>PEDRO LEON</t>
  </si>
  <si>
    <t>CLL 65 SUR 1B 51 ESTE CS 7</t>
  </si>
  <si>
    <t>PEDRO SANCHEZ</t>
  </si>
  <si>
    <t>CR 1 ESTE 29A 32 SUR</t>
  </si>
  <si>
    <t>RAFAEL CUESTA</t>
  </si>
  <si>
    <t>CLL 48B SUR 22C 39</t>
  </si>
  <si>
    <t>RAMIRO VERGARA</t>
  </si>
  <si>
    <t>PANADERIA BUENGUSTO</t>
  </si>
  <si>
    <t>CR 19 52 91 SUR</t>
  </si>
  <si>
    <t>REINALDO SUAREZ QUINTERO</t>
  </si>
  <si>
    <t>TIENDA MA</t>
  </si>
  <si>
    <t>CLL 40A SUR 3C 75 ESTE</t>
  </si>
  <si>
    <t>NELLY CRUZ HOLGUIN</t>
  </si>
  <si>
    <t>CLL 55 SUR 19A 16</t>
  </si>
  <si>
    <t>REY PUENTES</t>
  </si>
  <si>
    <t>CLL 22A SUR 5 17</t>
  </si>
  <si>
    <t>RITA MARTINEZ</t>
  </si>
  <si>
    <t>CR 8 24 55 SUR LC 2</t>
  </si>
  <si>
    <t>ROCIO GARZON VELANDIA</t>
  </si>
  <si>
    <t>CR 3C ESTE 43A 05 SUR</t>
  </si>
  <si>
    <t>ROSA DIAZ DE GARCIA</t>
  </si>
  <si>
    <t>CLL 43ABIS SUR 3C 09 ESTE</t>
  </si>
  <si>
    <t>ROSA LEGUIZAMON</t>
  </si>
  <si>
    <t>CR 3 ESTE 31B 15 LC 2</t>
  </si>
  <si>
    <t>CLARA INES VELANDIA</t>
  </si>
  <si>
    <t>CIGARRERIA EDILMAR</t>
  </si>
  <si>
    <t>CL 28B SUR 22 38</t>
  </si>
  <si>
    <t>ROSA RODRIGUEZ</t>
  </si>
  <si>
    <t>CLL 65D SUR 6B 38</t>
  </si>
  <si>
    <t>ROSANA ALDANA</t>
  </si>
  <si>
    <t>CLL 39 SUR 3B 50 ESTE</t>
  </si>
  <si>
    <t>SANDRA FLORES</t>
  </si>
  <si>
    <t>CLL 56 SUR 5 21</t>
  </si>
  <si>
    <t>SANDRA HIGUERA</t>
  </si>
  <si>
    <t>PAPELERIA Y ELECTRONICA</t>
  </si>
  <si>
    <t>CR 19B 51 07 SUR</t>
  </si>
  <si>
    <t>SANDRA PAOLA FLORES</t>
  </si>
  <si>
    <t>CR 7H 65G 40 SUR</t>
  </si>
  <si>
    <t>SANDRA PATIÑO</t>
  </si>
  <si>
    <t>CLL 57 SUR 4 17</t>
  </si>
  <si>
    <t>SANTIAGO GARZON</t>
  </si>
  <si>
    <t>CIGARRERIA EL ESTANQUILLO</t>
  </si>
  <si>
    <t>CLL 30D SUR 10C 05</t>
  </si>
  <si>
    <t>SEBASTIAN RAMIREZ</t>
  </si>
  <si>
    <t>TIENDA ASEO</t>
  </si>
  <si>
    <t>CR 12 34A 69 SUR</t>
  </si>
  <si>
    <t>SECUNDINO FONSECA</t>
  </si>
  <si>
    <t>CAFETERIA EL VIEJO</t>
  </si>
  <si>
    <t>CLL 36L SUR 6 05 ESTE</t>
  </si>
  <si>
    <t>SENOVIA HERRERA</t>
  </si>
  <si>
    <t>CR 5 55A 09 SUR</t>
  </si>
  <si>
    <t>SOFIA BOLIVAR</t>
  </si>
  <si>
    <t>CL 27 SUR 12 82</t>
  </si>
  <si>
    <t>SONIA MEDINA</t>
  </si>
  <si>
    <t>SALSAMENTARIA LA GRANJA</t>
  </si>
  <si>
    <t>CR 23C 32A 14 SUR</t>
  </si>
  <si>
    <t>SONIA TORRES RAMOS</t>
  </si>
  <si>
    <t>PANADERIA GABY´S</t>
  </si>
  <si>
    <t>TV 3C BIS ESTE 42A 36 SUR</t>
  </si>
  <si>
    <t>STELA HERNANDEZ</t>
  </si>
  <si>
    <t>CLL 31 SUR 22A 06</t>
  </si>
  <si>
    <t>TERESA CUBILLOS</t>
  </si>
  <si>
    <t>CR 8 22A 02 SUR</t>
  </si>
  <si>
    <t>TERESA GOMEZ</t>
  </si>
  <si>
    <t>DELICIAS DANNA</t>
  </si>
  <si>
    <t>CLL 28 SUR 20</t>
  </si>
  <si>
    <t>TORRES EMILCE</t>
  </si>
  <si>
    <t>VARIEDADES GETSEMAN</t>
  </si>
  <si>
    <t>CR 1 EST 31A 23 SUR</t>
  </si>
  <si>
    <t>VICTOR MARTIN</t>
  </si>
  <si>
    <t>CLL 65 SUR 4G 37</t>
  </si>
  <si>
    <t>JAIR PARDO</t>
  </si>
  <si>
    <t>CLL 31C SUR 3 06 ESTE</t>
  </si>
  <si>
    <t>VIVIANA MONTOYA</t>
  </si>
  <si>
    <t>CR 8 37 02 SUR</t>
  </si>
  <si>
    <t>WILLIAM ALEXANDER DIAZ</t>
  </si>
  <si>
    <t>SUPERMERCADO EL BOSQUE</t>
  </si>
  <si>
    <t>CLL 27A SUR 12B 18</t>
  </si>
  <si>
    <t>WILLIAM RAMIREZ</t>
  </si>
  <si>
    <t>CR 1D ESTE 64 30 SUR</t>
  </si>
  <si>
    <t>WILMAR FONSECA</t>
  </si>
  <si>
    <t>CR 10D 32 18 SUR</t>
  </si>
  <si>
    <t>YANETH CABRERA</t>
  </si>
  <si>
    <t>CR 23C 33A 03 SUR</t>
  </si>
  <si>
    <t>YANIRA BARAJAS</t>
  </si>
  <si>
    <t>CLL 65 SUR 1B 51 ESTE CS 8</t>
  </si>
  <si>
    <t>YESID UNO</t>
  </si>
  <si>
    <t>SUPERMERCADO BODEGA GRANADA</t>
  </si>
  <si>
    <t>CLL 24 SUR 1 53</t>
  </si>
  <si>
    <t>YOLANDA CAICEDO</t>
  </si>
  <si>
    <t>CR 1B 36B 16 SUR</t>
  </si>
  <si>
    <t>YOLANDA GONZALES</t>
  </si>
  <si>
    <t>CLL 23 SUR 7 13</t>
  </si>
  <si>
    <t>ANGIE CABREJO</t>
  </si>
  <si>
    <t>CR 3A 37A 43</t>
  </si>
  <si>
    <t>GUACAMAYAS</t>
  </si>
  <si>
    <t>YOLANDA ROJAS</t>
  </si>
  <si>
    <t>PAPELERIA</t>
  </si>
  <si>
    <t>CLL 32 SUR 21 19</t>
  </si>
  <si>
    <t>AMANDA PARRA</t>
  </si>
  <si>
    <t>CR 5 ESTE 65C 14 SUR</t>
  </si>
  <si>
    <t>FLOR NOVA</t>
  </si>
  <si>
    <t>TIENDA DANNA</t>
  </si>
  <si>
    <t>JORGE NICOLAS SALINAS</t>
  </si>
  <si>
    <t>CLL 24 SUR 12F 33</t>
  </si>
  <si>
    <t>NIDIA SUAREZ</t>
  </si>
  <si>
    <t>MINIMERCADO JANNY</t>
  </si>
  <si>
    <t>CLL 36J SUR 3A 11 ESTE</t>
  </si>
  <si>
    <t>MARIA TERESA RAMIREZ</t>
  </si>
  <si>
    <t>CR 3A 37A 43 SUR</t>
  </si>
  <si>
    <t>PILAR GUTIERREZ</t>
  </si>
  <si>
    <t>TIENDA PILI</t>
  </si>
  <si>
    <t>CLL 31F SUR 1 82</t>
  </si>
  <si>
    <t>MARIA OLIVIA CARDONA</t>
  </si>
  <si>
    <t>CLL 30A SUR 3B 04</t>
  </si>
  <si>
    <t>SUR AMERICA</t>
  </si>
  <si>
    <t>OMAR CAMACHO</t>
  </si>
  <si>
    <t>CLL 65 SUR 1B 51 ESTE CS 343</t>
  </si>
  <si>
    <t>PAOLA VELASQUEZ</t>
  </si>
  <si>
    <t>RESTAURANTE</t>
  </si>
  <si>
    <t>CLL 65 SUR 6A 99</t>
  </si>
  <si>
    <t>DIANA OVIEDO</t>
  </si>
  <si>
    <t>CLL 65D SUR 7C 04</t>
  </si>
  <si>
    <t>PAOLA FLORES PEÑA</t>
  </si>
  <si>
    <t>NELLY ROJAS FERNANDEZ</t>
  </si>
  <si>
    <t>COMUNICACIONES JYJ</t>
  </si>
  <si>
    <t>CR 18C 51 01 SUR</t>
  </si>
  <si>
    <t>LILIANA GONZALES QUIROGA</t>
  </si>
  <si>
    <t>CIGARRERIA L.G.Q</t>
  </si>
  <si>
    <t>CLL 51 SUR 18B 23</t>
  </si>
  <si>
    <t>MIGUEL LOPEZ</t>
  </si>
  <si>
    <t>SUPERMERCADO SAN CARLOS</t>
  </si>
  <si>
    <t>CLL 51 SUR 18A 38</t>
  </si>
  <si>
    <t>MARIO PLAZA REYES</t>
  </si>
  <si>
    <t>CR 18B 51 07 SUR</t>
  </si>
  <si>
    <t>ANTONIO RODRIGUEZ</t>
  </si>
  <si>
    <t>CIBER EXTREME</t>
  </si>
  <si>
    <t>CR 18 51B 60 SUR</t>
  </si>
  <si>
    <t>LUCENA ACOSTA</t>
  </si>
  <si>
    <t>CR 18 51B 46 SUR</t>
  </si>
  <si>
    <t>CARMENZA MARTINEZ LOPEZ</t>
  </si>
  <si>
    <t>CR 18 51B 77 SUR</t>
  </si>
  <si>
    <t>FERNANDA CORTEZ CALEÑO</t>
  </si>
  <si>
    <t>HOGAR</t>
  </si>
  <si>
    <t>CLL 53 SUR 18C 26</t>
  </si>
  <si>
    <t>BARBARA CAMACHO CASTILLO</t>
  </si>
  <si>
    <t>CLL 53 SUR 18C 25</t>
  </si>
  <si>
    <t>MIRIAM BRICEÑO AVELLANEDA</t>
  </si>
  <si>
    <t>CR 19B 54 35 SUR</t>
  </si>
  <si>
    <t>CARMEN ROSA RAMIREZ</t>
  </si>
  <si>
    <t>PANADERIA MONTECARLO</t>
  </si>
  <si>
    <t>CR 19A 55 03 SUR</t>
  </si>
  <si>
    <t>ALVARO JIMENEZ</t>
  </si>
  <si>
    <t>CR 10D 36A 13 SUR</t>
  </si>
  <si>
    <t>MIGUEL LEON LEON</t>
  </si>
  <si>
    <t>PANES Y TORTAS</t>
  </si>
  <si>
    <t>CR 13 31A 03 SUR</t>
  </si>
  <si>
    <t>WILFREDO VARGAS</t>
  </si>
  <si>
    <t>PANADERIA GALILEO</t>
  </si>
  <si>
    <t>CLL 28C SUR 12H 46</t>
  </si>
  <si>
    <t>IDALBA RAMIREZ QUINTERO</t>
  </si>
  <si>
    <t>CIGARRERIA EL PROGRESO</t>
  </si>
  <si>
    <t>CR 12L 28D 74 SUR</t>
  </si>
  <si>
    <t>ALFONSO ROMERO</t>
  </si>
  <si>
    <t>DESECHABLES</t>
  </si>
  <si>
    <t>CLL 28C SUR 12L 16</t>
  </si>
  <si>
    <t>MARCO PEDRAZA</t>
  </si>
  <si>
    <t>ZORAIDA DUEÑAS CORDOBA</t>
  </si>
  <si>
    <t>TIENDA LC 2</t>
  </si>
  <si>
    <t>CLL 36K SUR 4 50 ESTE</t>
  </si>
  <si>
    <t>JORGE BRICEÑO ESPINOSA</t>
  </si>
  <si>
    <t>TIENDA BRICEÑO</t>
  </si>
  <si>
    <t>CLL 36H SUR 6B 28 ESTE</t>
  </si>
  <si>
    <t>JOHANA SALCEDO RINCON</t>
  </si>
  <si>
    <t>TV 6C ESTE 33 41 SUR</t>
  </si>
  <si>
    <t>CESAR GUERRERO CAMACHO</t>
  </si>
  <si>
    <t>MINIMERCADO SOFIA</t>
  </si>
  <si>
    <t>TV 6C ESTE 32B 83 SUR</t>
  </si>
  <si>
    <t>MARIA LUCILA JIMENEZ</t>
  </si>
  <si>
    <t>TIENDA LUCI</t>
  </si>
  <si>
    <t>TV 6C ESTE 32B 65 SUR</t>
  </si>
  <si>
    <t>OLGA RUIZ URREGO</t>
  </si>
  <si>
    <t>ROSALBA RODRIGUEZ</t>
  </si>
  <si>
    <t>CR 6 ESTE 38 04 SUR</t>
  </si>
  <si>
    <t>GISETH RIOS FORERO</t>
  </si>
  <si>
    <t>ASEO</t>
  </si>
  <si>
    <t>TV 3C BIS 42A 28 SUR</t>
  </si>
  <si>
    <t>JENNY TORRES</t>
  </si>
  <si>
    <t>CLL 36J SUR 3C 13 ESTE</t>
  </si>
  <si>
    <t>ROSA QUINTERO</t>
  </si>
  <si>
    <t>CR 4 ESTE 36H 11 SUR</t>
  </si>
  <si>
    <t>NOEMI ROJAS</t>
  </si>
  <si>
    <t>JAVI PAN</t>
  </si>
  <si>
    <t>CLL 36B SUR 1B 56</t>
  </si>
  <si>
    <t>CAROLINA BOJACA</t>
  </si>
  <si>
    <t>PANADERIA TRIGAL DEL SUR</t>
  </si>
  <si>
    <t>CLL 35B SUR 8A 15</t>
  </si>
  <si>
    <t>MNIMERCADO</t>
  </si>
  <si>
    <t>CLL 36 SUR 9 15</t>
  </si>
  <si>
    <t>POLICARPA ESTRADA</t>
  </si>
  <si>
    <t>CLL 36A SUR 8 40</t>
  </si>
  <si>
    <t>CECILIA POLO</t>
  </si>
  <si>
    <t>CR 4B 57 06 SUR</t>
  </si>
  <si>
    <t>MARIA HELENA RAMIREZ</t>
  </si>
  <si>
    <t>BELEN AGUDELO</t>
  </si>
  <si>
    <t>LA RIOJA</t>
  </si>
  <si>
    <t>CR 23C 34 18 SUR</t>
  </si>
  <si>
    <t>RICHARD VARGAS</t>
  </si>
  <si>
    <t>CIGARRERIA LUCAR</t>
  </si>
  <si>
    <t>CLL 31 SUR 23 24</t>
  </si>
  <si>
    <t>FERNANDO BENAVIDES</t>
  </si>
  <si>
    <t>ARLEY AVILA</t>
  </si>
  <si>
    <t>PANADERIA LA CORONA</t>
  </si>
  <si>
    <t>CR 12BIS 22C 02 SUR</t>
  </si>
  <si>
    <t>MERCEDES CASALLAS</t>
  </si>
  <si>
    <t>CR 8 27A 12 SUR</t>
  </si>
  <si>
    <t>MARIA ANTONIA SULVARADO</t>
  </si>
  <si>
    <t>CLL 53 SUR 18C 40</t>
  </si>
  <si>
    <t>INGRID DIAZ</t>
  </si>
  <si>
    <t>CR 12I 26 06 SUR</t>
  </si>
  <si>
    <t>EDWIN GONZALES SACHICA</t>
  </si>
  <si>
    <t>PANADERIA SACHICA</t>
  </si>
  <si>
    <t>CR 12H BIS 24 48 SUR</t>
  </si>
  <si>
    <t>YORDI FERNANDEZ</t>
  </si>
  <si>
    <t>SUPERMERCADO JOHAN</t>
  </si>
  <si>
    <t>CLL 22A SUR 1B 29</t>
  </si>
  <si>
    <t>ANTONIO CARDONA</t>
  </si>
  <si>
    <t>CR 1 ESTE 30A 04 SUR</t>
  </si>
  <si>
    <t>HENRRY MUÑOZ</t>
  </si>
  <si>
    <t>CAFETERIA EL FUTURO</t>
  </si>
  <si>
    <t>MARY LUZ CARDONA</t>
  </si>
  <si>
    <t>CR 9 ESTE 30 70 SUR ET 4 CS 145</t>
  </si>
  <si>
    <t>MARIA OSORIO</t>
  </si>
  <si>
    <t>DG 31C SUR 4 39 ESTE</t>
  </si>
  <si>
    <t>CR 3B ESTE 37B 69 SUR</t>
  </si>
  <si>
    <t>GLORIA HERNANDEZ</t>
  </si>
  <si>
    <t>CAFETERIA HERNANDEZ</t>
  </si>
  <si>
    <t>CR 3A ESTE 37C 20 SUR</t>
  </si>
  <si>
    <t>ROSALBA COLMENARES</t>
  </si>
  <si>
    <t>CAFETERIA DELIKATESSEN</t>
  </si>
  <si>
    <t>CLL 37D SUR 3A 08 ESTE</t>
  </si>
  <si>
    <t>MARITZA MOYA</t>
  </si>
  <si>
    <t>CR 3B ESTE 38 10 SUR</t>
  </si>
  <si>
    <t>JELLBERTH MARTINEZ</t>
  </si>
  <si>
    <t>DROGUERIA FARMAVITAL</t>
  </si>
  <si>
    <t>CLL 39 SUR 3B 08 ESTE</t>
  </si>
  <si>
    <t>MARIA EUGENIA RAMIREZ</t>
  </si>
  <si>
    <t>PANADERIA IRLANDESA</t>
  </si>
  <si>
    <t>CR 4 ESTE 37C 30 SUR</t>
  </si>
  <si>
    <t>BLANCA RUEDA</t>
  </si>
  <si>
    <t>CLL 57 SUR 4C 17</t>
  </si>
  <si>
    <t>FLOR OSORIO HUERTAS</t>
  </si>
  <si>
    <t>DULCERIA</t>
  </si>
  <si>
    <t>JANIDEY HURTADO</t>
  </si>
  <si>
    <t>DG 60 SUR 3B 59</t>
  </si>
  <si>
    <t>NUBIA GOMEZ</t>
  </si>
  <si>
    <t>CLL 35D SUR 9A 10</t>
  </si>
  <si>
    <t>CARIN MUÑOZ</t>
  </si>
  <si>
    <t>CL 26A 14 63</t>
  </si>
  <si>
    <t>JHON SAVAGA</t>
  </si>
  <si>
    <t>CIGARRERIA BAJO LA LUNA</t>
  </si>
  <si>
    <t xml:space="preserve">CR 24 31 08 </t>
  </si>
  <si>
    <t>MARIA OCHOA MURILLO</t>
  </si>
  <si>
    <t>CAFETERIA SAN MARTIN</t>
  </si>
  <si>
    <t>DG 51B SUR 18 91</t>
  </si>
  <si>
    <t>OMAIRA FLORES MORENO</t>
  </si>
  <si>
    <t>LA REINA DE LAS TORTAS</t>
  </si>
  <si>
    <t>CLL 55 SUR 19 30</t>
  </si>
  <si>
    <t>MARTHA PEÑA</t>
  </si>
  <si>
    <t>CLL 55 SUR 18 52</t>
  </si>
  <si>
    <t>ALEX OSORIO</t>
  </si>
  <si>
    <t>CLL 55 SUR 18A 13</t>
  </si>
  <si>
    <t>REINALDO BENAVIDES</t>
  </si>
  <si>
    <t>CLL 57 SUR 16 45</t>
  </si>
  <si>
    <t>LUIS SALCEDO</t>
  </si>
  <si>
    <t>CLL 40 SUR 21 36</t>
  </si>
  <si>
    <t>YOMIRA CAMARGO</t>
  </si>
  <si>
    <t>CLL 40 SUR 20 36</t>
  </si>
  <si>
    <t>JOSE MANUEL ESTUPIÑAN</t>
  </si>
  <si>
    <t>CLL 41B SUR 22A 01</t>
  </si>
  <si>
    <t>YANETH MARTINEZ</t>
  </si>
  <si>
    <t>CR 22A 40B 56 SUR</t>
  </si>
  <si>
    <t>ESPERANZA BELTRAN</t>
  </si>
  <si>
    <t>CR 20 36 15</t>
  </si>
  <si>
    <t>MIRIAM GUITIERREZ</t>
  </si>
  <si>
    <t>CR 19 38 19 SUR</t>
  </si>
  <si>
    <t>GLORIA</t>
  </si>
  <si>
    <t>CLL 42 SUR 21 06</t>
  </si>
  <si>
    <t>MARTHA LUCIA</t>
  </si>
  <si>
    <t>CR 22A 42 02 SUR</t>
  </si>
  <si>
    <t>ANDRES RIOS MALO</t>
  </si>
  <si>
    <t>CR 3A 10 64 SUR</t>
  </si>
  <si>
    <t>SAN CRISTOBAL</t>
  </si>
  <si>
    <t>LUZ CARVAJAL</t>
  </si>
  <si>
    <t>CLL 44 SUR 19 41</t>
  </si>
  <si>
    <t>STELA OCHOA</t>
  </si>
  <si>
    <t>DG 44 SUR 20 66</t>
  </si>
  <si>
    <t>MERCY MURCIA</t>
  </si>
  <si>
    <t>CR 11A 34C 83 SUR</t>
  </si>
  <si>
    <t>PAPELERIA ESTUDIANTIL</t>
  </si>
  <si>
    <t>CLL 30D SUR 11 39</t>
  </si>
  <si>
    <t>ESPERANZA PRADA</t>
  </si>
  <si>
    <t>CR 12B 22B 09 SUR</t>
  </si>
  <si>
    <t>MARIA EUGENIA SAQUE</t>
  </si>
  <si>
    <t>CLL 26A SUR 11 05</t>
  </si>
  <si>
    <t>CR 3 30A 41 SUR</t>
  </si>
  <si>
    <t>MIRIAM SAMBRANO</t>
  </si>
  <si>
    <t>CR 2 ESTE 29A 39 SUR</t>
  </si>
  <si>
    <t>CRR 3 # 30 A 41</t>
  </si>
  <si>
    <t>ORFIDIA DUARTE</t>
  </si>
  <si>
    <t>CRR 3 # 29 23 SUR</t>
  </si>
  <si>
    <t>EXCEHOMO FLOREZ</t>
  </si>
  <si>
    <t>TRV 3 # 27 A 67</t>
  </si>
  <si>
    <t>OSVALDO ARTUNDUAGA</t>
  </si>
  <si>
    <t>CLL 27 SUR # 4-70</t>
  </si>
  <si>
    <t>FERNEY ARISTIZABAL</t>
  </si>
  <si>
    <t>REMATE</t>
  </si>
  <si>
    <t>CLL 27 SUR # 5-27</t>
  </si>
  <si>
    <t>ISMAEL HERRERA</t>
  </si>
  <si>
    <t>VARIEDADES ISMAEL HERRERA</t>
  </si>
  <si>
    <t>CLL 22 A # 4 A 20 SUR</t>
  </si>
  <si>
    <t>ALEIDA DUQUE</t>
  </si>
  <si>
    <t>CLL 22 A SUR # 4 A-22</t>
  </si>
  <si>
    <t>JENNY MOLINA</t>
  </si>
  <si>
    <t>CLL 22 # 4- 20 SUR</t>
  </si>
  <si>
    <t>MARIA VALLEN</t>
  </si>
  <si>
    <t>CLL 22 4- 16 SUR</t>
  </si>
  <si>
    <t>ANA TERESA GUTIERREZ</t>
  </si>
  <si>
    <t>SUPERM DOÑA ADELA</t>
  </si>
  <si>
    <t>CLL 22 A SUR # 3-50</t>
  </si>
  <si>
    <t>CRR 7 # 22 A 12</t>
  </si>
  <si>
    <t>CLL 25 SUR # 6-59</t>
  </si>
  <si>
    <t>CLL 26 SUR # 8-39</t>
  </si>
  <si>
    <t>ADRIANA BUITRAGO</t>
  </si>
  <si>
    <t>CRR 9 A # 22-48</t>
  </si>
  <si>
    <t>ALCIDEZ LOZANO</t>
  </si>
  <si>
    <t>CRR 10 # 23-32 SUR</t>
  </si>
  <si>
    <t>ESPERANZA CORTEZ</t>
  </si>
  <si>
    <t>CR 3 ESTE 21 34 SUR</t>
  </si>
  <si>
    <t>SANBLAS</t>
  </si>
  <si>
    <t>LUIS TOBAR</t>
  </si>
  <si>
    <t>CLL 3 ESTE 21 06 SUR</t>
  </si>
  <si>
    <t>ANA LUCIA MUÑOZ</t>
  </si>
  <si>
    <t>CLL 21 SUR 3 21 ESTE</t>
  </si>
  <si>
    <t>ARACELI ATARA</t>
  </si>
  <si>
    <t>VICKY PACHECO</t>
  </si>
  <si>
    <t>CIUDADELA PARQUE METROPOLIS</t>
  </si>
  <si>
    <t>CR 2A 18 35 SUR</t>
  </si>
  <si>
    <t>MERCEDES BAHAMON</t>
  </si>
  <si>
    <t>VILLA VERDE 1</t>
  </si>
  <si>
    <t>DG 18A SUR 2A 31</t>
  </si>
  <si>
    <t>BEATRIZ MONTAÑAS</t>
  </si>
  <si>
    <t>SUPERMERCADO DOÑA BETTY</t>
  </si>
  <si>
    <t>2A 51</t>
  </si>
  <si>
    <t>DIEGO ALAYON</t>
  </si>
  <si>
    <t>CR 6 ESTE 17A 02 SUR</t>
  </si>
  <si>
    <t>BAIRON MORENO</t>
  </si>
  <si>
    <t>JAMONES Y QUESOS</t>
  </si>
  <si>
    <t>CLL 19 SUR 10 56 ESTE</t>
  </si>
  <si>
    <t>SALSAMENTARIA CELIS</t>
  </si>
  <si>
    <t>CR 10B ESTE 17B 70 SUR</t>
  </si>
  <si>
    <t>DANIEL CARDONA</t>
  </si>
  <si>
    <t>SUPERMERCADO DANNY´S</t>
  </si>
  <si>
    <t>CLL 19 SUR 10C 09 ESTE</t>
  </si>
  <si>
    <t>JESUS JIMENEZ</t>
  </si>
  <si>
    <t>TIENDA VILLALUZ</t>
  </si>
  <si>
    <t>CR 11 ESTE 18 45 SUR</t>
  </si>
  <si>
    <t>LUZ STELA ALGARRA</t>
  </si>
  <si>
    <t>CLL 36L SUR 6A 14 ESTE</t>
  </si>
  <si>
    <t>EDILBERTO HERNANDEZ</t>
  </si>
  <si>
    <t>PANADERIA SU BUEN GUSTO</t>
  </si>
  <si>
    <t>CLL 32B SUR 8 62 ESTE</t>
  </si>
  <si>
    <t>ROSA OCHOA</t>
  </si>
  <si>
    <t>CLL 32B SUR 8A 40 ESTE CS 125</t>
  </si>
  <si>
    <t>HURBEY CHAPARRO</t>
  </si>
  <si>
    <t>SALSAMENTARIA MANANTIAL</t>
  </si>
  <si>
    <t>CLL 37A BIS SUR 2D 13</t>
  </si>
  <si>
    <t>WILLIAM RODRIGUEZ</t>
  </si>
  <si>
    <t>DG 37A BISA SUR 2G 07</t>
  </si>
  <si>
    <t>GILLERMO CUBILLOS</t>
  </si>
  <si>
    <t>EL PEQUEÑO BUDA</t>
  </si>
  <si>
    <t>ELCY CAÑAS</t>
  </si>
  <si>
    <t>SALSAMENTARIA ELCY</t>
  </si>
  <si>
    <t>CLL 36A SUR 3A 59</t>
  </si>
  <si>
    <t>MARIA ISABEL</t>
  </si>
  <si>
    <t>CIGARRERIA SANTY</t>
  </si>
  <si>
    <t>DG 35A SUR 2C 24</t>
  </si>
  <si>
    <t>ALFONSO RIOS</t>
  </si>
  <si>
    <t>TIENDA LA ESQUINA</t>
  </si>
  <si>
    <t>CLL 35A SUR 3A 59</t>
  </si>
  <si>
    <t>MARIA ELSI MORENO</t>
  </si>
  <si>
    <t>CLL 36 SUR 3B 65</t>
  </si>
  <si>
    <t>YUDY RODRIGO</t>
  </si>
  <si>
    <t>CLL 19 SUR 10C 04 ESTE</t>
  </si>
  <si>
    <t>PEDRO SAMPER</t>
  </si>
  <si>
    <t>CIGARRERIA LINA</t>
  </si>
  <si>
    <t>CLL 36B SUR 5 45 LC 2</t>
  </si>
  <si>
    <t>JOVA GUTIERREZ</t>
  </si>
  <si>
    <t>CR 7 BIS 37 31 SUR</t>
  </si>
  <si>
    <t>ISABEL LUCERO</t>
  </si>
  <si>
    <t>CR 8A 36 27 SUR</t>
  </si>
  <si>
    <t>INES SAMORA</t>
  </si>
  <si>
    <t>CLL 36A SUR 9 10</t>
  </si>
  <si>
    <t>YEIN RAMIREZ</t>
  </si>
  <si>
    <t>CLL 39 SUR 3C 48 ESTE</t>
  </si>
  <si>
    <t>MARIA MELBA CAICEDO</t>
  </si>
  <si>
    <t>CLL 39 SUR 3C 05 ESTE</t>
  </si>
  <si>
    <t>LAURA FORERO</t>
  </si>
  <si>
    <t>CLL 36 L SUR  8C 60 ESTE</t>
  </si>
  <si>
    <t>LOS ALPES</t>
  </si>
  <si>
    <t>ANA CLOVIS JULA</t>
  </si>
  <si>
    <t>CR 8 F ESTE 36H-55 SUR</t>
  </si>
  <si>
    <t>ALBEIRO PATINO</t>
  </si>
  <si>
    <t>CLL 36 i SUR 8 C 60 ESTE</t>
  </si>
  <si>
    <t>JENNY RODRIGUEZ</t>
  </si>
  <si>
    <t>CLL 36I BIS SUR 9 11 ESTE</t>
  </si>
  <si>
    <t>URIEL ROJAS</t>
  </si>
  <si>
    <t>PRODUCTOS EUROS</t>
  </si>
  <si>
    <t>CR 9 ESTE 36 i 6 SUR</t>
  </si>
  <si>
    <t>YANETH FANDIÑO</t>
  </si>
  <si>
    <t>CR 9 ESTE 36 H 09 SUR</t>
  </si>
  <si>
    <t>LUIS PENAGOS</t>
  </si>
  <si>
    <t>PAPELERIA Y FOTOCOPIAS</t>
  </si>
  <si>
    <t>CLL 36 H SUR 8F 80 ESTE</t>
  </si>
  <si>
    <t>PATRICIA REYES</t>
  </si>
  <si>
    <t>CLL 36 G SUR 8 F 05 ESTE</t>
  </si>
  <si>
    <t>RAFAEL MORENO</t>
  </si>
  <si>
    <t>PANADERIA LOS ALPES</t>
  </si>
  <si>
    <t>CRR 9 ESTE 32 F 10 SUR</t>
  </si>
  <si>
    <t>HERCILIA BOLAÑOS</t>
  </si>
  <si>
    <t>CLL 31 SUR 9 -34 ESTE</t>
  </si>
  <si>
    <t>PEDRO INFANTE</t>
  </si>
  <si>
    <t>AV CLL 31 9 46 ESTE</t>
  </si>
  <si>
    <t>DORIS DIAZ</t>
  </si>
  <si>
    <t>CLL 31 SUR 9-74 ESTE</t>
  </si>
  <si>
    <t>MONICA MOLINA</t>
  </si>
  <si>
    <t>CR 2EST 64 28</t>
  </si>
  <si>
    <t>DOLI GARZON</t>
  </si>
  <si>
    <t>CLL 31B SUR 22 08</t>
  </si>
  <si>
    <t>ANGELICA QUINTO</t>
  </si>
  <si>
    <t>PANADERIA BOSQUES DE LA 56</t>
  </si>
  <si>
    <t>CLL 56 SUR 5C 56</t>
  </si>
  <si>
    <t>JOSE SANTIAGO</t>
  </si>
  <si>
    <t>TIENDA LA RES</t>
  </si>
  <si>
    <t>CLL 56 SUR 4L 06</t>
  </si>
  <si>
    <t>ANTONIO MORENO</t>
  </si>
  <si>
    <t>CLL 57 SUR 4C 10</t>
  </si>
  <si>
    <t>CONSUELO SUA GOMEZ</t>
  </si>
  <si>
    <t>CR 3D 57 18 SUR</t>
  </si>
  <si>
    <t>GILBERTO MONTOYA</t>
  </si>
  <si>
    <t>PANADERIA GENIAL</t>
  </si>
  <si>
    <t>DG 60 SUR 3B 28</t>
  </si>
  <si>
    <t>ELIZABETH ARDILA</t>
  </si>
  <si>
    <t>DANUBIO AZUL</t>
  </si>
  <si>
    <t>DG 60 SUR 3B 50</t>
  </si>
  <si>
    <t>LIBARDO FORERO</t>
  </si>
  <si>
    <t>LA VILLA DEL PAN</t>
  </si>
  <si>
    <t>CLL 18A SUR 51 07</t>
  </si>
  <si>
    <t>GUSTAVO NIÑO</t>
  </si>
  <si>
    <t>SUPERMERCADO IDEMAT</t>
  </si>
  <si>
    <t>CLL 55 SUR 19A 41</t>
  </si>
  <si>
    <t>ALEX ARAGON</t>
  </si>
  <si>
    <t>EL ARTE DE LA PASTELERIA</t>
  </si>
  <si>
    <t>CLL 53 SUR 17A 45</t>
  </si>
  <si>
    <t>ALBERTO RICO</t>
  </si>
  <si>
    <t>RICO CAMPO</t>
  </si>
  <si>
    <t>CLL 40 SUR 19 34</t>
  </si>
  <si>
    <t>KAREN MAITE RODRÍGUEZ 3177874785</t>
  </si>
  <si>
    <t>MAYERLI SELEMIN</t>
  </si>
  <si>
    <t>DROGUERIA JM LA 40</t>
  </si>
  <si>
    <t>CR 20A 40 10 SUR</t>
  </si>
  <si>
    <t>TERESA NAVARRETE</t>
  </si>
  <si>
    <t>LA FUENTE DEL PAN</t>
  </si>
  <si>
    <t>CR 20 36 35 SUR</t>
  </si>
  <si>
    <t>GLORIA ESTRELLA</t>
  </si>
  <si>
    <t>MISCELANEA ESTRELLA</t>
  </si>
  <si>
    <t>CLL 24 SUR 12B 07</t>
  </si>
  <si>
    <t>ADRIANA MORENO</t>
  </si>
  <si>
    <t>TIENDA DE ASEO</t>
  </si>
  <si>
    <t>CR 3 28 43 SUR</t>
  </si>
  <si>
    <t>CECILIA FORERO</t>
  </si>
  <si>
    <t>CLL 22A SUR 5A 25</t>
  </si>
  <si>
    <t>MARIA SOLEDAD SANABRIA</t>
  </si>
  <si>
    <t>MISCELANEA Y ALGO MAS</t>
  </si>
  <si>
    <t>CLL 22A SUR 3 26</t>
  </si>
  <si>
    <t>MARIA SANCHEZ</t>
  </si>
  <si>
    <t>PRODUCTOS OMNILIFE</t>
  </si>
  <si>
    <t>CLL 22A SUR 4 50</t>
  </si>
  <si>
    <t>MARIA TERESA RODRIGUEZ</t>
  </si>
  <si>
    <t>CLL 25 SUR 7 29</t>
  </si>
  <si>
    <t>YAMILE DIAZ</t>
  </si>
  <si>
    <t>CR 7B 27 20 SUR</t>
  </si>
  <si>
    <t>ANGIE ARIAS</t>
  </si>
  <si>
    <t>CLL 31C SUR 3 40 ESTE</t>
  </si>
  <si>
    <t>JOSE GOMEZ</t>
  </si>
  <si>
    <t>CR 2A ESTE 27A 32 SUR</t>
  </si>
  <si>
    <t>ELMIRA ZAPATA</t>
  </si>
  <si>
    <t>CLL 17A SUR 3 15 ESTE</t>
  </si>
  <si>
    <t>LIDA CASAS</t>
  </si>
  <si>
    <t>CLL 19 SUR 10 36 ESTE</t>
  </si>
  <si>
    <t>DIANA ROJAS</t>
  </si>
  <si>
    <t>MISCELANEA LOS MARCIANITOS</t>
  </si>
  <si>
    <t>CLL 19 SUR 10B 13 ESTE</t>
  </si>
  <si>
    <t>MANUEL MALAVER</t>
  </si>
  <si>
    <t>AMUCURA</t>
  </si>
  <si>
    <t>CR 10D ESTE 19 05 SUR</t>
  </si>
  <si>
    <t>STELA MARTINEZ</t>
  </si>
  <si>
    <t>SALSAMENTARIA POLLO RICO</t>
  </si>
  <si>
    <t>CR 10D ESTE 13 19 SUR</t>
  </si>
  <si>
    <t>YORLENIS ROMERO</t>
  </si>
  <si>
    <t>CLL 17C SUR 10B 03 ESTE</t>
  </si>
  <si>
    <t>NANCY BORDA</t>
  </si>
  <si>
    <t>TV 6C ESTE 32B 75 SUR</t>
  </si>
  <si>
    <t>ELVIRA PARRA DE GALVIS</t>
  </si>
  <si>
    <t>MISCELANEA NATA</t>
  </si>
  <si>
    <t>TV 6C ESTE 32B 35 SUR</t>
  </si>
  <si>
    <t>ROBINSON GAMBOA</t>
  </si>
  <si>
    <t>PANADERIA ANDALUZA</t>
  </si>
  <si>
    <t>DG 31C SUR 4 09 ESTE</t>
  </si>
  <si>
    <t>JORGE ROJAS</t>
  </si>
  <si>
    <t>TIENDA JURIVAN</t>
  </si>
  <si>
    <t>CR 4 ESTE 36B 53 SUR</t>
  </si>
  <si>
    <t>CARMEN GOMEZ</t>
  </si>
  <si>
    <t>TIENDA LA COLMENA</t>
  </si>
  <si>
    <t>TV 1 37 08 SUR</t>
  </si>
  <si>
    <t>LIGIA FOMIQUE</t>
  </si>
  <si>
    <t>TIENDA PAISA JK</t>
  </si>
  <si>
    <t>BLANCA ZORAIDA LOPEZ</t>
  </si>
  <si>
    <t>DISTRIMAIK</t>
  </si>
  <si>
    <t>CR 11 ESTE 46 09 SUR</t>
  </si>
  <si>
    <t>ROSALBA LAITO</t>
  </si>
  <si>
    <t>CR 11 ESTE 46 05 SUR</t>
  </si>
  <si>
    <t>ANTONIO ROMERO</t>
  </si>
  <si>
    <t>CLL 44 SUR 9 74 ESTE</t>
  </si>
  <si>
    <t>HERNANDO GONZALES</t>
  </si>
  <si>
    <t>PANADERIA LA 97</t>
  </si>
  <si>
    <t>DG 45B SUR 9 51 ESTE</t>
  </si>
  <si>
    <t>ALEJANDRA LOPEZ</t>
  </si>
  <si>
    <t>CR 8A ESTE 45B 27 SUR</t>
  </si>
  <si>
    <t>LEIDY CLAVIJO</t>
  </si>
  <si>
    <t>CR 6A ESTE 44 05 ESTE</t>
  </si>
  <si>
    <t>ALFONSO INFANTE</t>
  </si>
  <si>
    <t>SALSAMENTARIA EL POCHO</t>
  </si>
  <si>
    <t>CR 7A ESTE 44 59 SUR</t>
  </si>
  <si>
    <t>JULIO CESAR PEREZ</t>
  </si>
  <si>
    <t>CR 7A ESTE 45A 01 SUR</t>
  </si>
  <si>
    <t>FANNY LOPEZ</t>
  </si>
  <si>
    <t>CR 7A ESTE 45A 69 SUR</t>
  </si>
  <si>
    <t>ESPERANZA MARTINEZ</t>
  </si>
  <si>
    <t>DG 45A SUR 8 60 ESTE</t>
  </si>
  <si>
    <t>ANA REYES</t>
  </si>
  <si>
    <t>CR 6A ESTE 45 20 SUR</t>
  </si>
  <si>
    <t>LEIDY JOHANA VILLARRAGA</t>
  </si>
  <si>
    <t>AUTOSERVICIO LEIDY</t>
  </si>
  <si>
    <t>CLL 43B SUR 3D 46 ESTE</t>
  </si>
  <si>
    <t>MARIBEL FRANCO VERA</t>
  </si>
  <si>
    <t>CR 3F ESTE 46A 04 SUR</t>
  </si>
  <si>
    <t>GENRY CAMARGO</t>
  </si>
  <si>
    <t>ALBER COMUNICACIONES</t>
  </si>
  <si>
    <t>AV 31 SUR 9 38 ESTE</t>
  </si>
  <si>
    <t>LEIDY GIRALDO</t>
  </si>
  <si>
    <t>EL BARATILLO</t>
  </si>
  <si>
    <t>CLL 31 SUR 9 58 ESTE</t>
  </si>
  <si>
    <t>OSCAR ROJAS</t>
  </si>
  <si>
    <t>CR 4B 55 18 SUR</t>
  </si>
  <si>
    <t>DONNA CIFUENTES</t>
  </si>
  <si>
    <t>CLL 40 SUR 22 22</t>
  </si>
  <si>
    <t>CESAR GIRALDO</t>
  </si>
  <si>
    <t>SUPERMERCADO LA PLACITA</t>
  </si>
  <si>
    <t>CLL 40 SUR 21 10</t>
  </si>
  <si>
    <t>CLAUDIA GARCIA</t>
  </si>
  <si>
    <t>PAPELERIA LEIDY´S</t>
  </si>
  <si>
    <t>CLL 40 SUR 20 30</t>
  </si>
  <si>
    <t>GLADYS SANTANA</t>
  </si>
  <si>
    <t>CLL 37 SUR 22 35</t>
  </si>
  <si>
    <t>DORA PARRADO</t>
  </si>
  <si>
    <t>CLL 42 SUR 23B 17</t>
  </si>
  <si>
    <t>ALEXANDRA SANABRIA</t>
  </si>
  <si>
    <t>PAPELERIA JS</t>
  </si>
  <si>
    <t>AV CARACAS 42 21</t>
  </si>
  <si>
    <t>LUCIA OCAMPO</t>
  </si>
  <si>
    <t>CR 12K 31F 15 SUR</t>
  </si>
  <si>
    <t>ANA EMPERATRIZ MORA</t>
  </si>
  <si>
    <t>CR 13 29 34 SUR</t>
  </si>
  <si>
    <t>MABEL ROSO</t>
  </si>
  <si>
    <t>CAFETERIA EL IDILIO</t>
  </si>
  <si>
    <t>CR 12I 26 15 SUR</t>
  </si>
  <si>
    <t>NELLY PULIDO</t>
  </si>
  <si>
    <t>CIGARRERIA ESQUINA DE LA 23</t>
  </si>
  <si>
    <t>CR 23 31A 16 SUR</t>
  </si>
  <si>
    <t>VIVIANA RAMIEZ</t>
  </si>
  <si>
    <t>CL 31A SUR 2 04EST</t>
  </si>
  <si>
    <t>DORA ROJAS</t>
  </si>
  <si>
    <t>CR 5 27A 00 SUR</t>
  </si>
  <si>
    <t>AURA MORENO</t>
  </si>
  <si>
    <t>CLL 22A SUR 5 37</t>
  </si>
  <si>
    <t>JIMENA GUERRERO</t>
  </si>
  <si>
    <t>DROGAS LA UNION G</t>
  </si>
  <si>
    <t>CLL 22A SUR 1B 15</t>
  </si>
  <si>
    <t>DEISY PARRA</t>
  </si>
  <si>
    <t>ESQUINA MOVIMIENTO</t>
  </si>
  <si>
    <t>CR 5 22B 28 SUR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</si>
  <si>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</t>
  </si>
  <si>
    <t>ANA VALDERRAMA</t>
  </si>
  <si>
    <t>CLL 26 SUR 7 76</t>
  </si>
  <si>
    <t>CONSUELO GARZON</t>
  </si>
  <si>
    <t>CR 9 25 38 SUR</t>
  </si>
  <si>
    <t>CLEO BOHADA</t>
  </si>
  <si>
    <t>CLL 24 SUR 8 92</t>
  </si>
  <si>
    <t>MARTHA GOMEZ</t>
  </si>
  <si>
    <t>CLL 23 SUR 9 45</t>
  </si>
  <si>
    <t>JAIME CAMARGO</t>
  </si>
  <si>
    <t>ATLANTIS CITY</t>
  </si>
  <si>
    <t>CR 9A 22 38 SUR</t>
  </si>
  <si>
    <t>ALICIA NARANJO</t>
  </si>
  <si>
    <t>CR 8 22B 41 SUR</t>
  </si>
  <si>
    <t>LUZ MERY CASALLAS</t>
  </si>
  <si>
    <t>CR 8 22B 53 SUR</t>
  </si>
  <si>
    <t>TERESA RENTERIA</t>
  </si>
  <si>
    <t>CLL 21 SUR 3 37 ESTE</t>
  </si>
  <si>
    <t>JHON CUERVO</t>
  </si>
  <si>
    <t>EL TRIUNFO JB</t>
  </si>
  <si>
    <t>CLL 17A SUR 10 56 ESTE</t>
  </si>
  <si>
    <t>DIANA ESTEFANIA ACEVEDO</t>
  </si>
  <si>
    <t>CLL 17A SUR 10A 84 ESTE</t>
  </si>
  <si>
    <t>AIRY MONTILLA</t>
  </si>
  <si>
    <t>CLL 13 SUR 10C 72 ESTE</t>
  </si>
  <si>
    <t>ESPERANZA NIETO</t>
  </si>
  <si>
    <t>CLL 13 SUR 11 50 ESTE LC 1</t>
  </si>
  <si>
    <t>JENNY CONTRERAS</t>
  </si>
  <si>
    <t>DG 45B SUR 8A 49 ESTE</t>
  </si>
  <si>
    <t>PANADERIA EL TRIGAL</t>
  </si>
  <si>
    <t>CR 7 ESTE 44 53 SUR</t>
  </si>
  <si>
    <t>YANID ROMERO</t>
  </si>
  <si>
    <t>MINIMERCADO DE TODITO</t>
  </si>
  <si>
    <t>CLL 43B BIS SUR 3C 53 ESTE</t>
  </si>
  <si>
    <t>EDILIA DIAZ</t>
  </si>
  <si>
    <t>CR 3B ESTE 45C 07 SUR</t>
  </si>
  <si>
    <t>TERESA RAMIREZ</t>
  </si>
  <si>
    <t>LETICIA CARREÑO</t>
  </si>
  <si>
    <t>TV 6C ESTE 32B 53 SUR</t>
  </si>
  <si>
    <t>ALEJANDRO AGUILAR</t>
  </si>
  <si>
    <t>LUZ DARY GARCIA</t>
  </si>
  <si>
    <t>DG 32B SUR 7A 14 ESTE</t>
  </si>
  <si>
    <t>NATALIA GARCIA</t>
  </si>
  <si>
    <t>AUTOSERVICIO ANDRU</t>
  </si>
  <si>
    <t>CLL 39 SUR 3D 28 ESTE</t>
  </si>
  <si>
    <t>IRMA YEPES</t>
  </si>
  <si>
    <t>CELINA CHAVEZ</t>
  </si>
  <si>
    <t>CLL 66 SUR 7C 61</t>
  </si>
  <si>
    <t>CARLOS RAMOS</t>
  </si>
  <si>
    <t>CLL 66 SUR 7D 64</t>
  </si>
  <si>
    <t>ANGEL VILLALOBOS</t>
  </si>
  <si>
    <t>WILFER ESPINOSA</t>
  </si>
  <si>
    <t>DROGUERIA EXTRA</t>
  </si>
  <si>
    <t>DG 60 SUR 2C 43</t>
  </si>
  <si>
    <t>YANID MARIN</t>
  </si>
  <si>
    <t>PANADERIA LA NUEVA ESPERANZA</t>
  </si>
  <si>
    <t>MILENA AREVALO</t>
  </si>
  <si>
    <t>PAPELERIA LOS PELUCHES</t>
  </si>
  <si>
    <t>CLL 40 SUR 23C43</t>
  </si>
  <si>
    <t>LUIS HERNANDEZ</t>
  </si>
  <si>
    <t>PANADERIA SAN LUIS</t>
  </si>
  <si>
    <t>CLL 40 SUR 22A35</t>
  </si>
  <si>
    <t>SUPERMERCADO SANTANDER</t>
  </si>
  <si>
    <t>CLL 37 SUR 20A18</t>
  </si>
  <si>
    <t>RUBEN SUPELAN</t>
  </si>
  <si>
    <t>PANADERIA SALON DE ONCES</t>
  </si>
  <si>
    <t>CLL 41B SUR 22A18</t>
  </si>
  <si>
    <t>FLOR BALLESTEROS</t>
  </si>
  <si>
    <t>CLL 44 SUR 23 69</t>
  </si>
  <si>
    <t>VICTORIA RUBIO</t>
  </si>
  <si>
    <t>CR 3 27A 21 SUR</t>
  </si>
  <si>
    <t>MIRIAM MENESES</t>
  </si>
  <si>
    <t>PANADERIA GUSTOSITA</t>
  </si>
  <si>
    <t>CLL 22A SUR 7 67</t>
  </si>
  <si>
    <t>ADRIANA VALDERRAMA</t>
  </si>
  <si>
    <t>CLL 36B SUR 3B 06 ESTE</t>
  </si>
  <si>
    <t>ANGEL PADILLA</t>
  </si>
  <si>
    <t>SUPERMERCADO SAN CRISTOBAL</t>
  </si>
  <si>
    <t>CLL 13 SUR 10C 78 ESTE</t>
  </si>
  <si>
    <t>OMAR LOPEZ</t>
  </si>
  <si>
    <t>CLL 16 SUR 4 02 ESTE</t>
  </si>
  <si>
    <t>JOSE SOLER</t>
  </si>
  <si>
    <t>SALSAMENTARIA SANDWICH</t>
  </si>
  <si>
    <t>CLL 17A SUR 10A 52 ESTE</t>
  </si>
  <si>
    <t>JUAN CARLOS VALCARCEL</t>
  </si>
  <si>
    <t>CLL 45 SUR 6 26 ESTE</t>
  </si>
  <si>
    <t>JOSE RICARDO LAITON</t>
  </si>
  <si>
    <t>CLL 46C SUR 4 05 ESTE</t>
  </si>
  <si>
    <t>GLORIA AVILA</t>
  </si>
  <si>
    <t>CR 2R 37B 28 SUR</t>
  </si>
  <si>
    <t>ANGEL BARRERA</t>
  </si>
  <si>
    <t>SUPERMERCADO DON BETO</t>
  </si>
  <si>
    <t>CLL 36 BIS 3B 05</t>
  </si>
  <si>
    <t>ZUNILDA ROJAS</t>
  </si>
  <si>
    <t>TIENDA CARPA NEGRA</t>
  </si>
  <si>
    <t>CLL 33B SUR 4B 25</t>
  </si>
  <si>
    <t>VILLA DE LOS ALPES</t>
  </si>
  <si>
    <t>MARTHA CASTRO</t>
  </si>
  <si>
    <t>CLL 33B SUR 4A 35</t>
  </si>
  <si>
    <t>LUZ MERY CARREÑO</t>
  </si>
  <si>
    <t>CR 5 36 51</t>
  </si>
  <si>
    <t>SANDRA MENDEZ</t>
  </si>
  <si>
    <t>CR 5A 36A 10 SUR</t>
  </si>
  <si>
    <t>MARIA SILVA</t>
  </si>
  <si>
    <t>CR 9 ESTE 30 81 SUR ET5 CS40</t>
  </si>
  <si>
    <t>EDGAR MAURICIO CORZO</t>
  </si>
  <si>
    <t>DG 32C SUR 7A 39 ESTE</t>
  </si>
  <si>
    <t>YANETH BELTRAN</t>
  </si>
  <si>
    <t>DISTRIBUIDORA MARELET</t>
  </si>
  <si>
    <t>CR 9 ESTE 36I 30</t>
  </si>
  <si>
    <t>RUTH GOMEZ</t>
  </si>
  <si>
    <t>PANADERIA LAS DELICIAS</t>
  </si>
  <si>
    <t>CLL 36 H SUR 8F 81 ESTE</t>
  </si>
  <si>
    <t>PAOLA LOPEZ</t>
  </si>
  <si>
    <t>CLL 36G SUR 8F 56 ESTE</t>
  </si>
  <si>
    <t>YURI LAITON</t>
  </si>
  <si>
    <t>AV CLL 31 SUR 9 26 ESTE</t>
  </si>
  <si>
    <t>MANUEL BERMUDEZ</t>
  </si>
  <si>
    <t>PANADERIA ORIENTAL</t>
  </si>
  <si>
    <t>AV CLL 31 SUR 9 82 ESTE</t>
  </si>
  <si>
    <t>ARNULFO LOPEZ</t>
  </si>
  <si>
    <t>CR 9 ESTE 28C 30 SUR</t>
  </si>
  <si>
    <t>HELENA MECHADO</t>
  </si>
  <si>
    <t>MISCELANEA SEBAS</t>
  </si>
  <si>
    <t>CR 9 ESTE 28A 49 SUR</t>
  </si>
  <si>
    <t>BRAYAN CRUZ</t>
  </si>
  <si>
    <t>CR 17A 52 79 SUR</t>
  </si>
  <si>
    <t>NANCY GONZALES</t>
  </si>
  <si>
    <t>CARNES FORTALEZA</t>
  </si>
  <si>
    <t>CR 17A 52 84 SUR</t>
  </si>
  <si>
    <t>HORACIO PAEZ</t>
  </si>
  <si>
    <t>CLL 57 SUR 17 53</t>
  </si>
  <si>
    <t>NANCY SANCHEZ</t>
  </si>
  <si>
    <t>PANADERIA ANDALUCIA</t>
  </si>
  <si>
    <t>CLL 31A SUR 13A 27</t>
  </si>
  <si>
    <t>JOSE ORLANDO OVIEDO</t>
  </si>
  <si>
    <t>CIGARRERIA EL COCUY</t>
  </si>
  <si>
    <t>CR 12H 22A 07</t>
  </si>
  <si>
    <t>MAYERLI MURCIA</t>
  </si>
  <si>
    <t>CLL 24 SUR 12G 37</t>
  </si>
  <si>
    <t>ARBEY ESQUIVEL</t>
  </si>
  <si>
    <t>CR 9 ESTE 30 81 SUR ET5 CS195</t>
  </si>
  <si>
    <t>ANGELA REINA</t>
  </si>
  <si>
    <t>CLL 27 SUR 2 03</t>
  </si>
  <si>
    <t>MIGUEL ANGEL CIELO</t>
  </si>
  <si>
    <t>CLL 31C SUR 1 13 ESTE</t>
  </si>
  <si>
    <t>MAURICIO RODRIGUEZ</t>
  </si>
  <si>
    <t>PASTELERIA SUSPIROS</t>
  </si>
  <si>
    <t>CLL 56 SUR 4M 05</t>
  </si>
  <si>
    <t>LUZ YANETH CORTEZ</t>
  </si>
  <si>
    <t>CLL 66A SUR 7 20</t>
  </si>
  <si>
    <t>CLAUDIA VEGA</t>
  </si>
  <si>
    <t>CLL 66 SUR 6C 25</t>
  </si>
  <si>
    <t>EDWIN NEIRA</t>
  </si>
  <si>
    <t>MINIMERCADO NEIRA</t>
  </si>
  <si>
    <t>CLL 30 SUR 7 15</t>
  </si>
  <si>
    <t>OVALDO JEREZ</t>
  </si>
  <si>
    <t>CLL 25 SUR 8 98</t>
  </si>
  <si>
    <t>GIOMAR BAUTISTA</t>
  </si>
  <si>
    <t>CR 9A 20 24 SUR</t>
  </si>
  <si>
    <t>JORGE BRAVO</t>
  </si>
  <si>
    <t>CLL 22 SUR 7 37</t>
  </si>
  <si>
    <t>JOHANA SALCEDO</t>
  </si>
  <si>
    <t>TV 6C ESTE 33 35 SUR</t>
  </si>
  <si>
    <t>MIGUEL MARTINEZ</t>
  </si>
  <si>
    <t>MINUTOS MARTIGON</t>
  </si>
  <si>
    <t>YESENIA COPETE</t>
  </si>
  <si>
    <t>CLL 27A SUR 1A 50 ESTE</t>
  </si>
  <si>
    <t>PATRICIA BUITRE</t>
  </si>
  <si>
    <t>HELADERIA</t>
  </si>
  <si>
    <t>CR 7A 33 16 SUR</t>
  </si>
  <si>
    <t>JENNY RINCON</t>
  </si>
  <si>
    <t>CR 7A 35 05 SUR</t>
  </si>
  <si>
    <t>OLGA LUCIA</t>
  </si>
  <si>
    <t xml:space="preserve">CR 8 34 80 </t>
  </si>
  <si>
    <t>LUIS ALFREDO MEDINA</t>
  </si>
  <si>
    <t>SALSAMENTARIA DANNA</t>
  </si>
  <si>
    <t>TV 6 BIS ESTE 43 06 SUR</t>
  </si>
  <si>
    <t>ASUSENA GAMPREA</t>
  </si>
  <si>
    <t>CR 3B ESTE 36B 40</t>
  </si>
  <si>
    <t>ANGEL LISARAZO</t>
  </si>
  <si>
    <t>CR 1B 36G 03 SUR</t>
  </si>
  <si>
    <t>GERMAN ROMERO</t>
  </si>
  <si>
    <t>CLL 36G SUR 1A 65</t>
  </si>
  <si>
    <t>MANUEL MORENO</t>
  </si>
  <si>
    <t>CLL 66 SUR 6C 05 ESTE</t>
  </si>
  <si>
    <t>CLARA ROJAS</t>
  </si>
  <si>
    <t>CLL 66 SUR 7B 15 ESTE</t>
  </si>
  <si>
    <t>ANDRES COLLAZOS</t>
  </si>
  <si>
    <t>CLL 22A SUR 12H 04</t>
  </si>
  <si>
    <t>MILENA PINZON</t>
  </si>
  <si>
    <t>PANADERIA KRAFT</t>
  </si>
  <si>
    <t>CR 12H 22 09 SUR</t>
  </si>
  <si>
    <t>SYSTEM COPY</t>
  </si>
  <si>
    <t>CR 12H 22 25 SUR</t>
  </si>
  <si>
    <t>LUZ MERY ROMERO</t>
  </si>
  <si>
    <t>CLL 31B SUR 22 08 LC 1</t>
  </si>
  <si>
    <t>GRACIELA RINCON</t>
  </si>
  <si>
    <t>CLL 35 SUR 7A 58</t>
  </si>
  <si>
    <t>ADELINA GUEVARA</t>
  </si>
  <si>
    <t>MISCELANEA NATIVA</t>
  </si>
  <si>
    <t>CR 5A 35A 50 SUR</t>
  </si>
  <si>
    <t>CR 1B 36G 01 SUR</t>
  </si>
  <si>
    <t>MARIA DEL CARMEN AVILA</t>
  </si>
  <si>
    <t>CR 6A ESTE 45 35 SUR</t>
  </si>
  <si>
    <t>GERARDO ESPINA</t>
  </si>
  <si>
    <t>CR 4 ESTE 47 53</t>
  </si>
  <si>
    <t>JOSE ALIRIO</t>
  </si>
  <si>
    <t>CR 8 ESTE 45 03 SUR</t>
  </si>
  <si>
    <t>ANA MARIA MARTINEZ</t>
  </si>
  <si>
    <t>TECNOSERVICIOS</t>
  </si>
  <si>
    <t>DG 68A SUR 14M 24</t>
  </si>
  <si>
    <t>LA AURORA</t>
  </si>
  <si>
    <t>ROCIO PACHECO</t>
  </si>
  <si>
    <t>PANADERIA MARGYPAN</t>
  </si>
  <si>
    <t>TV 3H 70 10 SUR</t>
  </si>
  <si>
    <t>LEIDY BOHORQUEZ</t>
  </si>
  <si>
    <t>TELECOMUNICACIONES SANBOH</t>
  </si>
  <si>
    <t>CR 3 71A 09 SUR</t>
  </si>
  <si>
    <t>LEIDY PORTILLO</t>
  </si>
  <si>
    <t>MISCELANEA CLARO</t>
  </si>
  <si>
    <t>CR 14L 70 45 SUR</t>
  </si>
  <si>
    <t>ORTUDIO CARDENAS</t>
  </si>
  <si>
    <t>CR 14L TV 74</t>
  </si>
  <si>
    <t>WILSON SILVA</t>
  </si>
  <si>
    <t>DG 69BIS SUR 68A 60 SUR</t>
  </si>
  <si>
    <t>HERNAN ARREDONDO</t>
  </si>
  <si>
    <t>CLL 73B SUR 2B 20</t>
  </si>
  <si>
    <t>CLARA HERRERA</t>
  </si>
  <si>
    <t>CLL 73BIS SUR 14C 88</t>
  </si>
  <si>
    <t>ALVARO PALACIO</t>
  </si>
  <si>
    <t>CLL 73C SUR 14L</t>
  </si>
  <si>
    <t>ROSALBA PAEZ</t>
  </si>
  <si>
    <t>PILAR PEDREROS</t>
  </si>
  <si>
    <t>CLL 55 SUR 18C 56</t>
  </si>
  <si>
    <t>ERICILDA CARDENAS</t>
  </si>
  <si>
    <t>CLL 39 SUR 3A 61 ESTE</t>
  </si>
  <si>
    <t>ALFONSO PRIETO</t>
  </si>
  <si>
    <t>CR 5 36 10 SUR</t>
  </si>
  <si>
    <t>JAIME OLAVE</t>
  </si>
  <si>
    <t>CLL 36B SUR 5 16</t>
  </si>
  <si>
    <t>LUIS VANEGAS</t>
  </si>
  <si>
    <t>CLL 36B SUR 5A 05</t>
  </si>
  <si>
    <t>SONIA ROBAYO</t>
  </si>
  <si>
    <t>CR 7B 26 28</t>
  </si>
  <si>
    <t>ARISTOBULO TORRES</t>
  </si>
  <si>
    <t>CR 8A 36A 09 SUR</t>
  </si>
  <si>
    <t>FLORE MESA</t>
  </si>
  <si>
    <t>CLL 66 SUR 6B 71</t>
  </si>
  <si>
    <t>GLADYS MAYORGA</t>
  </si>
  <si>
    <t>PATRICIA OYOLA</t>
  </si>
  <si>
    <t>MAXITIENDA SURTISAMU</t>
  </si>
  <si>
    <t>CR 0 ESTE 22A 25 SUR</t>
  </si>
  <si>
    <t>PAOLA MORENO</t>
  </si>
  <si>
    <t>CR 2 ESTE 31A 26 SUR</t>
  </si>
  <si>
    <t>RUTH GALEANO</t>
  </si>
  <si>
    <t>CLL 35A SUR 3A 33</t>
  </si>
  <si>
    <t>ROSA MARY FONSECA</t>
  </si>
  <si>
    <t>CLL 35B SUR 1D 54</t>
  </si>
  <si>
    <t>YUDY MORENO</t>
  </si>
  <si>
    <t>CR 8 35B 04 SUR</t>
  </si>
  <si>
    <t>YANETH GARCIA</t>
  </si>
  <si>
    <t>CR 9 36A 13 SUR LC 1</t>
  </si>
  <si>
    <t>ADRIANA RAMIREZ</t>
  </si>
  <si>
    <t>CR 9 36A 13 SUR LC 2</t>
  </si>
  <si>
    <t>KATHERIN HERNANDEZ</t>
  </si>
  <si>
    <t>CR 1 BIS A 62 10 SUR</t>
  </si>
  <si>
    <t>MARIA CASTAÑEDA</t>
  </si>
  <si>
    <t>DG 59 SUR 2 32 ESTE</t>
  </si>
  <si>
    <t>ANA MERCEDEZ IBAÑEZ</t>
  </si>
  <si>
    <t>DG 59A SUR 2 77 ESTE</t>
  </si>
  <si>
    <t>CARLOS RUBIO</t>
  </si>
  <si>
    <t>CACHARRERIA EL VECINO</t>
  </si>
  <si>
    <t>CLL 65C SUR 11 40</t>
  </si>
  <si>
    <t>WILIAM COLMENARES</t>
  </si>
  <si>
    <t>CLL 26A SUR 12B 32</t>
  </si>
  <si>
    <t>ALCIRA SANCHEZ</t>
  </si>
  <si>
    <t>ANSELMO BRITO</t>
  </si>
  <si>
    <t>CLL 27A SUR 12H 04</t>
  </si>
  <si>
    <t>GLORIA CRUZ</t>
  </si>
  <si>
    <t>TIENDA ESQUINA PUNTO G</t>
  </si>
  <si>
    <t>CR 21 42 12 SUR</t>
  </si>
  <si>
    <t>GERARDO AVELLANEDA</t>
  </si>
  <si>
    <t>CLL 30 SUR 10D</t>
  </si>
  <si>
    <t>MARTIN HERNANDEZ</t>
  </si>
  <si>
    <t>CLL 30 SUR 12 18</t>
  </si>
  <si>
    <t>CLAUDIA RUIZ</t>
  </si>
  <si>
    <t>CLL 31 SUR 10D 16</t>
  </si>
  <si>
    <t>MARIA ALICIA JIMENEZ</t>
  </si>
  <si>
    <t>CLL 31 SUR 10C 06</t>
  </si>
  <si>
    <t>DORIS CRUZ</t>
  </si>
  <si>
    <t>CR 8 ESTE 30 81 ET 5 CS 217</t>
  </si>
  <si>
    <t>MARIA HERNANDEZ</t>
  </si>
  <si>
    <t>CR 9 ESTE 30 34 SUR</t>
  </si>
  <si>
    <t>LA PARED</t>
  </si>
  <si>
    <t>CONSUELO CRUZ</t>
  </si>
  <si>
    <t>CR 9 ESTE 30 30 SUR CS 127</t>
  </si>
  <si>
    <t>DIANA MORA</t>
  </si>
  <si>
    <t>CR 9 ESTE 30C 64 SUR</t>
  </si>
  <si>
    <t>ALBA MATIZ</t>
  </si>
  <si>
    <t>SUPERMERCADO</t>
  </si>
  <si>
    <t>AV CLL 31 SUR 9 58 ESTE</t>
  </si>
  <si>
    <t>CARLOS PLATA</t>
  </si>
  <si>
    <t>CR 2A ESTE 37A 30</t>
  </si>
  <si>
    <t>YOLIMA GORDILLO</t>
  </si>
  <si>
    <t>CLL 37B SUR 2 42 ESTE</t>
  </si>
  <si>
    <t>PATRICIA AREVALO</t>
  </si>
  <si>
    <t>CLL 37 SUR 3B 75 ESTE</t>
  </si>
  <si>
    <t>OSCAR SOLANO</t>
  </si>
  <si>
    <t>CLL 37D SUR 3D 30 ESTE</t>
  </si>
  <si>
    <t>JOSE GUILLERMO BELTRAN</t>
  </si>
  <si>
    <t>CR 2A ESTE 27A 27 SUR</t>
  </si>
  <si>
    <t>OSCAR CHAPARRO</t>
  </si>
  <si>
    <t>PANADERIA CORDOBA</t>
  </si>
  <si>
    <t>DG 28 SUR 2A 16 ESTE</t>
  </si>
  <si>
    <t>JOSE HORJUELA</t>
  </si>
  <si>
    <t>CR 8 ESTE 22D 04 SUR</t>
  </si>
  <si>
    <t>DORIS GARZON</t>
  </si>
  <si>
    <t>CLL 17B SUR 3B 35 ESTE</t>
  </si>
  <si>
    <t>WILLIAM ARIAS</t>
  </si>
  <si>
    <t>CLL 21 SUR 2A 22 ESTE</t>
  </si>
  <si>
    <t>SANDRA BARRERA</t>
  </si>
  <si>
    <t>CLL 22D SUR 1B 11 ESTE</t>
  </si>
  <si>
    <t>DIANA POLANCO</t>
  </si>
  <si>
    <t>CLL 36H SUR 3D 08 ESTE</t>
  </si>
  <si>
    <t>ISABEL CABALLERO</t>
  </si>
  <si>
    <t>CR 8A 34A 40 SUR</t>
  </si>
  <si>
    <t>LEONOR BENAVIDEZ</t>
  </si>
  <si>
    <t>CLL 41 SUR 11 04 ESTE</t>
  </si>
  <si>
    <t>SANTIAGO TOBAR</t>
  </si>
  <si>
    <t>CLL 44 SUR 7 29 ESTE</t>
  </si>
  <si>
    <t>EDUARDO RODRIGUEZ</t>
  </si>
  <si>
    <t>CR 6B ESTE 46B 02 SUR</t>
  </si>
  <si>
    <t>ALFONSO BERNAL</t>
  </si>
  <si>
    <t>CR 7 ESTE 43A 20 SUR</t>
  </si>
  <si>
    <t>IRMA RINCON</t>
  </si>
  <si>
    <t>TV 3B ESTE 43B 14 SUR</t>
  </si>
  <si>
    <t>JOSE MELO</t>
  </si>
  <si>
    <t>CLL 43D SUR 3A 36 ESTE</t>
  </si>
  <si>
    <t>VILLA DEL CERRO</t>
  </si>
  <si>
    <t>MARINA DIAZ</t>
  </si>
  <si>
    <t>CR 3B ESTE 46 55 SUR</t>
  </si>
  <si>
    <t>CATALINA DAZA</t>
  </si>
  <si>
    <t>CR 3A BIS ESTE 46 09 SUR</t>
  </si>
  <si>
    <t>LUIS HERRERA</t>
  </si>
  <si>
    <t>CR 3 ESTE 46A 17 SUR</t>
  </si>
  <si>
    <t>DORA INES BRAVO</t>
  </si>
  <si>
    <t>CR 4 ESTE 41B 04 SUR</t>
  </si>
  <si>
    <t>PILAR TORRES</t>
  </si>
  <si>
    <t>QUESERIA</t>
  </si>
  <si>
    <t>CLL 41 SUR 3C 78 ESTE</t>
  </si>
  <si>
    <t>FRANCI CAICEDO</t>
  </si>
  <si>
    <t>DG 68A SUR 14P 61</t>
  </si>
  <si>
    <t>SANDRA MELO</t>
  </si>
  <si>
    <t>TV 14T 68A 05 SUR</t>
  </si>
  <si>
    <t>LUZ MARINA AMEZQUITA</t>
  </si>
  <si>
    <t>TV 14T BIS A 68A 34 SUR</t>
  </si>
  <si>
    <t>MARYERY ASUSENA</t>
  </si>
  <si>
    <t>DG 69A SUR 14T 57</t>
  </si>
  <si>
    <t>HECTOR SANTAMARIA</t>
  </si>
  <si>
    <t>SUPERMERCADO LA ECONOMIA</t>
  </si>
  <si>
    <t xml:space="preserve">CLL 71C 2 97 </t>
  </si>
  <si>
    <t>DIOSELINA PRIETO</t>
  </si>
  <si>
    <t>CIGARRERIA MARIA PAULA</t>
  </si>
  <si>
    <t>TV 14T 69B 70 SUR</t>
  </si>
  <si>
    <t>YILBERTO GARCIA</t>
  </si>
  <si>
    <t>DROGUERIA</t>
  </si>
  <si>
    <t>CLL 73D SUR 14C 19</t>
  </si>
  <si>
    <t>LORENA VILLAISAN</t>
  </si>
  <si>
    <t>CLL 73D SUR 14B 24</t>
  </si>
  <si>
    <t>JESUS MARIA OCAMPO</t>
  </si>
  <si>
    <t>CR 5C BIS 55A 35</t>
  </si>
  <si>
    <t>JUAN DAVID OVANDO</t>
  </si>
  <si>
    <t>CLL 56 SUR 4B 20</t>
  </si>
  <si>
    <t>FABIO NUÑEZ</t>
  </si>
  <si>
    <t>CLL 56 SUR 4B 05</t>
  </si>
  <si>
    <t>ARGENIDA CAMPOS</t>
  </si>
  <si>
    <t>CR 4B 56 54 SUR</t>
  </si>
  <si>
    <t>AGUSTO REY</t>
  </si>
  <si>
    <t>CLL 56 SUR 3D 22</t>
  </si>
  <si>
    <t>CECILIA ESQUIVEL</t>
  </si>
  <si>
    <t>CR 12H BIS 26 04 SUR</t>
  </si>
  <si>
    <t>KATHERIN CUBILLOS</t>
  </si>
  <si>
    <t>CR 14A 26B 01 SUR</t>
  </si>
  <si>
    <t>MARIBEL MERCHAN</t>
  </si>
  <si>
    <t>CLL 27 BIS SUR 12H BIS B 56</t>
  </si>
  <si>
    <t>ANDREA ROSER</t>
  </si>
  <si>
    <t>CLL 27 BIS SUR 12F 07</t>
  </si>
  <si>
    <t>WILSON FORERO</t>
  </si>
  <si>
    <t>CLL 28C SUR 12D 08</t>
  </si>
  <si>
    <t>MERCEDEZ CASTAÑEDA</t>
  </si>
  <si>
    <t>CR 12J 27B 23 SUR</t>
  </si>
  <si>
    <t>JHON FERNANDEZ</t>
  </si>
  <si>
    <t>CLL 23 SUR 7 09</t>
  </si>
  <si>
    <t>ALEXIS CASTELLANOS</t>
  </si>
  <si>
    <t>CR 7 22A 94 SUR</t>
  </si>
  <si>
    <t>MARIA GUIRRE</t>
  </si>
  <si>
    <t>CLL 36K SUR 6A 15 ESTE</t>
  </si>
  <si>
    <t>NIDIA GUERRERO</t>
  </si>
  <si>
    <t>LAVANDERIA CLASICA</t>
  </si>
  <si>
    <t>CLL 36K SUR 6B 34 ESTE</t>
  </si>
  <si>
    <t>SILVA SARAY</t>
  </si>
  <si>
    <t>CR 6B ESTE 37C 07 SUR</t>
  </si>
  <si>
    <t>SOFIA VEJARANA</t>
  </si>
  <si>
    <t>CR 7 ESTE 36L 25</t>
  </si>
  <si>
    <t>CLARA INES</t>
  </si>
  <si>
    <t>CR 9 ESTE 30C 52 SUR</t>
  </si>
  <si>
    <t>ANGIE CORREDOR</t>
  </si>
  <si>
    <t>CABINAS PUNTO NET</t>
  </si>
  <si>
    <t>CR 9 ESTE 28C 18 SUR</t>
  </si>
  <si>
    <t>LUZ DARY SAABEDRA</t>
  </si>
  <si>
    <t>CR 9 ESTE 28C 10 SYR</t>
  </si>
  <si>
    <t>ARNULFO</t>
  </si>
  <si>
    <t>AURA MARTINEZ</t>
  </si>
  <si>
    <t>CLL 20 SUR 3C 15</t>
  </si>
  <si>
    <t>SAN BLAS</t>
  </si>
  <si>
    <t>ANA YUDI ANGEL</t>
  </si>
  <si>
    <t>CLL 22 SUR 10 10 ESTE</t>
  </si>
  <si>
    <t>LILIANA ANDREA GUTIERREZ</t>
  </si>
  <si>
    <t>CR 10B ESTE 21 48 SUR</t>
  </si>
  <si>
    <t>MERCEDEZ CAMARGO VARGAS</t>
  </si>
  <si>
    <t>SASTRERIA</t>
  </si>
  <si>
    <t>CR 9D ESTE 21 21 SUR</t>
  </si>
  <si>
    <t>AMELIA ROJAS</t>
  </si>
  <si>
    <t>CLL 10 SUR 3 24</t>
  </si>
  <si>
    <t>VELODROMO</t>
  </si>
  <si>
    <t>BLANCA SIERRA</t>
  </si>
  <si>
    <t>CR 6 10 73 SUR</t>
  </si>
  <si>
    <t>ANDREA PARRA</t>
  </si>
  <si>
    <t>CR 6 10 97 SUR</t>
  </si>
  <si>
    <t>ERACLIO VARGAS</t>
  </si>
  <si>
    <t>CLL 35A SUR 3 28</t>
  </si>
  <si>
    <t>RITA DELIA FAJARDO</t>
  </si>
  <si>
    <t>DG 45C SUR 11 60 ESTE</t>
  </si>
  <si>
    <t>LEONARDO CAMARGO</t>
  </si>
  <si>
    <t>CLL 45A SUR 10 17 ESTE</t>
  </si>
  <si>
    <t>CINDY TAUTIVA</t>
  </si>
  <si>
    <t>CLL 43A BIS A SUR 8 66 ESTE</t>
  </si>
  <si>
    <t>NORMA LILIANA MARIN</t>
  </si>
  <si>
    <t>CLL 44 SUR 6B 47 ESTE</t>
  </si>
  <si>
    <t>ALVARO BOLIVAR</t>
  </si>
  <si>
    <t>CR 3 ESTE 46A 10 SUR</t>
  </si>
  <si>
    <t>FABIO IVAN CERNA</t>
  </si>
  <si>
    <t>CLL 46A SUR 2A 23 ESTE</t>
  </si>
  <si>
    <t>MANUEL CABULLA</t>
  </si>
  <si>
    <t>CLL 46A SUR 2 27 ESTE</t>
  </si>
  <si>
    <t>CRISTINA MUÑOZ</t>
  </si>
  <si>
    <t>CLL 46B SUR 2A 04 ESTE</t>
  </si>
  <si>
    <t>DORA NELLY SANCHEZ</t>
  </si>
  <si>
    <t>DG 68A SUR 68 62</t>
  </si>
  <si>
    <t>MARCO PEREIRA</t>
  </si>
  <si>
    <t>DG 68A SUR 14Q 60</t>
  </si>
  <si>
    <t>ALEXANDER MIRANDA</t>
  </si>
  <si>
    <t>CLL 19 SUR 18 27</t>
  </si>
  <si>
    <t>LUIS ALBERTO RODRIGUEZ</t>
  </si>
  <si>
    <t>CLL 68A  SUR 9 33</t>
  </si>
  <si>
    <t>LA FISCALA</t>
  </si>
  <si>
    <t>CLARA ARIAS</t>
  </si>
  <si>
    <t>CLL 65 SUR 11 42</t>
  </si>
  <si>
    <t>LUIS MURILLO</t>
  </si>
  <si>
    <t>CLL 65 SUR 11 34</t>
  </si>
  <si>
    <t>NESTOR BARRERA</t>
  </si>
  <si>
    <t>CLL 65 SUR 11 44</t>
  </si>
  <si>
    <t>JOHANA CORDERO</t>
  </si>
  <si>
    <t>CLL 65 SUR 1A 51 ESTE</t>
  </si>
  <si>
    <t>JENNY ANDREA BARRAGAN</t>
  </si>
  <si>
    <t>CLL 65 SUR 6A 49</t>
  </si>
  <si>
    <t>ERIKA LORENA PEREZ</t>
  </si>
  <si>
    <t>MARIA SOTOMAYO</t>
  </si>
  <si>
    <t>JUAN CARLOS CADENA</t>
  </si>
  <si>
    <t>CR 12BIS 34A 16 SUR</t>
  </si>
  <si>
    <t>ELVA SAEZ</t>
  </si>
  <si>
    <t>CR 7 23 01 SUR</t>
  </si>
  <si>
    <t>COSMEN DIAZ</t>
  </si>
  <si>
    <t>MINIMERCADO EL SOCIEGO</t>
  </si>
  <si>
    <t>CLL 22A SUR 8A 85</t>
  </si>
  <si>
    <t>GUSTAVO RINCON</t>
  </si>
  <si>
    <t>CR7 23 30 SUR</t>
  </si>
  <si>
    <t>MARIO LINARES</t>
  </si>
  <si>
    <t>CABINAS INTERNET</t>
  </si>
  <si>
    <t>CLL 24 SUR 6 53</t>
  </si>
  <si>
    <t>ALBA YOLIMA BONITO</t>
  </si>
  <si>
    <t>CLL 9 SUR 5A 07 ESTE</t>
  </si>
  <si>
    <t>3203451954 - 3217644744</t>
  </si>
  <si>
    <t>PATRICIA VALENCIA</t>
  </si>
  <si>
    <t>PANADERIA Y CAFETERIA TATYS</t>
  </si>
  <si>
    <t>CLL 13 SUR CR 6</t>
  </si>
  <si>
    <t>PATRICIA HERRERA</t>
  </si>
  <si>
    <t>CR 6I 17A 27 SUR</t>
  </si>
  <si>
    <t>SALOMON BEJARANO</t>
  </si>
  <si>
    <t>CLL 17A SUR 4 64</t>
  </si>
  <si>
    <t>GLORIA OSMAR</t>
  </si>
  <si>
    <t>CR 3G ESTE 45C</t>
  </si>
  <si>
    <t>CLAUDIA FORERO</t>
  </si>
  <si>
    <t>CR 3 ESTE 46B 19 SUR</t>
  </si>
  <si>
    <t>EDGAR RODRIGUEZ</t>
  </si>
  <si>
    <t>CLL 47 SUR 2A 23 ESTE</t>
  </si>
  <si>
    <t>DARLEY HERNANDEZ</t>
  </si>
  <si>
    <t>CR 3 ESTE 46B 49 SUR</t>
  </si>
  <si>
    <t>ROSA GALINDO</t>
  </si>
  <si>
    <t>CLL 42 SUR 5 40 ESTE</t>
  </si>
  <si>
    <t>DIANA RIVERA CANTOR</t>
  </si>
  <si>
    <t>CR 6 ESTE 40 25</t>
  </si>
  <si>
    <t>ELVIRA SALGADO CIPRIAN</t>
  </si>
  <si>
    <t>ODONTOLOGIA</t>
  </si>
  <si>
    <t>CLL 40 SUR 6 83 ESTE</t>
  </si>
  <si>
    <t>YESSICA CASTRO</t>
  </si>
  <si>
    <t>CLL 40 SUR 5 50 ESTE</t>
  </si>
  <si>
    <t>MARISOL VARGAS</t>
  </si>
  <si>
    <t>CLL 56 SUR 5D 70 LC1</t>
  </si>
  <si>
    <t>ALBA GARAVITO</t>
  </si>
  <si>
    <t>CLL 36A SUR 4 35</t>
  </si>
  <si>
    <t>MELBA PARDO</t>
  </si>
  <si>
    <t>CR 13H 29A 53 SUR</t>
  </si>
  <si>
    <t>GUSTAVO JIMENEZ</t>
  </si>
  <si>
    <t>CLL 20 SUR 2B 43 ESTE</t>
  </si>
  <si>
    <t>ALICIA PEREZ</t>
  </si>
  <si>
    <t>CR 17 ESTE 12 27 SUR</t>
  </si>
  <si>
    <t>ARSEMIO SERON</t>
  </si>
  <si>
    <t>CR 7 ESTE 14 25 SUR</t>
  </si>
  <si>
    <t>CECILIA SALCEDO</t>
  </si>
  <si>
    <t>CR 10B ESTE 21 03 SUR</t>
  </si>
  <si>
    <t>MANUEL ROJAS</t>
  </si>
  <si>
    <t>CR 1A ESTE 11 23 SUR</t>
  </si>
  <si>
    <t>LIGIA SILVA</t>
  </si>
  <si>
    <t>CLL 11 SUR 7A 02</t>
  </si>
  <si>
    <t>ANA SAMBRANO</t>
  </si>
  <si>
    <t>CR 11 15 09 SUR</t>
  </si>
  <si>
    <t>RICARDO ALGARRA</t>
  </si>
  <si>
    <t>CR 9 ESTE 27C 32 SUR</t>
  </si>
  <si>
    <t>SANTA INES</t>
  </si>
  <si>
    <t>LUCI DIAZ</t>
  </si>
  <si>
    <t>CR 8 ESTE 24A 53 SUR</t>
  </si>
  <si>
    <t>MARTHA DIAZ</t>
  </si>
  <si>
    <t>DG 24A SUR 5B 09 ESTE</t>
  </si>
  <si>
    <t>YANETH WILCHES</t>
  </si>
  <si>
    <t>TV 6C ESTE 32B 72 SUR</t>
  </si>
  <si>
    <t>HORACIO HORJUELA</t>
  </si>
  <si>
    <t>LUCERO DIAZ</t>
  </si>
  <si>
    <t>CLL 32A SUR 6C 51 ESTE</t>
  </si>
  <si>
    <t>YANETH ROMERO</t>
  </si>
  <si>
    <t>CLL 43B BIS SUR 3C 55 ESTE</t>
  </si>
  <si>
    <t>SANDRA OTALORA</t>
  </si>
  <si>
    <t>CLL 43C SUR 3A 41 ESTE</t>
  </si>
  <si>
    <t>SAN MIGUEL DROGUERIAS</t>
  </si>
  <si>
    <t>CR 4A ESTE 41B 04 SUR</t>
  </si>
  <si>
    <t>ADELA</t>
  </si>
  <si>
    <t>CLL 41 SUR 1F 57 ESTE</t>
  </si>
  <si>
    <t>SULLY HERRERA</t>
  </si>
  <si>
    <t>CR 14Q 73B 64 SUR</t>
  </si>
  <si>
    <t>GLORIA GALINDO</t>
  </si>
  <si>
    <t>SUPER TIENDA GLORILU</t>
  </si>
  <si>
    <t>CLL 19 SUR 4 35</t>
  </si>
  <si>
    <t>TIENDA DE ASEO JJ</t>
  </si>
  <si>
    <t>CR 12 BIS 34A 44 SUR</t>
  </si>
  <si>
    <t>DAMARIS ESPERANZA SILVA</t>
  </si>
  <si>
    <t>CR 18 ESTE 12 46 SUR</t>
  </si>
  <si>
    <t>LISANDRO VARGAS</t>
  </si>
  <si>
    <t>TIENDA VELODROMO</t>
  </si>
  <si>
    <t>CLL 19 SUR 5 15</t>
  </si>
  <si>
    <t>MARY LUZ TRIANA</t>
  </si>
  <si>
    <t>SUPERMERCADO SCHARITTA</t>
  </si>
  <si>
    <t>CLAUDIA VARGAS</t>
  </si>
  <si>
    <t>DG 18A SUR 2A 31 LC 3</t>
  </si>
  <si>
    <t>TIENDA SHALON</t>
  </si>
  <si>
    <t>CR 9 ESTE 30 81 SUR CSA95 ET5</t>
  </si>
  <si>
    <t>BERNABEL CAÑON</t>
  </si>
  <si>
    <t>CLL 36K 4 61 ESTE</t>
  </si>
  <si>
    <t>ALEJANDRA GONZALES</t>
  </si>
  <si>
    <t>TV 6 32B 29 SUR</t>
  </si>
  <si>
    <t>PANADERIA OKIOS</t>
  </si>
  <si>
    <t>CR 5A ESTE 31 C 09 SUR</t>
  </si>
  <si>
    <t>CLAUDIA MONCADA</t>
  </si>
  <si>
    <t>TIENDA MONCAL</t>
  </si>
  <si>
    <t>CR 6 ESTE 36K 05 SUR</t>
  </si>
  <si>
    <t>CONSUELO ORTIZ</t>
  </si>
  <si>
    <t>EL SABOR DE LA ESPIGA</t>
  </si>
  <si>
    <t>CR 6A ESTE 36L 04 SUR</t>
  </si>
  <si>
    <t>JORGE CONTRERAS</t>
  </si>
  <si>
    <t>CR 3C ESTE 36H 52 SUR</t>
  </si>
  <si>
    <t>FULGENCIO HERRERA</t>
  </si>
  <si>
    <t>CLL 36H SUR 4 10 ESTE</t>
  </si>
  <si>
    <t>YANETH VALBUENA</t>
  </si>
  <si>
    <t>CR 8 ESTE 27 11 SUR</t>
  </si>
  <si>
    <t>ELSA JIMENEZ</t>
  </si>
  <si>
    <t>JUAN SEBASTIAN SARATE</t>
  </si>
  <si>
    <t>DG CLL 27 5A 49 ESTE</t>
  </si>
  <si>
    <t>JHON ALEJANDRO VARGAS</t>
  </si>
  <si>
    <t>CLL 21 BIS SUR 9D 28 ESTE</t>
  </si>
  <si>
    <t>ELIANA FLORES</t>
  </si>
  <si>
    <t>CR 3 ESTE 46 63 SUR</t>
  </si>
  <si>
    <t>JOSE ARIAS</t>
  </si>
  <si>
    <t>SUPERTIENDA EL TRIANGULO</t>
  </si>
  <si>
    <t>CLL 56 SUR 4 55</t>
  </si>
  <si>
    <t>MARIA BERMUDEZ</t>
  </si>
  <si>
    <t>CLL 13 SUR 18 45 ESTE</t>
  </si>
  <si>
    <t>ANTONIO HERNANDEZ</t>
  </si>
  <si>
    <t>CR 18 BIS ESTE 13 18 SUR</t>
  </si>
  <si>
    <t>ORLANDO CUERVO</t>
  </si>
  <si>
    <t>CR 5 29 08 SUR</t>
  </si>
  <si>
    <t>LAURA HERNANDEZ</t>
  </si>
  <si>
    <t>CR 5 28 90</t>
  </si>
  <si>
    <t>CLARA TORREZ</t>
  </si>
  <si>
    <t>CLL 28 SUR 1B 24</t>
  </si>
  <si>
    <t>CORDOBA</t>
  </si>
  <si>
    <t>CECILIA SANCHEZ</t>
  </si>
  <si>
    <t>CLL 28 SUR 2 50</t>
  </si>
  <si>
    <t>AURA CHITIVA</t>
  </si>
  <si>
    <t>CLL 28 SUR 1A 07</t>
  </si>
  <si>
    <t>CARLOS OTALORA</t>
  </si>
  <si>
    <t>ÉXITO SANTANDEREANO</t>
  </si>
  <si>
    <t>CLL 28 SUR 1 09</t>
  </si>
  <si>
    <t>ANIBAL FERNANDEZ</t>
  </si>
  <si>
    <t>CLL 27A SUR 2 38</t>
  </si>
  <si>
    <t>DIOSELI MALAGON</t>
  </si>
  <si>
    <t>CLL 27A SUR 2 43</t>
  </si>
  <si>
    <t>GLADYS PELAEZ</t>
  </si>
  <si>
    <t>EL PROGRESO</t>
  </si>
  <si>
    <t>CLL 27A SUR 2 72</t>
  </si>
  <si>
    <t>OLGA BECERRA</t>
  </si>
  <si>
    <t>CLL 31A SUR 2 36 ESTE</t>
  </si>
  <si>
    <t>JAZMIN RUIZ</t>
  </si>
  <si>
    <t>LA ESQUINA</t>
  </si>
  <si>
    <t>CR 3 29 04 SUR</t>
  </si>
  <si>
    <t>CLAUDIA MARTINEZ</t>
  </si>
  <si>
    <t>MISCELANEA PAO PAO</t>
  </si>
  <si>
    <t>CLL 65 SUR 4G 18</t>
  </si>
  <si>
    <t>AMANDA ESTUPIÑAN</t>
  </si>
  <si>
    <t>TIENDA AMANDA</t>
  </si>
  <si>
    <t>CLL 65G SUR 7D 49</t>
  </si>
  <si>
    <t>GIOVANI GUERRERO</t>
  </si>
  <si>
    <t>CIGARRERIA LA 18</t>
  </si>
  <si>
    <t>CLL 65 SUR 6A 56</t>
  </si>
  <si>
    <t>RAUL RONCANCIO</t>
  </si>
  <si>
    <t>DROGUERIA PUNTO FARMA R.E</t>
  </si>
  <si>
    <t>CLL 65 SUR 5 18</t>
  </si>
  <si>
    <t>MARTHA BELTRAN</t>
  </si>
  <si>
    <t>TIENDA COMUNITARIA</t>
  </si>
  <si>
    <t>DG 65 SUR 2B 31</t>
  </si>
  <si>
    <t>SAMUEL RODRIGUEZ</t>
  </si>
  <si>
    <t>PANADERIA YULY</t>
  </si>
  <si>
    <t>DG 69BIS 14T 03</t>
  </si>
  <si>
    <t>ANTONIO MEDINA</t>
  </si>
  <si>
    <t>SUPERMERCADO EL FLACO</t>
  </si>
  <si>
    <t>CLL 29 SUR 5 57</t>
  </si>
  <si>
    <t>ISAIAS BARRETO</t>
  </si>
  <si>
    <t>LOS EMBAJADORES</t>
  </si>
  <si>
    <t>CLL 23 SUR 9 29</t>
  </si>
  <si>
    <t>ROSA PORRAS</t>
  </si>
  <si>
    <t>TIENDA LA OCTAVA</t>
  </si>
  <si>
    <t>CR 8 22A 09 SUR</t>
  </si>
  <si>
    <t>GLADYS GALINDO</t>
  </si>
  <si>
    <t>CR 6B ESTE 36I 04</t>
  </si>
  <si>
    <t>AURORA TOLEDO</t>
  </si>
  <si>
    <t>DG 32C SUR 6C 66 ESTE</t>
  </si>
  <si>
    <t>ODILIA SANCHEZ</t>
  </si>
  <si>
    <t>CR 7 BIS 35B 15</t>
  </si>
  <si>
    <t>INES LOPEZ VARGAS</t>
  </si>
  <si>
    <t>CLL 32 SUR 7 69</t>
  </si>
  <si>
    <t>PAOLA MELO</t>
  </si>
  <si>
    <t>DORA ISABEL GONZALES</t>
  </si>
  <si>
    <t>CLL 31A SUR 0 35 ESTE</t>
  </si>
  <si>
    <t>AMPARO AGUIRRE</t>
  </si>
  <si>
    <t>CLL 31C SUR 1A 08</t>
  </si>
  <si>
    <t>YESICA PATIÑO</t>
  </si>
  <si>
    <t>SUPER SAMMU</t>
  </si>
  <si>
    <t>CLL 31C SUR 1A 20</t>
  </si>
  <si>
    <t>ZAUL JIMENEZ</t>
  </si>
  <si>
    <t>CR 8A 36 09 SUR</t>
  </si>
  <si>
    <t>ADRIANA BLANCO</t>
  </si>
  <si>
    <t>ANADELIA MONROY</t>
  </si>
  <si>
    <t>CR 4 33A 52 SUR</t>
  </si>
  <si>
    <t>ANDRES JIMENEZ     3188981251</t>
  </si>
  <si>
    <t>FLOR EVA VARGAS</t>
  </si>
  <si>
    <t>CLL 33A 4B 04</t>
  </si>
  <si>
    <t xml:space="preserve">ANDREA JIMENEZ     3188981251 </t>
  </si>
  <si>
    <t>JUANA QUIÑONES</t>
  </si>
  <si>
    <t>CLL 38B SUR 2D 10</t>
  </si>
  <si>
    <t>ANA ISABEL LOPEZ</t>
  </si>
  <si>
    <t>VARIEDADES MILENA</t>
  </si>
  <si>
    <t>CLL 37D SUR 3B 33 ESTE</t>
  </si>
  <si>
    <t>JOSE CELESTINO CEPEDA</t>
  </si>
  <si>
    <t>CLL 37BIS A SUR 1 41 ESTE</t>
  </si>
  <si>
    <t>YERALDIN CASTIBLANCO</t>
  </si>
  <si>
    <t>CLL 41 SUR 4 29 ESTE</t>
  </si>
  <si>
    <t>YANETH ROJAS</t>
  </si>
  <si>
    <t>CLL 37BIS A SUR 2 07 ESTE</t>
  </si>
  <si>
    <t>ZULY JIMENEZ</t>
  </si>
  <si>
    <t>CLL 71F SUR 14I 09</t>
  </si>
  <si>
    <t>HUGO TORRES</t>
  </si>
  <si>
    <t>CR 14A 71F 04 SUR</t>
  </si>
  <si>
    <t>MANUEL MENDEZ</t>
  </si>
  <si>
    <t>CR 14A 14A 02</t>
  </si>
  <si>
    <t>JHOANA CORTES</t>
  </si>
  <si>
    <t>CLL 71 SUR 1 17</t>
  </si>
  <si>
    <t>BLANCA RINCON</t>
  </si>
  <si>
    <t>CR 1B 71C 07 SUR</t>
  </si>
  <si>
    <t>GIOVANNI GARZON</t>
  </si>
  <si>
    <t>MIRADOR CONJUNTO 1</t>
  </si>
  <si>
    <t>CR 11 65D 81 SUR</t>
  </si>
  <si>
    <t>CINDY VILLAMIL</t>
  </si>
  <si>
    <t>MIRADOR CONJUNTO 2</t>
  </si>
  <si>
    <t>CR 11 67B 65 SUR</t>
  </si>
  <si>
    <t>OCTAVIO RODRIGUEZ</t>
  </si>
  <si>
    <t>DG 68A SUR 14P 05</t>
  </si>
  <si>
    <t>JENNY MURCIA</t>
  </si>
  <si>
    <t>TRV 14P BIS A SUR 68 22</t>
  </si>
  <si>
    <t>VIRGILINA CUBILLOS</t>
  </si>
  <si>
    <t>TRV 14P BIS A SUR 68 07</t>
  </si>
  <si>
    <t>HEIDY GOMEZ</t>
  </si>
  <si>
    <t>DG 68A SUR 14</t>
  </si>
  <si>
    <t>RUBY CASTAÑO</t>
  </si>
  <si>
    <t>VARIEDADES DILAN</t>
  </si>
  <si>
    <t>DG 68 A SUR 14 Q 28</t>
  </si>
  <si>
    <t>DANNY YASLEY SAMBONI</t>
  </si>
  <si>
    <t xml:space="preserve">CLL 70A BIS SUR </t>
  </si>
  <si>
    <t>JHON ELICEO SANTA</t>
  </si>
  <si>
    <t>CR 14L 69B 08</t>
  </si>
  <si>
    <t>FANNY DIAZ</t>
  </si>
  <si>
    <t>CLL 71F SUR 14Y 09</t>
  </si>
  <si>
    <t>4617884-3125288935</t>
  </si>
  <si>
    <t>MARIA GUERRERO</t>
  </si>
  <si>
    <t>CLL 36D SUR 10 24</t>
  </si>
  <si>
    <t>PIJAOS</t>
  </si>
  <si>
    <t>DIANA ARIAS</t>
  </si>
  <si>
    <t>CLL 36 SUR 10D 24</t>
  </si>
  <si>
    <t>HUMBERTO GONZALES</t>
  </si>
  <si>
    <t>CR 11A 35 44</t>
  </si>
  <si>
    <t>FERNANDO ARDILA</t>
  </si>
  <si>
    <t>DEPOSITO DE PAPA</t>
  </si>
  <si>
    <t>CR 11A 34A 37</t>
  </si>
  <si>
    <t>EPIMENIO ABRIL</t>
  </si>
  <si>
    <t>CR 11B 34B 58 SUR</t>
  </si>
  <si>
    <t>LUZ NERY PINEDA</t>
  </si>
  <si>
    <t>TIENDA KELLY</t>
  </si>
  <si>
    <t>CR 10D 31 29 SUR</t>
  </si>
  <si>
    <t>ANGELA TORRES</t>
  </si>
  <si>
    <t>CR 10 32 18 SUR</t>
  </si>
  <si>
    <t>DIEGO ALEJANDRO SUAREZ</t>
  </si>
  <si>
    <t>DEVORA GOMEZ</t>
  </si>
  <si>
    <t>CLL 31 SUR 1 35 ESTE</t>
  </si>
  <si>
    <t>MARIA LILIANA TRUJULLO</t>
  </si>
  <si>
    <t>CR 2A ESTE 27A 07</t>
  </si>
  <si>
    <t>ERIKA GALINDO</t>
  </si>
  <si>
    <t>CR 6 17A 32</t>
  </si>
  <si>
    <t>VICTOR ROJAS</t>
  </si>
  <si>
    <t>CLL 19 SUR 10 39 ESTE</t>
  </si>
  <si>
    <t>HELENA SEPULVEDA</t>
  </si>
  <si>
    <t>TRV 9B ESTE 19 27 SUR</t>
  </si>
  <si>
    <t>ROGER TORRES</t>
  </si>
  <si>
    <t>CR 9 ESTE 19 19 SUR</t>
  </si>
  <si>
    <t>JUDITH PEREZ</t>
  </si>
  <si>
    <t>CLL 17A SUR 6 70 ESTE</t>
  </si>
  <si>
    <t>VERONICA SEPULVEDA</t>
  </si>
  <si>
    <t>CLL 18 SUR 5A 50</t>
  </si>
  <si>
    <t>MIRIAM LOZANO</t>
  </si>
  <si>
    <t>CR 6 17A 24 SUR</t>
  </si>
  <si>
    <t>CLEMENCIA QUIROGA</t>
  </si>
  <si>
    <t>CR 6 17A 16 SUR</t>
  </si>
  <si>
    <t>MARIA CRISTINA CORONADO</t>
  </si>
  <si>
    <t>MISTER BURGUER</t>
  </si>
  <si>
    <t>CLL 17A SUR 10B 35 ESTE</t>
  </si>
  <si>
    <t>CLAUDIA CARDENAZ</t>
  </si>
  <si>
    <t>CLL 36F SUR 2 10 ESTE</t>
  </si>
  <si>
    <t xml:space="preserve">ANDREA JIMENEZ     3188981251   </t>
  </si>
  <si>
    <t>HELOISA FOSTECHA</t>
  </si>
  <si>
    <t>CR 6B ESTE 32 36 SUR</t>
  </si>
  <si>
    <t>GLORIA CARRILO</t>
  </si>
  <si>
    <t>LAVANDERIA</t>
  </si>
  <si>
    <t xml:space="preserve">TV 6C ESTE </t>
  </si>
  <si>
    <t>JHON LOPEZ</t>
  </si>
  <si>
    <t>TIENDA OICOS</t>
  </si>
  <si>
    <t>DG 32B SUR 6C 04 ESTE</t>
  </si>
  <si>
    <t>PAOLA MONTAÑES</t>
  </si>
  <si>
    <t>PANDERIA EL MIRADOR</t>
  </si>
  <si>
    <t>CR 9 ESTE 30A 34 SUR</t>
  </si>
  <si>
    <t>BLANCA TABARES</t>
  </si>
  <si>
    <t>CR 6C ESTE 36K 55 SUR</t>
  </si>
  <si>
    <t>ANGEL BELTRAN</t>
  </si>
  <si>
    <t>CR 9 ESTE 28C 24 SUR</t>
  </si>
  <si>
    <t>ROSA HERNANDEZ</t>
  </si>
  <si>
    <t xml:space="preserve">CR 9 ESTE 27A 30 SUR </t>
  </si>
  <si>
    <t>FERNANDA GUTIERREZ</t>
  </si>
  <si>
    <t>CLL 37A SUR 2B 28</t>
  </si>
  <si>
    <t>MARIA YOLANDA RODRIGUEZ</t>
  </si>
  <si>
    <t>TRV 14U 68A 29</t>
  </si>
  <si>
    <t>3013240440-4566797-3227209252</t>
  </si>
  <si>
    <t>MARY LUZ CASTRO</t>
  </si>
  <si>
    <t>CR 14A 71B 04 SUR</t>
  </si>
  <si>
    <t>ELSA ROMERO</t>
  </si>
  <si>
    <t>CLL 73 SUR 14H 04</t>
  </si>
  <si>
    <t>ROY ROMERO</t>
  </si>
  <si>
    <t>CLL 69A SUR 3 29</t>
  </si>
  <si>
    <t>RODRIGO ARDILA</t>
  </si>
  <si>
    <t>CR 14L 71 15 SUR</t>
  </si>
  <si>
    <t>EDWIN ARTHURO SAICEDO</t>
  </si>
  <si>
    <t>SOFIA.NET</t>
  </si>
  <si>
    <t>CLL 34B SUR 11A 10</t>
  </si>
  <si>
    <t>ROSALBA GARZON</t>
  </si>
  <si>
    <t>CR 12F 25 15 SUR</t>
  </si>
  <si>
    <t>SAN JOSE</t>
  </si>
  <si>
    <t>MARIBEL AYALA</t>
  </si>
  <si>
    <t>CR 10A 25 09</t>
  </si>
  <si>
    <t>LUZ MIRIAM GUERRERO</t>
  </si>
  <si>
    <t>DG 36K BIS 8 51 ESTE</t>
  </si>
  <si>
    <t>TULIA MERCHAN</t>
  </si>
  <si>
    <t>DG 36K BIS SUR 9 10 ESTE</t>
  </si>
  <si>
    <t>ALIRIO BARRIOS</t>
  </si>
  <si>
    <t>TRV 6 ESTE 32B 29 SUR</t>
  </si>
  <si>
    <t>GLORIA CAMPOS</t>
  </si>
  <si>
    <t>CLL 28 SUR 8 04 ESTE</t>
  </si>
  <si>
    <t>JENNIFER ARANGO</t>
  </si>
  <si>
    <t>CR 8 ESTE 28 07 SUR</t>
  </si>
  <si>
    <t>MARIA REINA</t>
  </si>
  <si>
    <t>DG 28 SUR 7A 11</t>
  </si>
  <si>
    <t>CRISTINA HERNANDEZ</t>
  </si>
  <si>
    <t>CLL 36B SUR 3 72 ESTE</t>
  </si>
  <si>
    <t>PATRICIA AMAYA</t>
  </si>
  <si>
    <t>CLL 36B 0 38 ESTE</t>
  </si>
  <si>
    <t>MARINA NABOS</t>
  </si>
  <si>
    <t>CLL 39 SUR 7 30</t>
  </si>
  <si>
    <t>CLL 71 14B 44</t>
  </si>
  <si>
    <t>OSCAR FERNEY CELEIDA</t>
  </si>
  <si>
    <t>CR 14 71C 21 SUR</t>
  </si>
  <si>
    <t>YULIANA GUARIN</t>
  </si>
  <si>
    <t>CLL 72BIS 14A 03</t>
  </si>
  <si>
    <t>DANIEL ORTIZ</t>
  </si>
  <si>
    <t>CRR 11 65C 70 SUR</t>
  </si>
  <si>
    <t>JUAN COY</t>
  </si>
  <si>
    <t>DG 68A SUR 14Q 20</t>
  </si>
  <si>
    <t>JHOANA ALONZO</t>
  </si>
  <si>
    <t>CLL 69D BIS SUR 2 70</t>
  </si>
  <si>
    <t>BARBARA BENAVIDEZ</t>
  </si>
  <si>
    <t>CLL 10C SUR 36A 54</t>
  </si>
  <si>
    <t>NEILA MABRIL</t>
  </si>
  <si>
    <t>CR 11 10F 20</t>
  </si>
  <si>
    <t>JORGE MORENO</t>
  </si>
  <si>
    <t>CR 11B 36B 13</t>
  </si>
  <si>
    <t>CLAUDIA MONROY</t>
  </si>
  <si>
    <t>CLL 22A 11 35</t>
  </si>
  <si>
    <t>RICARDO SANCHEZ</t>
  </si>
  <si>
    <t>CLL 22B 10 47 SUR</t>
  </si>
  <si>
    <t>ANDREA MUÑOZ 3168240692</t>
  </si>
  <si>
    <t>JOSE SUAREZ</t>
  </si>
  <si>
    <t>CLL 25 10D 10 SUR</t>
  </si>
  <si>
    <t>ORLANDO VERNALI</t>
  </si>
  <si>
    <t>CR 11 23A 28</t>
  </si>
  <si>
    <t>ALEJANDRO CORSA</t>
  </si>
  <si>
    <t>PANADERIA GRAN QUISQUELLA</t>
  </si>
  <si>
    <t>CLL 17A SUR 6 18 ESTE</t>
  </si>
  <si>
    <t>MARINELA ROJAS</t>
  </si>
  <si>
    <t>DISTRIBUIDORA MUCHO MAS</t>
  </si>
  <si>
    <t>CLL 22A SUR 1A 26</t>
  </si>
  <si>
    <t>MARTHA SANCHEZ</t>
  </si>
  <si>
    <t>CLL 17A SUR 10A 79 ESTE</t>
  </si>
  <si>
    <t>MIGUEL GOMEZ</t>
  </si>
  <si>
    <t>CR 6 ESTE 13 50 SUR</t>
  </si>
  <si>
    <t>CARMEN PINILLA</t>
  </si>
  <si>
    <t>CLL 36D SUR 2 91 ESTE</t>
  </si>
  <si>
    <t>ANA ROCHA</t>
  </si>
  <si>
    <t>CLL 30A SUR 9C 03</t>
  </si>
  <si>
    <t>MARTHA INCAPIE</t>
  </si>
  <si>
    <t>CLL 9C ESTE 30 20</t>
  </si>
  <si>
    <t>STELLA HERRERA</t>
  </si>
  <si>
    <t>CLL 28 SUR 8A 29</t>
  </si>
  <si>
    <t>LUIS CHAVEZ</t>
  </si>
  <si>
    <t>TV 14R BIS A  69A 93 SUR</t>
  </si>
  <si>
    <t>GLORIA GONZALES</t>
  </si>
  <si>
    <t>CR 1 ESTE 27B 02</t>
  </si>
  <si>
    <t>MARTHA FLOREZ</t>
  </si>
  <si>
    <t>CR 11 22 55 SUR</t>
  </si>
  <si>
    <t>CLARA MUÑOZ</t>
  </si>
  <si>
    <t>CLL 65 SUR 1B 51 ESTE CS 259</t>
  </si>
  <si>
    <t>JHON TRUJILLO</t>
  </si>
  <si>
    <t>CR 10C 30B 08 SUR</t>
  </si>
  <si>
    <t>ROSA PARDES</t>
  </si>
  <si>
    <t>CL 65 SUR 1B 15 C-155</t>
  </si>
  <si>
    <t>CLL 27A SUR 10C 33</t>
  </si>
  <si>
    <t>JHON SOTELO</t>
  </si>
  <si>
    <t>CR 3A 36 15</t>
  </si>
  <si>
    <t>LUIS ARTHURO CRUZ</t>
  </si>
  <si>
    <t>DG 68A SUR 14T 19</t>
  </si>
  <si>
    <t>GLADYS PACANCHIQUE</t>
  </si>
  <si>
    <t>TV 3H 70B 24 SUR</t>
  </si>
  <si>
    <t>AURA MARIA ARDILA</t>
  </si>
  <si>
    <t>BRISAS PAMPLORIA</t>
  </si>
  <si>
    <t>CLL 22A SUR 7 10</t>
  </si>
  <si>
    <t>LUZ MIRIAM HERNANDEZ</t>
  </si>
  <si>
    <t>CONJUNTO MONTERREY</t>
  </si>
  <si>
    <t>CLL 36B SUR 11 25</t>
  </si>
  <si>
    <t>SUPERMERCADO SR</t>
  </si>
  <si>
    <t>CR 12 BIS 34C 04 SUR</t>
  </si>
  <si>
    <t>JESUS GARCIA</t>
  </si>
  <si>
    <t>CR 8 SUR 30 81 EST C-2</t>
  </si>
  <si>
    <t>TERESA MORENA</t>
  </si>
  <si>
    <t>CR 8 SUR 30 81 EST C-109</t>
  </si>
  <si>
    <t>LEIDY HERNANDEZ</t>
  </si>
  <si>
    <t>CLL 32C SUR 8 31 ESTE</t>
  </si>
  <si>
    <t>JIMMY LOAIZA</t>
  </si>
  <si>
    <t>CLL 36F SUR 0 21 ESTE</t>
  </si>
  <si>
    <t>GLORIA ORTIZ</t>
  </si>
  <si>
    <t>COLEGIO</t>
  </si>
  <si>
    <t>MIGUEL LEAL</t>
  </si>
  <si>
    <t>CLL 66 SUR 7C 05 ESTE</t>
  </si>
  <si>
    <t>MARIA PILAR FRANCO</t>
  </si>
  <si>
    <t xml:space="preserve">CLL 71F SUR 3 05 </t>
  </si>
  <si>
    <t>CARLOS JULIO GUERRERO</t>
  </si>
  <si>
    <t>TV 14F 68A 59 SUR</t>
  </si>
  <si>
    <t>RAFAEL RIVEROS</t>
  </si>
  <si>
    <t>PORVENIR DE LA 26</t>
  </si>
  <si>
    <t>CLL 26 SUR 9 17</t>
  </si>
  <si>
    <t>CARMEN OMAIRA CONTRERA</t>
  </si>
  <si>
    <t>CLL 22C SUR 5 36</t>
  </si>
  <si>
    <t>BLANCA MENDONZA</t>
  </si>
  <si>
    <t>SUPERMERCADO ALISSON</t>
  </si>
  <si>
    <t>CLL 22A SUR 1 66</t>
  </si>
  <si>
    <t>CONSEPCION SEGURA</t>
  </si>
  <si>
    <t>CLL 27 SUR 8 65 ESTE</t>
  </si>
  <si>
    <t>LETICIA SANABRIA</t>
  </si>
  <si>
    <t>CLL 35 SUR 5A 14</t>
  </si>
  <si>
    <t>PATRICIA BOLIVAR</t>
  </si>
  <si>
    <t>TIENDA JENNDAY</t>
  </si>
  <si>
    <t>CLL 26 SUR 8A 28</t>
  </si>
  <si>
    <t>BLANCA CASTELLANOS</t>
  </si>
  <si>
    <t>CLL 26 SUR 8A 22</t>
  </si>
  <si>
    <t>EDWIN SALCEDO</t>
  </si>
  <si>
    <t>CR 34 SUR 11A 10</t>
  </si>
  <si>
    <t>DAYANNA CAICEDO</t>
  </si>
  <si>
    <t>CR 3 ESTE 21 06 SUR</t>
  </si>
  <si>
    <t>KELLY PLATA</t>
  </si>
  <si>
    <t>CLL 21 3 09 ESTE</t>
  </si>
  <si>
    <t>IVONNE SANCHEZ</t>
  </si>
  <si>
    <t>CR 8 30 81 ESTE CS 163</t>
  </si>
  <si>
    <t>MIRIAM HERNANDEZ</t>
  </si>
  <si>
    <t>CR 9 28C 15 SUR</t>
  </si>
  <si>
    <t>BRIJIDA AMARILLO</t>
  </si>
  <si>
    <t>CR 12 23A 02 SUR</t>
  </si>
  <si>
    <t>AMPARO RINCON</t>
  </si>
  <si>
    <t>CR 4B BIS SUR 33 17</t>
  </si>
  <si>
    <t>RUBEN MOLANO</t>
  </si>
  <si>
    <t>CLL 27A SUR 2 78</t>
  </si>
  <si>
    <t>MARIA CONSUELO GONZALES</t>
  </si>
  <si>
    <t>CR 5 ESTE 24A 13</t>
  </si>
  <si>
    <t>ERIKA VANESSA LINARES</t>
  </si>
  <si>
    <t>LA GRAN SUIZA</t>
  </si>
  <si>
    <t>CR 12I 28C 13 SUR</t>
  </si>
  <si>
    <t>ANA MORA</t>
  </si>
  <si>
    <t>ANA MUÑOZ</t>
  </si>
  <si>
    <t>CR 12K 31K 03 SUR</t>
  </si>
  <si>
    <t>YOLANDA MONTAÑO</t>
  </si>
  <si>
    <t>SURTI QUESOS EL CORRAL</t>
  </si>
  <si>
    <t>CLL 26A SUR 12 35</t>
  </si>
  <si>
    <t>ANGIE ROJAS</t>
  </si>
  <si>
    <t>CR 3C ESTE 43 16 SUR</t>
  </si>
  <si>
    <t>SONIA BOJACA</t>
  </si>
  <si>
    <t>CLL 43 2 11 ESTE</t>
  </si>
  <si>
    <t>YOLANDA BECERRA</t>
  </si>
  <si>
    <t>CLL 450C BIS SUR 3G 03 ESTE</t>
  </si>
  <si>
    <t>ROSA MIRA LISARAZO</t>
  </si>
  <si>
    <t>DG 45C SUR 64 SUR BLQ 35</t>
  </si>
  <si>
    <t>JOSE BELLO</t>
  </si>
  <si>
    <t>CR 12 ESTE 35 37 SUR</t>
  </si>
  <si>
    <t>CLL 30C SUR 9A 56 ESTE</t>
  </si>
  <si>
    <t>ANA LUCIA HORDUS</t>
  </si>
  <si>
    <t>CLL 30C SUR 9 54 ESTE</t>
  </si>
  <si>
    <t>CARLOS GUATAVITA</t>
  </si>
  <si>
    <t>CR 9B EST 22C 41 SUR LC1</t>
  </si>
  <si>
    <t>MERCEDES ROJAS</t>
  </si>
  <si>
    <t>CLL 22C SUR 9B 06 ESTE</t>
  </si>
  <si>
    <t>SONIA GOMEZ</t>
  </si>
  <si>
    <t>CR 2 ESTE 22 18 SUR</t>
  </si>
  <si>
    <t>JOHANA CUERVO</t>
  </si>
  <si>
    <t>CLL 68A 9B 59 SUR</t>
  </si>
  <si>
    <t>SANTA MARTHA</t>
  </si>
  <si>
    <t>DIANA CHACON</t>
  </si>
  <si>
    <t>CLL 68B BIS SUR 8 25</t>
  </si>
  <si>
    <t>NORA BEATRIZ HERNANDEZ</t>
  </si>
  <si>
    <t>CLL 68 7B 08</t>
  </si>
  <si>
    <t>NORMA CONSTANZA</t>
  </si>
  <si>
    <t>CR 1F ESTE 65 51 SUR</t>
  </si>
  <si>
    <t>GLADYS SALDAÑA</t>
  </si>
  <si>
    <t>CLL 65 SUR 1F 47</t>
  </si>
  <si>
    <t>CLL 65 SUR 6A 11</t>
  </si>
  <si>
    <t>MARLEN ARIAS</t>
  </si>
  <si>
    <t>CR 4F 65 09 SUR</t>
  </si>
  <si>
    <t>JEREMIAS VASQUEZ</t>
  </si>
  <si>
    <t>DG 65A SUR 4C 45 ESTE</t>
  </si>
  <si>
    <t>MONICA YOLIMA LIEVANO</t>
  </si>
  <si>
    <t>CR 2 ESTE 64 28 SUR</t>
  </si>
  <si>
    <t>MARIA GLORIA QUEVEDO</t>
  </si>
  <si>
    <t>CR 9 ESTE 36F 14</t>
  </si>
  <si>
    <t>PILAR ROCHA</t>
  </si>
  <si>
    <t>CR 9B ESTE 27B 15</t>
  </si>
  <si>
    <t>WALTER CUELLAR</t>
  </si>
  <si>
    <t>CR 9D ESTE 22 60 SUR</t>
  </si>
  <si>
    <t>NIEVES PISA</t>
  </si>
  <si>
    <t>CLL 66 SUR 7D 50 ESTE</t>
  </si>
  <si>
    <t>PORVENIR</t>
  </si>
  <si>
    <t>FLOR MARTINEZ</t>
  </si>
  <si>
    <t>CLL 64 SUR 2C 08 ESTE</t>
  </si>
  <si>
    <t>ESMERALDA GUILLEN</t>
  </si>
  <si>
    <t>TV 14P 68A 60 SUR</t>
  </si>
  <si>
    <t>LUIS ALEJANDRO FORERO</t>
  </si>
  <si>
    <t>PANADERIA JUAN NICOLAS</t>
  </si>
  <si>
    <t>CLL 28C 12D 08</t>
  </si>
  <si>
    <t>MARIA VAQUERO</t>
  </si>
  <si>
    <t>CLL 28C 12J 76</t>
  </si>
  <si>
    <t>MAXI ESTUPIÑAN</t>
  </si>
  <si>
    <t>CLL 30 SUR 12L 04</t>
  </si>
  <si>
    <t>MERCEDES SELECITA</t>
  </si>
  <si>
    <t xml:space="preserve">CR 14A 25 02 SUR </t>
  </si>
  <si>
    <t>ILDA RODRIGUEZ</t>
  </si>
  <si>
    <t>CLL 24 24F 09 SUR</t>
  </si>
  <si>
    <t>ALEJANDRA MOLINA</t>
  </si>
  <si>
    <t>TV 7B 68B 04 SUR</t>
  </si>
  <si>
    <t>LUIS ARTURO CRUZ</t>
  </si>
  <si>
    <t>DG 68A 14T 15 SUR</t>
  </si>
  <si>
    <t>MARIA GUTIERREZ</t>
  </si>
  <si>
    <t>SURTIFRUVER EL PROGRESO</t>
  </si>
  <si>
    <t>CR 14L 71 51 SUR</t>
  </si>
  <si>
    <t>CLL 73 SUR 14C 88</t>
  </si>
  <si>
    <t>RAFAEL URREA</t>
  </si>
  <si>
    <t>CLL 73C SUR 14R 09</t>
  </si>
  <si>
    <t>ANA JIMENEZ</t>
  </si>
  <si>
    <t>CLL 73B BIS  SUR 14C 20</t>
  </si>
  <si>
    <t>LEONOR DIAZ</t>
  </si>
  <si>
    <t>CR 11 68A 23 SUR</t>
  </si>
  <si>
    <t>JUAN CAMILO HERNANDEZ</t>
  </si>
  <si>
    <t>TIENDA MC DE LA 26</t>
  </si>
  <si>
    <t>CLL 26 SUR 8 39</t>
  </si>
  <si>
    <t>CECILIA CARDONA</t>
  </si>
  <si>
    <t>VIVERES LA 26</t>
  </si>
  <si>
    <t>CLL 26 SUR 9 24</t>
  </si>
  <si>
    <t>FLOR MARINA BALLESTEROS</t>
  </si>
  <si>
    <t>CLL 24A SUR 8 07 ESTE</t>
  </si>
  <si>
    <t>DIANA ARISTIZABAL</t>
  </si>
  <si>
    <t>CR 6 17A 19 SUR</t>
  </si>
  <si>
    <t>PAOLA FRAILE</t>
  </si>
  <si>
    <t>CR 11 67A 09 SUR</t>
  </si>
  <si>
    <t>CLL 37D SUR 3B 42 ESTE</t>
  </si>
  <si>
    <t>MAYERLY CANTOR</t>
  </si>
  <si>
    <t>CLL 27A SUR 2B 42</t>
  </si>
  <si>
    <t>ANDREA JIMENEZ     3188982215</t>
  </si>
  <si>
    <t>MERCEDES PALACIOS</t>
  </si>
  <si>
    <t>AVICOLA REAL</t>
  </si>
  <si>
    <t>CR 73 14A 17 SUR</t>
  </si>
  <si>
    <t>ANDREA JIMENEZ     3188982216</t>
  </si>
  <si>
    <t>HECTOR MAURICIO DIAZ</t>
  </si>
  <si>
    <t>DISTRI ORIARTE</t>
  </si>
  <si>
    <t>CLL 43 SUR 11A 50</t>
  </si>
  <si>
    <t>SAN JORGE</t>
  </si>
  <si>
    <t>WILMAR SANCHEZ</t>
  </si>
  <si>
    <t>FRUTIVERDURAS EL TRIUNFO</t>
  </si>
  <si>
    <t>CLL 43 SUR 11 78</t>
  </si>
  <si>
    <t>CEILIA ABRIL</t>
  </si>
  <si>
    <t>SUPERMERCADO EL TRIUNFO</t>
  </si>
  <si>
    <t>CLL 43 SUR 11B 89 SUR</t>
  </si>
  <si>
    <t>FLOR TORRES</t>
  </si>
  <si>
    <t>CIGARRERIA LA MONITA</t>
  </si>
  <si>
    <t>CLL 43 SUR 11B 98</t>
  </si>
  <si>
    <t>MARIA DIAZ</t>
  </si>
  <si>
    <t>TIENDA NOLEY DOFAY</t>
  </si>
  <si>
    <t>CLL 43 SUR 11D 42</t>
  </si>
  <si>
    <t>JOSE PIZZA</t>
  </si>
  <si>
    <t>PANADERIA IR</t>
  </si>
  <si>
    <t>CLL 43 SUR 11D 51</t>
  </si>
  <si>
    <t>CRISTINA GONZALES</t>
  </si>
  <si>
    <t>PUNTO Y COMA ORLANDOS</t>
  </si>
  <si>
    <t>CLL 42B 11J 14</t>
  </si>
  <si>
    <t>GERARDO ALDOLFO GOMEZ</t>
  </si>
  <si>
    <t>AUTOSERVICIO D'GLYM</t>
  </si>
  <si>
    <t>CLL 43 SUR 11J 46</t>
  </si>
  <si>
    <t>OMAR TELLEZ</t>
  </si>
  <si>
    <t>DISTRI AVICOLA SANTANDER</t>
  </si>
  <si>
    <t>CLL 43 SUR 11J 62</t>
  </si>
  <si>
    <t>FLOR PARRA</t>
  </si>
  <si>
    <t>LLAME AQUÍ.COM</t>
  </si>
  <si>
    <t>CLL 43SUR 11K 09</t>
  </si>
  <si>
    <t>ALEXANDER ESPITIA</t>
  </si>
  <si>
    <t>MERCA PLAZA</t>
  </si>
  <si>
    <t>CLL 43 SUR 12 10</t>
  </si>
  <si>
    <t>JACOBO SOLER</t>
  </si>
  <si>
    <t>CABINAS Y SUPERMERCADO JS</t>
  </si>
  <si>
    <t>CLL 43 SUR 12D 15</t>
  </si>
  <si>
    <t>NUMAEL MORA</t>
  </si>
  <si>
    <t>MERCADO JUAN PABLO</t>
  </si>
  <si>
    <t>CLL 45F SUR 12G 43</t>
  </si>
  <si>
    <t>HERNANDO LONDOÑO</t>
  </si>
  <si>
    <t>CLL 43 SUR 12G 72</t>
  </si>
  <si>
    <t>GLORIA ESQUIVEL</t>
  </si>
  <si>
    <t>MERCA YA</t>
  </si>
  <si>
    <t>CLL 43 SUR 13B 12</t>
  </si>
  <si>
    <t>MIRIAM SANTOS</t>
  </si>
  <si>
    <t>CAFÉ INTERNET .NARANJA@</t>
  </si>
  <si>
    <t>TRANSV 5I 48F -24</t>
  </si>
  <si>
    <t xml:space="preserve">MARRUECOS </t>
  </si>
  <si>
    <t>JOSE GIRALDO</t>
  </si>
  <si>
    <t xml:space="preserve">CAFÉ INTERNET PAISA </t>
  </si>
  <si>
    <t>CR 5i 48F 11</t>
  </si>
  <si>
    <t xml:space="preserve">TANIA ANDREA MUÑOZ PRADA </t>
  </si>
  <si>
    <t>RAPITIENDA CHEO</t>
  </si>
  <si>
    <t>TRANSV 5i 48F 39</t>
  </si>
  <si>
    <t>LILIANA DIAZ</t>
  </si>
  <si>
    <t>TRANSV 5G BIS 48 J 20 SUR</t>
  </si>
  <si>
    <t>RICARDO RIVERA</t>
  </si>
  <si>
    <t>MINIMERCADO R Y R</t>
  </si>
  <si>
    <t>CLL 48J 5F 11 SUR</t>
  </si>
  <si>
    <t xml:space="preserve">RUTH CRUZ </t>
  </si>
  <si>
    <t>PRODUCTOS DE ASEO</t>
  </si>
  <si>
    <t>CRR 5 F  48J 05 SUR</t>
  </si>
  <si>
    <t>FLOR FUQUEN MACIAS</t>
  </si>
  <si>
    <t xml:space="preserve">EL PAQUETE </t>
  </si>
  <si>
    <t>CLL 48 J  5 D 59 SUR</t>
  </si>
  <si>
    <t xml:space="preserve">BEIMAR YOVANNY GARCIA </t>
  </si>
  <si>
    <t>LAPLAYITA DEL SUR</t>
  </si>
  <si>
    <t>CLL 48 SUR H BIS 5 C-17</t>
  </si>
  <si>
    <t>MARICELA ROMERO BOHORQUEZ</t>
  </si>
  <si>
    <t>PAPEL Y MISC ALEJANDRO J</t>
  </si>
  <si>
    <t>DG 48 J SUR # 5 A 26 SUR</t>
  </si>
  <si>
    <t>JEIMIHT VARGAS</t>
  </si>
  <si>
    <t xml:space="preserve">MINIMERCADO FACIL </t>
  </si>
  <si>
    <t>DG 48 J SUR # 5 A 12</t>
  </si>
  <si>
    <t xml:space="preserve">ANA MORENO </t>
  </si>
  <si>
    <t>PANADERIA SAMPER</t>
  </si>
  <si>
    <t>DG 48 J SUR # 5 69</t>
  </si>
  <si>
    <t>JOSE CASTRO</t>
  </si>
  <si>
    <t>FIDEL CASTRO</t>
  </si>
  <si>
    <t>CLL 48Y SUR 36 21</t>
  </si>
  <si>
    <t>DIANA TURBAY</t>
  </si>
  <si>
    <t>CESAR PARDO</t>
  </si>
  <si>
    <t>GRANOS DE LA PROVINCIA</t>
  </si>
  <si>
    <t>CR 5 48T 12 SUR</t>
  </si>
  <si>
    <t>JORGE BIGOLLA</t>
  </si>
  <si>
    <t>PANADERIA Y PASTELERIA</t>
  </si>
  <si>
    <t>CR 5B 48X 03 SUR</t>
  </si>
  <si>
    <t>SONIA DUQUE</t>
  </si>
  <si>
    <t>MINIMERCADO SONIS</t>
  </si>
  <si>
    <t>CLL 48Y BIS SUR 5B 15</t>
  </si>
  <si>
    <t>ELI BANELA</t>
  </si>
  <si>
    <t>FRUTAS Y VERDURAS AMISTAD</t>
  </si>
  <si>
    <t>CLL 48Z SUR 5 07</t>
  </si>
  <si>
    <t>FLOR ALBA CASTIBLANCO</t>
  </si>
  <si>
    <t>GRANERO LOS ANGELES</t>
  </si>
  <si>
    <t>CR 5Y 48Y 06 SUR</t>
  </si>
  <si>
    <t>DOMINGO CUITIVA</t>
  </si>
  <si>
    <t>SUPERMERCADO HAROL</t>
  </si>
  <si>
    <t>CLL 48X SUR 4A 08</t>
  </si>
  <si>
    <t>EDITH CORTES</t>
  </si>
  <si>
    <t>TIENDA EDITH</t>
  </si>
  <si>
    <t>CR 3A 48T 08 SUR</t>
  </si>
  <si>
    <t>JHON ROJAS</t>
  </si>
  <si>
    <t>CABINAS JJ</t>
  </si>
  <si>
    <t>CR 3 48T 28 SUR</t>
  </si>
  <si>
    <t>KARINA GONZALES</t>
  </si>
  <si>
    <t>LA MONA</t>
  </si>
  <si>
    <t>CR 1G 49 06 SUR</t>
  </si>
  <si>
    <t>MARITZA MEDINA GUTIERREZ</t>
  </si>
  <si>
    <t>INTERNET EL LEON DE JUDA</t>
  </si>
  <si>
    <t>CLL 48X SUR 1A 16</t>
  </si>
  <si>
    <t>OLGA LUCIA BELTRAN</t>
  </si>
  <si>
    <t>CLL 48X SUR  1A 28</t>
  </si>
  <si>
    <t>JULY YANETH GONZALES</t>
  </si>
  <si>
    <t>MILTI PAN</t>
  </si>
  <si>
    <t>CLL 48I SUR 1A 72</t>
  </si>
  <si>
    <t>SUPERMERCADO LAS PALMAS</t>
  </si>
  <si>
    <t>DG 51B SUR 17A22</t>
  </si>
  <si>
    <t>BRIYIT VARGAS</t>
  </si>
  <si>
    <t>MERCA EXPRES SANTA CLARA</t>
  </si>
  <si>
    <t>DG 51B SUR 18 47</t>
  </si>
  <si>
    <t>TIENDA MANANTIAL</t>
  </si>
  <si>
    <t>DG 38F SUR 11B 03</t>
  </si>
  <si>
    <t>WILMER ROMERO</t>
  </si>
  <si>
    <t>PANADERIA GACHATIPAN</t>
  </si>
  <si>
    <t>CR 10A 37 57 SUR</t>
  </si>
  <si>
    <t>GLORIA YANETH SANCHEZ</t>
  </si>
  <si>
    <t>CR 10A 39 10 SUR</t>
  </si>
  <si>
    <t>5678705 - 3125172771</t>
  </si>
  <si>
    <t>LUZ MILDA JIMENEZ</t>
  </si>
  <si>
    <t>TIENDA MANUELA</t>
  </si>
  <si>
    <t>CLL 39 SUR 11 62</t>
  </si>
  <si>
    <t>RUBEN DARIO OLIVEROS</t>
  </si>
  <si>
    <t>CR 10 39 39 SUR</t>
  </si>
  <si>
    <t>KELLY BARRERA</t>
  </si>
  <si>
    <t>LA ESPIGA DORADA</t>
  </si>
  <si>
    <t>CLL 43 SUR 11B 28</t>
  </si>
  <si>
    <t>MARIA DEL CARMEN ROMERO</t>
  </si>
  <si>
    <t>TIENDA LA MONITA</t>
  </si>
  <si>
    <t>CLL 43 SUR 11D 54</t>
  </si>
  <si>
    <t>ARMANDO PRIETO</t>
  </si>
  <si>
    <t>CR 11F 42 20 SUR</t>
  </si>
  <si>
    <t>FERNANDO GONZALES</t>
  </si>
  <si>
    <t>FRUVER DON GONZALES</t>
  </si>
  <si>
    <t>CLL 43 SUR 11J 56</t>
  </si>
  <si>
    <t>ELIECER MORA</t>
  </si>
  <si>
    <t>MORA DROGAS</t>
  </si>
  <si>
    <t>CLL 43 SUR 12 60</t>
  </si>
  <si>
    <t>MABEL GUTIERREZ</t>
  </si>
  <si>
    <t>CR 2A ESTE 28 12 SUR</t>
  </si>
  <si>
    <t>PAOLA GARZON</t>
  </si>
  <si>
    <t xml:space="preserve">LOS TRES ELEFANTES </t>
  </si>
  <si>
    <t>TRANV 5J  48F 69SUR</t>
  </si>
  <si>
    <t>PAOLA SOLORZANO</t>
  </si>
  <si>
    <t>CAFÉ INTERNET GENESIS</t>
  </si>
  <si>
    <t>TRANV 5L BIS 48 F 25SUR</t>
  </si>
  <si>
    <t>MELIDA ROZO</t>
  </si>
  <si>
    <t>CIGARRERIA PETER</t>
  </si>
  <si>
    <t>DG 48 Y SUR 05 R 44</t>
  </si>
  <si>
    <t>MINAY SALAZAR</t>
  </si>
  <si>
    <t>TRES M</t>
  </si>
  <si>
    <t>DG 48Y 5 R 44 SUR</t>
  </si>
  <si>
    <t>SANDRA VIVIANA ORTIZ</t>
  </si>
  <si>
    <t xml:space="preserve">LOS PAISANOS </t>
  </si>
  <si>
    <t>TRANV 5U 48 M 78</t>
  </si>
  <si>
    <t>VICTOR MANUEL OCHOA</t>
  </si>
  <si>
    <t>FRUTAS Y VERDURAS</t>
  </si>
  <si>
    <t>CLL 49 G 5T15</t>
  </si>
  <si>
    <t>JAIME ARTEAGA</t>
  </si>
  <si>
    <t>CIGARRERIA Y SUP JM</t>
  </si>
  <si>
    <t>CLL49G 5R 25</t>
  </si>
  <si>
    <t xml:space="preserve">MARIA GONZALEZ </t>
  </si>
  <si>
    <t>CRR 5N  49H 05</t>
  </si>
  <si>
    <t>JOSE ROMERO</t>
  </si>
  <si>
    <t>CAFETERIA LA ESPERANZA</t>
  </si>
  <si>
    <t>CRR 5A 49 H 84 SUR MOLINOS 1</t>
  </si>
  <si>
    <t>YOVANNY GUZMAN TORRES</t>
  </si>
  <si>
    <t>CRR 5L  49B 17</t>
  </si>
  <si>
    <t>LEONOR LEGUIZAMON</t>
  </si>
  <si>
    <t>CASITA DE ASEO</t>
  </si>
  <si>
    <t xml:space="preserve"> CLL49 B BIS 5K 28 PEATONAL</t>
  </si>
  <si>
    <t xml:space="preserve">HERNANDO SANCHEZ </t>
  </si>
  <si>
    <t>SUPERMERCADO HYS</t>
  </si>
  <si>
    <t>TRANV 5A 48 K 29SUR</t>
  </si>
  <si>
    <t>ALEIDA RAMIREZ</t>
  </si>
  <si>
    <t>CIGARRERIA LA WACA</t>
  </si>
  <si>
    <t>CLL 48 L 5C 29 LOCAL 2</t>
  </si>
  <si>
    <t>MIRIAM ESPERANZA GARZON</t>
  </si>
  <si>
    <t>SALSAMENTARIA.RICO</t>
  </si>
  <si>
    <t>CRR 5 48P 89 SUR</t>
  </si>
  <si>
    <t>CARLOS NARANJO</t>
  </si>
  <si>
    <t>GRANERO NARANJA</t>
  </si>
  <si>
    <t>CRR 4 B 48 Z 04</t>
  </si>
  <si>
    <t>ELENA RIVERA MARTINEZ</t>
  </si>
  <si>
    <t>DISTRIBUIDORA HYS</t>
  </si>
  <si>
    <t>CRR 5 SUR 48 U 17 SUR</t>
  </si>
  <si>
    <t>EUDOLINA CESPEDES</t>
  </si>
  <si>
    <t>SURTIFRUVER AL CAMPO</t>
  </si>
  <si>
    <t>CLL48 X 5 A 30 SUR</t>
  </si>
  <si>
    <t xml:space="preserve">SILVINO HUERTAS </t>
  </si>
  <si>
    <t>CLL 49 BIS 5 B 63</t>
  </si>
  <si>
    <t>YAKELIN SUAREZ</t>
  </si>
  <si>
    <t>CLL 49BIS 5 B 47 (SAN AGUSTIN)</t>
  </si>
  <si>
    <t>3196458966-2791021</t>
  </si>
  <si>
    <t xml:space="preserve">DILIA BASTIDAS </t>
  </si>
  <si>
    <t xml:space="preserve">CAFETERIA </t>
  </si>
  <si>
    <t>CLL 48 Z SUR 4 B 23(ESQUINA)</t>
  </si>
  <si>
    <t xml:space="preserve">YONY MENDEZ </t>
  </si>
  <si>
    <t>CIGARRERIA YONNY</t>
  </si>
  <si>
    <t>CLL 48X 3 B 21</t>
  </si>
  <si>
    <t xml:space="preserve">DIANA GARCIA </t>
  </si>
  <si>
    <t>LA ESQUINA N° 1</t>
  </si>
  <si>
    <t>CLL 48 X SUR 3 B 04</t>
  </si>
  <si>
    <t>DIANA CARILONA DAZA</t>
  </si>
  <si>
    <t>CAFÉ INTERNET</t>
  </si>
  <si>
    <t>CRR 3 B 48 U 37 SUR</t>
  </si>
  <si>
    <t>EDWIN ARMANDO BELTRAN</t>
  </si>
  <si>
    <t>MINIMERCADO HAROLD</t>
  </si>
  <si>
    <t>CRR 3 N°49 84 SUR</t>
  </si>
  <si>
    <t>CESAR AUGUSTO AGUIRRE</t>
  </si>
  <si>
    <t>INSUMOS SUAVIA</t>
  </si>
  <si>
    <t>CRR 3  49 72 SUR</t>
  </si>
  <si>
    <t>BLANCA ISABEL ZAMUDIO</t>
  </si>
  <si>
    <t>CRR 2 F  49 55 SUR</t>
  </si>
  <si>
    <t xml:space="preserve">BLANCA SANCHEZ </t>
  </si>
  <si>
    <t>CLL 49 A  2 C 13 SUR</t>
  </si>
  <si>
    <t>FABER ALEJANDRO OVANDO</t>
  </si>
  <si>
    <t>TIENDA DE VIVERES</t>
  </si>
  <si>
    <t>CLL 49 SUR   19 16</t>
  </si>
  <si>
    <t>CARLOS TULIO GUERRERO</t>
  </si>
  <si>
    <t>INTERNET CARLOS JULIO</t>
  </si>
  <si>
    <t>TV 14P  68 A 59</t>
  </si>
  <si>
    <t>AURORA</t>
  </si>
  <si>
    <t>OSCAR HEREDIA</t>
  </si>
  <si>
    <t>TV 14 P 68 04</t>
  </si>
  <si>
    <t>ROSA MARLEN ARDILA</t>
  </si>
  <si>
    <t>MISCELANEA LOS TRES SOLES</t>
  </si>
  <si>
    <t>TV 14 P BIS A 68 A SUR 95</t>
  </si>
  <si>
    <t xml:space="preserve">MARIA VELASQUEZ </t>
  </si>
  <si>
    <t>PROSPERANDO</t>
  </si>
  <si>
    <t>CLL 69 B SUR 3 07 (ANT)</t>
  </si>
  <si>
    <t>DARIO RESTREPO</t>
  </si>
  <si>
    <t>TIENDA EL PAISA</t>
  </si>
  <si>
    <t>TV 14 Q BIS 69 A 41</t>
  </si>
  <si>
    <t xml:space="preserve">CARMEN NIETO </t>
  </si>
  <si>
    <t>TIENDA LOS REYES</t>
  </si>
  <si>
    <t>DG 69 A SUR 14 Q 22 SUR</t>
  </si>
  <si>
    <t>JUANA DELGADO</t>
  </si>
  <si>
    <t>MISCELANIA JJ</t>
  </si>
  <si>
    <t>TV 14 Q BIS A 69 A 50 SUR</t>
  </si>
  <si>
    <t>207460 C.E.</t>
  </si>
  <si>
    <t>PANADERIA SANTIPAN</t>
  </si>
  <si>
    <t>TV Q BIS 69 A 76 S o SUR</t>
  </si>
  <si>
    <t>CLAUDIA MANRRIQUE</t>
  </si>
  <si>
    <t>RESTAURANTE LAURA TATIANA</t>
  </si>
  <si>
    <t>DG 48  4 A 33 SUR</t>
  </si>
  <si>
    <t>YOLIMA CASTAÑO</t>
  </si>
  <si>
    <t>SALON DE ASEO</t>
  </si>
  <si>
    <t>DG 68 A 14 U 11</t>
  </si>
  <si>
    <t>AURA ALICIA SALAZAR</t>
  </si>
  <si>
    <t>TIENDA AURA</t>
  </si>
  <si>
    <t xml:space="preserve">TV 14 T 69 A 32 </t>
  </si>
  <si>
    <t>ROSA DE PARRA</t>
  </si>
  <si>
    <t>TV 14 T DG 68 C (CASA AZUL)</t>
  </si>
  <si>
    <t>ANA CRISTINA GONZALES</t>
  </si>
  <si>
    <t>CLL 42 BIS SUR KR 11 i</t>
  </si>
  <si>
    <t>MANUEL VARGAS</t>
  </si>
  <si>
    <t>EXPENDIO LA PLACITA</t>
  </si>
  <si>
    <t>CLL 43 # 12 F 07</t>
  </si>
  <si>
    <t>ISABEL CRISTINA AGUILAR</t>
  </si>
  <si>
    <t>LA REJA</t>
  </si>
  <si>
    <t>TV 13  42 48 SUR</t>
  </si>
  <si>
    <t>ANA ESPERANZA REYES BLANCO</t>
  </si>
  <si>
    <t>TIENDA REYES</t>
  </si>
  <si>
    <t>CLL 42 13 A 03</t>
  </si>
  <si>
    <t>LUZ MIRIAM DUARTE</t>
  </si>
  <si>
    <t>MISCELANIA Y PAPELERIA</t>
  </si>
  <si>
    <t>CRR 13 B # 42 07</t>
  </si>
  <si>
    <t>LUIS HERNANDO AGUDELO RIOS</t>
  </si>
  <si>
    <t>CRR 13 B # 42 29</t>
  </si>
  <si>
    <t>RODRIGO CASTELLANOS</t>
  </si>
  <si>
    <t>PANADERIA SAN MARTIN</t>
  </si>
  <si>
    <t>TV 13 B 43 42</t>
  </si>
  <si>
    <t>GLADYS RAMIREZ</t>
  </si>
  <si>
    <t>MINIMERCADO EL MOLINO</t>
  </si>
  <si>
    <t>TV 5J 48 11 SUR</t>
  </si>
  <si>
    <t>ROSALBA DUARTE</t>
  </si>
  <si>
    <t>PANADERIA NICOLPAN</t>
  </si>
  <si>
    <t>TV 5M 45 35 SUR</t>
  </si>
  <si>
    <t>ESPER SANTOS</t>
  </si>
  <si>
    <t>DIGLOS</t>
  </si>
  <si>
    <t>TV 5M 44B 33 SUR</t>
  </si>
  <si>
    <t>EDUARD ANDRES FONTECHA</t>
  </si>
  <si>
    <t>LA PLACITA</t>
  </si>
  <si>
    <t>TV 5M 46 08 SUR</t>
  </si>
  <si>
    <t>ROCIO MENDIETA</t>
  </si>
  <si>
    <t>MINIROSI</t>
  </si>
  <si>
    <t>DG 48 SUR 5 92</t>
  </si>
  <si>
    <t>PEDRO CHAVEZ</t>
  </si>
  <si>
    <t>TV 5J 48F 54 SUR</t>
  </si>
  <si>
    <t>JOSE BERNARDO BEDOLLA</t>
  </si>
  <si>
    <t>TV 5L BIS 48D 25 SUR</t>
  </si>
  <si>
    <t>JOSE CASTAÑEDA</t>
  </si>
  <si>
    <t>TV 5M 48K 63 SUR</t>
  </si>
  <si>
    <t>CECILIA GUEVARA</t>
  </si>
  <si>
    <t>TIENDA CECI</t>
  </si>
  <si>
    <t>TV 5Q 48X 09 SUR</t>
  </si>
  <si>
    <t xml:space="preserve">MARIA ANTONIETA ESTRELLA CASTELLY </t>
  </si>
  <si>
    <t>CIGARRERIA MARRUECOS</t>
  </si>
  <si>
    <t>TV 5Q 48X 70 SUR</t>
  </si>
  <si>
    <t>MARRUECOS</t>
  </si>
  <si>
    <t>JOSE REIMEL QUINTERO</t>
  </si>
  <si>
    <t>LICHIGO LOS PAISAS</t>
  </si>
  <si>
    <t>TV 5Q 48Y 13 SUR</t>
  </si>
  <si>
    <t>JHON JAIRO MORENO</t>
  </si>
  <si>
    <t>MANDARINA EXPRESS</t>
  </si>
  <si>
    <t>TV 5Q BIS 48X 05</t>
  </si>
  <si>
    <t>PAOLA ANDREA FRANKY</t>
  </si>
  <si>
    <t>VARIEDADES ANDREA</t>
  </si>
  <si>
    <t>TV 5R 48X 54 SUR</t>
  </si>
  <si>
    <t>ELVIRA MOTA</t>
  </si>
  <si>
    <t>MINIMERCADO EM</t>
  </si>
  <si>
    <t>TV 5T 48X 78 SUR</t>
  </si>
  <si>
    <t>EDGAR TOBAR</t>
  </si>
  <si>
    <t>PANADERIA PANOPOLIS</t>
  </si>
  <si>
    <t>TV 5U 48R 36 SUR</t>
  </si>
  <si>
    <t>LUIS QUITIAN</t>
  </si>
  <si>
    <t>TV 5U 48O 07 SUR</t>
  </si>
  <si>
    <t>WILSON HINCAPIE</t>
  </si>
  <si>
    <t>CIGARRERIA LOS AMIGOS</t>
  </si>
  <si>
    <t>CLL 48 R 5 -03|</t>
  </si>
  <si>
    <t>JOSE ANIBAL PAEZ</t>
  </si>
  <si>
    <t>MERCAFRUVER LOS PAISAS</t>
  </si>
  <si>
    <t>CRR 5 BIS A 48 A 04</t>
  </si>
  <si>
    <t xml:space="preserve">HECTOR GUTIERREZ </t>
  </si>
  <si>
    <t>WINNY PAN</t>
  </si>
  <si>
    <t>CRR 5 48T 25</t>
  </si>
  <si>
    <t>CLAUDIA ERCILA PINEDA</t>
  </si>
  <si>
    <t>PANADERIA SHARIK</t>
  </si>
  <si>
    <t>CRR 5B 48Z 06</t>
  </si>
  <si>
    <t>CIGARRERIA DUFF BEER</t>
  </si>
  <si>
    <t>CL 48 Z BIS 5B 02</t>
  </si>
  <si>
    <t>ADRIANA TINJACA</t>
  </si>
  <si>
    <t>CRR 5B 49 02</t>
  </si>
  <si>
    <t>JOSE CALDERON</t>
  </si>
  <si>
    <t>DROGUERIA SALUD TOTAL</t>
  </si>
  <si>
    <t>CRR 5B 49 50 SUR</t>
  </si>
  <si>
    <t>3245632-8</t>
  </si>
  <si>
    <t>SANDRA URBANO</t>
  </si>
  <si>
    <t>MISCELANIA KAILA</t>
  </si>
  <si>
    <t>CRR 5B 49A 20</t>
  </si>
  <si>
    <t>ALICIA DE ARIAS</t>
  </si>
  <si>
    <t>PARASOL AZUL</t>
  </si>
  <si>
    <t>CLL 49 B SUR 5B41</t>
  </si>
  <si>
    <t>SANDER CAICEDO</t>
  </si>
  <si>
    <t>TIENDA LA PRINCIPAL</t>
  </si>
  <si>
    <t xml:space="preserve">CLL 49 SUR 4 B 49 </t>
  </si>
  <si>
    <t>MARIA MORENO</t>
  </si>
  <si>
    <t>TIENDA KAREN</t>
  </si>
  <si>
    <t>CLL 48 Z 5A 07</t>
  </si>
  <si>
    <t>MISCELANIA Y PAPELERIA LAURITA</t>
  </si>
  <si>
    <t>CRR 3B 48 U 20</t>
  </si>
  <si>
    <t>JOSE RICARDO SANCHEZ</t>
  </si>
  <si>
    <t>LOS GADUALES</t>
  </si>
  <si>
    <t>CLL 22 B 10  49 SUR</t>
  </si>
  <si>
    <t>WILSON ESCOBAR</t>
  </si>
  <si>
    <t xml:space="preserve">RESTAURANTE </t>
  </si>
  <si>
    <t>CLL 22 B 10 57 SUR</t>
  </si>
  <si>
    <t>MARIA HELENA MORENO</t>
  </si>
  <si>
    <t>CRR 11 24 50</t>
  </si>
  <si>
    <t>CAROL HELIANA NOGUERA</t>
  </si>
  <si>
    <t>CRR 11 22 95 SUR</t>
  </si>
  <si>
    <t xml:space="preserve">OMAR ANTONIO PRIETO </t>
  </si>
  <si>
    <t>CRR 12 B # 22 B 09</t>
  </si>
  <si>
    <t>NUBIA BAUTISTA</t>
  </si>
  <si>
    <t>MERCADO SAN MIGUEL</t>
  </si>
  <si>
    <t>CRR 12 B 23 19 SUR</t>
  </si>
  <si>
    <t>JUAN JOSE REVELO</t>
  </si>
  <si>
    <t>CRR 13 22 B 26</t>
  </si>
  <si>
    <t>EDITH GONZALEZ</t>
  </si>
  <si>
    <t>MISCELANIA Y PAPELERIA M BROS</t>
  </si>
  <si>
    <t xml:space="preserve">CRR 12 D 26 A 15 SUR </t>
  </si>
  <si>
    <t>LUZ MARINA GARNICA BARRETO</t>
  </si>
  <si>
    <t>CAFETERIA Y RESTAURANTE PO</t>
  </si>
  <si>
    <t>CLL 27 A SUR 12 B 35</t>
  </si>
  <si>
    <t>FLOR MARIA ALFONSO</t>
  </si>
  <si>
    <t>CRR 12 D 28 C 11</t>
  </si>
  <si>
    <t>LUZ MARINA CADENA</t>
  </si>
  <si>
    <t>CIGARRERIA SAN MIGUEL</t>
  </si>
  <si>
    <t>CRR 12 J 27 B 23 SUR</t>
  </si>
  <si>
    <t>MARLEN PULIDO</t>
  </si>
  <si>
    <t>CR 11A 34B 67</t>
  </si>
  <si>
    <t>JHON HENRY GONZALEZ</t>
  </si>
  <si>
    <t>TIENDA BONITA</t>
  </si>
  <si>
    <t>CRR 10 B 39 03 SUR</t>
  </si>
  <si>
    <t xml:space="preserve">RODOLFO GRANADOS </t>
  </si>
  <si>
    <t>CRR 10 39 67 SUR</t>
  </si>
  <si>
    <t>MARIA FERNANDA VALERO</t>
  </si>
  <si>
    <t>PANADERIA Y CAFETERIA EL BUEN TRIGO</t>
  </si>
  <si>
    <t>CLL 43 SUR 11 K 36</t>
  </si>
  <si>
    <t>MARTHA PENAGOS</t>
  </si>
  <si>
    <t xml:space="preserve">SUPERMERCADO SAN JUAN </t>
  </si>
  <si>
    <t>CLL 42 SUR  12 C 75</t>
  </si>
  <si>
    <t>ROSA MARIA GOMEZ</t>
  </si>
  <si>
    <t>TIENDA DONDE NICO</t>
  </si>
  <si>
    <t>CALLE 42 13 13</t>
  </si>
  <si>
    <t>MAURICIO MALAGON</t>
  </si>
  <si>
    <t>PANADERIA LA ESQUINA DEL BUEN SABOR</t>
  </si>
  <si>
    <t>CLL 43 13 D 59</t>
  </si>
  <si>
    <t>YULY CHAPARRO</t>
  </si>
  <si>
    <t>MISCELANIA</t>
  </si>
  <si>
    <t>CLL 42 13 D 30</t>
  </si>
  <si>
    <t>MARQUES DE JESUS SOTO</t>
  </si>
  <si>
    <t>SUPERMERCADO EL MIO</t>
  </si>
  <si>
    <t>DG 45 BIS B 13 G 55</t>
  </si>
  <si>
    <t xml:space="preserve">DANILO LOPEZ </t>
  </si>
  <si>
    <t>PANADERIA Y PASTELERIA ARTE Y SABOR</t>
  </si>
  <si>
    <t>TV 5 I 48 F 05</t>
  </si>
  <si>
    <t>CARLOS SAAVEDRA</t>
  </si>
  <si>
    <t>DISTRIBUIDORA EN MANJAR</t>
  </si>
  <si>
    <t>CLL 48 J BIS SUR 5L 03</t>
  </si>
  <si>
    <t>DEISY SALAZAR</t>
  </si>
  <si>
    <t>TIENDA LA PAISA</t>
  </si>
  <si>
    <t xml:space="preserve">CLL 48 T SUR 4 M 40 </t>
  </si>
  <si>
    <t>JULIO QUIÑONES</t>
  </si>
  <si>
    <t>VENTANA</t>
  </si>
  <si>
    <t>TV 5 P 48 U 82</t>
  </si>
  <si>
    <t>LUZ AMANDA NIÑO</t>
  </si>
  <si>
    <t>PANADERIA LUZ</t>
  </si>
  <si>
    <t>DG 48 Q 5 P 64 SUR</t>
  </si>
  <si>
    <t>ELSA MARINA ZAPATA</t>
  </si>
  <si>
    <t>CLL 49 SUR 5L 02 (ANT)</t>
  </si>
  <si>
    <t>FABIAN ANDRES SANCHEZ</t>
  </si>
  <si>
    <t>CRR 5 N 48 Z 22 SUR</t>
  </si>
  <si>
    <t>MARIA MELFI TABERA</t>
  </si>
  <si>
    <t>JOMAR</t>
  </si>
  <si>
    <t>CRR 5 N 48 X 01 SUR</t>
  </si>
  <si>
    <t>JULIAN PIRAQUIBE</t>
  </si>
  <si>
    <t>CASETA AMARILLA ROJA</t>
  </si>
  <si>
    <t>DG 48  Y 5P</t>
  </si>
  <si>
    <t>SEGUNDO CRUZ</t>
  </si>
  <si>
    <t>FRIO CARNES LA GRAN ABUNDANCIA</t>
  </si>
  <si>
    <t xml:space="preserve">CRR 5 48 P 55 </t>
  </si>
  <si>
    <t xml:space="preserve">SOLANO GUTIERREZ </t>
  </si>
  <si>
    <t xml:space="preserve">LA GRAN COSECHA </t>
  </si>
  <si>
    <t xml:space="preserve">CRR 5 48 U 23 </t>
  </si>
  <si>
    <t>MANUEL SIERRA</t>
  </si>
  <si>
    <t>TIENDA MIREYA</t>
  </si>
  <si>
    <t>CLL 49 A # 5 A 80 SUR</t>
  </si>
  <si>
    <t>ROBINSON ACERO</t>
  </si>
  <si>
    <t>CLL 49 SUR 3 A 03</t>
  </si>
  <si>
    <t>GLADYS BUITRAGO</t>
  </si>
  <si>
    <t>CR 3 A # 48 Y 34 SUR</t>
  </si>
  <si>
    <t>EDGAR URREGO</t>
  </si>
  <si>
    <t>MISCELANIA SAN GERMAN</t>
  </si>
  <si>
    <t>TV 14 P 68 52</t>
  </si>
  <si>
    <t>RUBY ROMERO</t>
  </si>
  <si>
    <t>HELADERIA PATY</t>
  </si>
  <si>
    <t>TV 14 P 69 35</t>
  </si>
  <si>
    <t>LUZ AMANDA LOPEZ</t>
  </si>
  <si>
    <t>DG 68 A SUR 14 Q 60</t>
  </si>
  <si>
    <t>LAURA TORRES</t>
  </si>
  <si>
    <t>TIENDA LEONOR</t>
  </si>
  <si>
    <t>TV 14 R SUR 69 A 53</t>
  </si>
  <si>
    <t>CARMEN ROSA ALAYA CLAVIJO</t>
  </si>
  <si>
    <t xml:space="preserve">TIENDA CARMEN </t>
  </si>
  <si>
    <t>TV 14 R BIS A 69 F 24</t>
  </si>
  <si>
    <t>3134158230-7730340</t>
  </si>
  <si>
    <t>MARTHA RUBIELA REINA</t>
  </si>
  <si>
    <t>EL IMPERIO DE LA MODA</t>
  </si>
  <si>
    <t>CR 14 L 73 37</t>
  </si>
  <si>
    <t>MARIA LOURDES ZAMBRANO</t>
  </si>
  <si>
    <t xml:space="preserve">MISCELANIA LA PAZ </t>
  </si>
  <si>
    <t>CLL 25 SUR 10 B 25</t>
  </si>
  <si>
    <t>MARTHA LOPEZ</t>
  </si>
  <si>
    <t>CR 12 23 A 28</t>
  </si>
  <si>
    <t>ALFONSO LOPEZ</t>
  </si>
  <si>
    <t>CAFÉ INTERNET MICOCUY</t>
  </si>
  <si>
    <t>CR 12 BIS 22 10</t>
  </si>
  <si>
    <t>FABIOLA MORA</t>
  </si>
  <si>
    <t>CLL 27 12 86</t>
  </si>
  <si>
    <t xml:space="preserve">JHON SANCHEZ </t>
  </si>
  <si>
    <t xml:space="preserve">PANADERIA </t>
  </si>
  <si>
    <t>CRR 12 B # 24 02</t>
  </si>
  <si>
    <t>ANA CECILIA ESQUIVEL</t>
  </si>
  <si>
    <t>CR 12 H BIS 26 04</t>
  </si>
  <si>
    <t>MARISOL ALVAREZ ARCE</t>
  </si>
  <si>
    <t>PEPELERIA Y MISCELANIA MARISOL</t>
  </si>
  <si>
    <t>CRR 12 H BIS  24 32</t>
  </si>
  <si>
    <t>ISIDRO MARTINEZ</t>
  </si>
  <si>
    <t>CR 12 i 26 23</t>
  </si>
  <si>
    <t>JOSE LUIS ARIZMENDI</t>
  </si>
  <si>
    <t>CALIMAR 1</t>
  </si>
  <si>
    <t>CLL 12 J 27 B 07</t>
  </si>
  <si>
    <t>MARLENY PEREZ BONILLA</t>
  </si>
  <si>
    <t>CLL 43 11 D 24</t>
  </si>
  <si>
    <t>MARIA HELENA RODRIGUEZ</t>
  </si>
  <si>
    <t>PANADERIA EL MUNDO DEL SABOR</t>
  </si>
  <si>
    <t>TV 46 12 D 14</t>
  </si>
  <si>
    <t>CLAUDIA CETINA</t>
  </si>
  <si>
    <t>SUPERMERCADO LA GRAN ESQUINA</t>
  </si>
  <si>
    <t>TV 12 F BIS 42 90</t>
  </si>
  <si>
    <t>MARIA NEVA</t>
  </si>
  <si>
    <t>CREACIONES CHUKY</t>
  </si>
  <si>
    <t>GR 45 F SUR 12H 13</t>
  </si>
  <si>
    <t>MERY BEJARANO</t>
  </si>
  <si>
    <t>TIENDA LOS PAISANOS</t>
  </si>
  <si>
    <t>CLL 43 SUR 13 C 24</t>
  </si>
  <si>
    <t>GLADIS BOLAÑOS</t>
  </si>
  <si>
    <t>TIENDA LA ESPERANZA</t>
  </si>
  <si>
    <t>TV 13 45 B 06 SUR</t>
  </si>
  <si>
    <t>LUZ DARY MONSALVE</t>
  </si>
  <si>
    <t>DULCERIA LA ROCA</t>
  </si>
  <si>
    <t>DG 45 BIS 13 F 31</t>
  </si>
  <si>
    <t>JHONATAN TOVAR</t>
  </si>
  <si>
    <t>VIDEO JUEGOS XBOX</t>
  </si>
  <si>
    <t>TV 16 A 43 27 SUR</t>
  </si>
  <si>
    <t>GLORIA LUZ CEPEDA</t>
  </si>
  <si>
    <t>MISCELANIA VARIEDASDES LA ROCA</t>
  </si>
  <si>
    <t xml:space="preserve">DG 46 5 L 32 </t>
  </si>
  <si>
    <t>GABRIEL LOPEZ</t>
  </si>
  <si>
    <t>GRANERO EL PAISA</t>
  </si>
  <si>
    <t>CRR 5 i 48 F 23</t>
  </si>
  <si>
    <t>NICOL STEFANY DIAZ DAVILA</t>
  </si>
  <si>
    <t>TIENDA MARIA F</t>
  </si>
  <si>
    <t>CLL 48 T 5 P 03</t>
  </si>
  <si>
    <t>LEONOR MORANTES</t>
  </si>
  <si>
    <t>MANANTIAL</t>
  </si>
  <si>
    <t>CLL 48 W 5 M 59</t>
  </si>
  <si>
    <t>EFRAIN MONTAÑO</t>
  </si>
  <si>
    <t>TIENDA PARADERO</t>
  </si>
  <si>
    <t>TV 5 N BIS 48 W 05</t>
  </si>
  <si>
    <t>CARMEN GALEANO</t>
  </si>
  <si>
    <t>TIENDA GALEANO</t>
  </si>
  <si>
    <t>DG 48 Q SUR 5 R 05</t>
  </si>
  <si>
    <t xml:space="preserve">JOSE MARCOS </t>
  </si>
  <si>
    <t>TIENDA LOS ANGELES</t>
  </si>
  <si>
    <t>CR 5 U 48 R 29 SUR</t>
  </si>
  <si>
    <t>MARIO CASTAÑEDA RUIZ</t>
  </si>
  <si>
    <t xml:space="preserve">TV 5 R 48 X 62 </t>
  </si>
  <si>
    <t>GABRIELINA PANQUEBA</t>
  </si>
  <si>
    <t>TIENDA GABI</t>
  </si>
  <si>
    <t>DG 48 X SUR 5 R 50</t>
  </si>
  <si>
    <t>JEISON CABEZAS</t>
  </si>
  <si>
    <t>TV 5 Q 48 X 70</t>
  </si>
  <si>
    <t>Rodrigo cespedes</t>
  </si>
  <si>
    <t>LAGOPAN</t>
  </si>
  <si>
    <t>CR 5 B 48 Z 43 SUR</t>
  </si>
  <si>
    <t>SILVINO HUERTAS</t>
  </si>
  <si>
    <t>TIENDA DON SILVINO</t>
  </si>
  <si>
    <t>CL 49 BIS 5  B 63</t>
  </si>
  <si>
    <t>DIANA MIREYA PAEZ</t>
  </si>
  <si>
    <t>SURTIDANIEL</t>
  </si>
  <si>
    <t>Cr 5 d 49 b 03</t>
  </si>
  <si>
    <t>CECILIA BEJARANO</t>
  </si>
  <si>
    <t>PANADERIA LA ESTRELLA</t>
  </si>
  <si>
    <t>Cl 49 c 5 b 85</t>
  </si>
  <si>
    <t>JOHANNA MILENA BLANCO</t>
  </si>
  <si>
    <t>CABINAS Y PRODUCTOS JOS</t>
  </si>
  <si>
    <t>CR 5 B 48 Z 54</t>
  </si>
  <si>
    <t>PAOLA MUÑOZ</t>
  </si>
  <si>
    <t>TIENDA EXPRES</t>
  </si>
  <si>
    <t>Cl 48 X 3 D 17</t>
  </si>
  <si>
    <t>EDILSON PEÑA</t>
  </si>
  <si>
    <t>DISTRIBUIDORA DE ASEO EIMMY VALENTINA</t>
  </si>
  <si>
    <t>CR 3 48 X 36 SUR</t>
  </si>
  <si>
    <t>BERENICE BERNAL</t>
  </si>
  <si>
    <t>VERONIS</t>
  </si>
  <si>
    <t>CR 2 D 48 X 35</t>
  </si>
  <si>
    <t>MARTHA CECILIA CASAS</t>
  </si>
  <si>
    <t>PELUQUERIA ANDRES</t>
  </si>
  <si>
    <t>Cl 49 a 2 D 11 SUR</t>
  </si>
  <si>
    <t>LUIS DUARTE</t>
  </si>
  <si>
    <t>LICHIGO</t>
  </si>
  <si>
    <t>CLL 48 X SUR 2 D 10</t>
  </si>
  <si>
    <t>ROOSMERY SANCHEZ</t>
  </si>
  <si>
    <t>PAISANDUES</t>
  </si>
  <si>
    <t>FRENTE A LA PELUQUERIA ANDRES</t>
  </si>
  <si>
    <t xml:space="preserve">VIVIANA MEDINA </t>
  </si>
  <si>
    <t>CR 14 B 68 D SUR 32 ES</t>
  </si>
  <si>
    <t>MIRIAM RORIGUEZ</t>
  </si>
  <si>
    <t>MERCA EXPRES</t>
  </si>
  <si>
    <t>CRR 14 A BIS 68 C 10</t>
  </si>
  <si>
    <t>MERCEDES SUAREZ DE CAMACHO</t>
  </si>
  <si>
    <t>DULCERIA Y GOLOSINAS</t>
  </si>
  <si>
    <t>CLL 69 A 78(FRENTE PARQUE)</t>
  </si>
  <si>
    <t>MARTHA ISABEL AGUDELO</t>
  </si>
  <si>
    <t>VARIEDADES LOS CHIKIS</t>
  </si>
  <si>
    <t>TV 14 R 69 A 25 SUR</t>
  </si>
  <si>
    <t xml:space="preserve">MARIO MUÑOZ </t>
  </si>
  <si>
    <t>DG 69 BIS 14 T 72</t>
  </si>
  <si>
    <t>TERESA MANTILLA</t>
  </si>
  <si>
    <t>DG 69 A 14 T 69 SUR</t>
  </si>
  <si>
    <t>NELLY RICO</t>
  </si>
  <si>
    <t>CAFE INTERET MI COCUY</t>
  </si>
  <si>
    <t>CR12 BIS 22 16 SUR</t>
  </si>
  <si>
    <t>MARIA EUGENIA ALZATE</t>
  </si>
  <si>
    <t>VARIEDAS MISCELANIA LA PAISA</t>
  </si>
  <si>
    <t>CL 26 A 11 05 SUR ESQUINA</t>
  </si>
  <si>
    <t>43032652-1</t>
  </si>
  <si>
    <t>ANA VICTORIA RUIZ</t>
  </si>
  <si>
    <t>TIENDA DOÑA VICKY</t>
  </si>
  <si>
    <t>CR 12 D 22 B 54</t>
  </si>
  <si>
    <t>FERDINAND PINZON</t>
  </si>
  <si>
    <t>CRR 12 H  22 09 SUR</t>
  </si>
  <si>
    <t>JHONNY LUQUEZ</t>
  </si>
  <si>
    <t xml:space="preserve">Cll 28 B SUR 21 B 15 </t>
  </si>
  <si>
    <t xml:space="preserve">MARIA ACEVEDO </t>
  </si>
  <si>
    <t>CLL 43 SUR 12 A 17</t>
  </si>
  <si>
    <t>PEDRO VELASCO</t>
  </si>
  <si>
    <t>SUPERMERCADO LA BAHIA</t>
  </si>
  <si>
    <t>CLL 42 12 F 61</t>
  </si>
  <si>
    <t>5571805-5</t>
  </si>
  <si>
    <t>JORGE MORA</t>
  </si>
  <si>
    <t>INTERNET DE LA ESQUINA</t>
  </si>
  <si>
    <t>Dg 46 SUR 5 L 41</t>
  </si>
  <si>
    <t>TULIA MORA</t>
  </si>
  <si>
    <t>RAPIMERCAR IBARI</t>
  </si>
  <si>
    <t xml:space="preserve">TV 5 P 48 Q 39 </t>
  </si>
  <si>
    <t>LILIBETH RICO</t>
  </si>
  <si>
    <t>MISCELANIA LILI</t>
  </si>
  <si>
    <t>CLL 48 U 5 M 15 ANT CONJUNTO VERDE</t>
  </si>
  <si>
    <t>HELEN TAFUR</t>
  </si>
  <si>
    <t>MISCELANIA JOHANA</t>
  </si>
  <si>
    <t>DG 48 Q SUR 5 Q 05</t>
  </si>
  <si>
    <t>JUDY BALLEN</t>
  </si>
  <si>
    <t>DG 48 Y 5 R 34</t>
  </si>
  <si>
    <t>MARIA ROSALBA GIRALDO</t>
  </si>
  <si>
    <t>PAPELERIA VALENTINA</t>
  </si>
  <si>
    <t>Cll 49  sur 5 N 23</t>
  </si>
  <si>
    <t>YENNIFER PARDO</t>
  </si>
  <si>
    <t>INTERNET MALEJA</t>
  </si>
  <si>
    <t>TV 5 A 48 K 37</t>
  </si>
  <si>
    <t>ALIRIO GARCIA</t>
  </si>
  <si>
    <t>REAL PUNTO</t>
  </si>
  <si>
    <t>CR 5 48 P BIS B 51 SUR</t>
  </si>
  <si>
    <t>HECTOR GOMEZ</t>
  </si>
  <si>
    <t>DISTRIBUIDORA LIN</t>
  </si>
  <si>
    <t>CR 5 48 T 04</t>
  </si>
  <si>
    <t>SANDRA LILIANA AFANADOR MARTINEZ</t>
  </si>
  <si>
    <t>CLL 48 X 5 C 22</t>
  </si>
  <si>
    <t>DIANA SANCHEZ</t>
  </si>
  <si>
    <t>MUNDIAL DE COMUNICACIONES</t>
  </si>
  <si>
    <t>CLL 48 X 5 D 32</t>
  </si>
  <si>
    <t>ANA LIGIA BELTRAN DE ROMERO</t>
  </si>
  <si>
    <t>NEGOCIO ANA</t>
  </si>
  <si>
    <t>CLL 48 X 5 D 96</t>
  </si>
  <si>
    <t>YENNY PATRICIA PEREZ PEREZ</t>
  </si>
  <si>
    <t>PLAY FOOD</t>
  </si>
  <si>
    <t>CLL 48 Y 5 C 45</t>
  </si>
  <si>
    <t>YANETH MORA</t>
  </si>
  <si>
    <t>AUTOSERVICIO LOS MOLINOS</t>
  </si>
  <si>
    <t>CLL 48 Z BIS 5 F 03 SUR</t>
  </si>
  <si>
    <t>ANA GUEVARA</t>
  </si>
  <si>
    <t>CABINAS E INTERNET @NN@</t>
  </si>
  <si>
    <t xml:space="preserve">CL 49 B 5 F 18 </t>
  </si>
  <si>
    <t>JUAN ANTONIO CASTELLANOS</t>
  </si>
  <si>
    <t>CL 49 B SUR 4 B 49</t>
  </si>
  <si>
    <t>BEATRIZ RIVEROS</t>
  </si>
  <si>
    <t>LA ESQUINA DEL BUEN GUSTO</t>
  </si>
  <si>
    <t>CR 5 B 49 30 SUR</t>
  </si>
  <si>
    <t>JOSE PARRA</t>
  </si>
  <si>
    <t>TIENDA JOSE PARRA</t>
  </si>
  <si>
    <t>CL 48 X BIS 2 80</t>
  </si>
  <si>
    <t>MIREYA GUTIERREZ</t>
  </si>
  <si>
    <t>CLL 65 SUR 1B 51 ESTE CS 145</t>
  </si>
  <si>
    <t>MARTHA LILIA LOPEZ</t>
  </si>
  <si>
    <t>TV 14 P BIS A 69 A 06 SUR</t>
  </si>
  <si>
    <t>MARIA RODRIGUEZ</t>
  </si>
  <si>
    <t>TIENDA LEONA</t>
  </si>
  <si>
    <t>TV 14 Q 69 A 37 SUR</t>
  </si>
  <si>
    <t>LUZ MARINA CORDERO</t>
  </si>
  <si>
    <t xml:space="preserve">TV 14 Q 68 A 63 </t>
  </si>
  <si>
    <t>BRANDON RUIZ</t>
  </si>
  <si>
    <t>DG 68 A SUR 14 P 53</t>
  </si>
  <si>
    <t>ALICIA FONSECA</t>
  </si>
  <si>
    <t>TIENDA OLIVO</t>
  </si>
  <si>
    <t>TV 14 R BIS 69 A 77</t>
  </si>
  <si>
    <t>PILAR LOPEZ</t>
  </si>
  <si>
    <t>LALO.K</t>
  </si>
  <si>
    <t>CLL28 B SUR 12G 21</t>
  </si>
  <si>
    <t>NIDIA ACOSTA</t>
  </si>
  <si>
    <t>CLL 27 BIS SUR 12 K 03 (14 A 79)</t>
  </si>
  <si>
    <t>NANCY LAVERDE</t>
  </si>
  <si>
    <t>MINIMERCADO NANCY</t>
  </si>
  <si>
    <t>CR 13 27 48 SUR</t>
  </si>
  <si>
    <t>MERCEDES CELEITA</t>
  </si>
  <si>
    <t>CR 12 I 25 02</t>
  </si>
  <si>
    <t>TIENDA h:12:30 hasta 1:30 cerrado</t>
  </si>
  <si>
    <t>CR 12 F 25 15 SUR</t>
  </si>
  <si>
    <t>CLAUDIA GOMEZ</t>
  </si>
  <si>
    <t>AVICOLA SAN JOSE</t>
  </si>
  <si>
    <t>CLL 43 SUR 12 A 09</t>
  </si>
  <si>
    <t>ISABEL QUIROGA</t>
  </si>
  <si>
    <t>CL 42 12 C 15</t>
  </si>
  <si>
    <t>PAOLA AGUIRRE</t>
  </si>
  <si>
    <t>PANADERIA PONQUE EXPRESS SAN JORGR</t>
  </si>
  <si>
    <t xml:space="preserve">CL </t>
  </si>
  <si>
    <t>NINFA CANTOR</t>
  </si>
  <si>
    <t>TIENDA DE MARIA</t>
  </si>
  <si>
    <t>CL 43 12 H 78</t>
  </si>
  <si>
    <t>YOLANDA CELIS</t>
  </si>
  <si>
    <t>CL 41 SUR 12 J 63</t>
  </si>
  <si>
    <t>THALIA JARA</t>
  </si>
  <si>
    <t>AVICOLA EL PROGRESO</t>
  </si>
  <si>
    <t>Tv 5 M 45 19</t>
  </si>
  <si>
    <t>NUEVA PENSILVANIA</t>
  </si>
  <si>
    <t>FABIOLA SIERRA</t>
  </si>
  <si>
    <t>CAÑAVERAL</t>
  </si>
  <si>
    <t>Tv 5 i 48 f 60</t>
  </si>
  <si>
    <t>CONSTANZA RUIZ DE RAMIREZ</t>
  </si>
  <si>
    <t>TV 5 R 48 X 62</t>
  </si>
  <si>
    <t>JAIME ALBERTO ARTEAGA</t>
  </si>
  <si>
    <t>CIGARRERIA Y SUPERMERCADO JM</t>
  </si>
  <si>
    <t>CL 49 G 5 R 25</t>
  </si>
  <si>
    <t>MOLINOS</t>
  </si>
  <si>
    <t>CECILIA CIFUENES</t>
  </si>
  <si>
    <t>CIGARRERIA PEGAZOS</t>
  </si>
  <si>
    <t>FELIPE CARRILLO</t>
  </si>
  <si>
    <t>MISCRLANIA SALON</t>
  </si>
  <si>
    <t>CRR 5 M 49 15</t>
  </si>
  <si>
    <t>BLANCA ROJAS</t>
  </si>
  <si>
    <t>VIVERES BYB</t>
  </si>
  <si>
    <t>CL 31C SUR 1 04</t>
  </si>
  <si>
    <t>NATALIA ORJUELA</t>
  </si>
  <si>
    <t>CL 36K SUR 6A 35 ESTE</t>
  </si>
  <si>
    <t>MARIA CARMEN CARREÑO</t>
  </si>
  <si>
    <t>CL 48 X 5 D 84</t>
  </si>
  <si>
    <t>MARIA AURORA FUENTES RINCON</t>
  </si>
  <si>
    <t>SUPERMERCADO AURORA F</t>
  </si>
  <si>
    <t>CRR 5 F 49 A 13 SUR</t>
  </si>
  <si>
    <t>SAN AGUSTIN</t>
  </si>
  <si>
    <t>FRANCISCO JIMÉNEZ</t>
  </si>
  <si>
    <t>AVICOLA LA MEJOR</t>
  </si>
  <si>
    <t>CLL 49 B SUR 5 B 94</t>
  </si>
  <si>
    <t>ALVARO SALAZAR</t>
  </si>
  <si>
    <t>MINIMERCADO EL AMIGO</t>
  </si>
  <si>
    <t>CR 5 D 49 10</t>
  </si>
  <si>
    <t>JENNY ALEJANDRA TRUJILLO</t>
  </si>
  <si>
    <t>SUPERMERCADO LA SANTANDERIANA</t>
  </si>
  <si>
    <t>Dg 68 a sur 14 q 60</t>
  </si>
  <si>
    <t>LIGIA MUÑOZ</t>
  </si>
  <si>
    <t>D MARIO</t>
  </si>
  <si>
    <t>MARIA ROSA DE PARRA</t>
  </si>
  <si>
    <t>TIENDA RP</t>
  </si>
  <si>
    <t>TV 3 D 70 A 17</t>
  </si>
  <si>
    <t>TRANSITO HERNANDEZ</t>
  </si>
  <si>
    <t>MINITIENDAS TATO</t>
  </si>
  <si>
    <t>CRR 10D 26 42</t>
  </si>
  <si>
    <t>CINDY GARCIA</t>
  </si>
  <si>
    <t>PANADERIA LA PYP</t>
  </si>
  <si>
    <t>CR 12 BIS 22 B 08 SUR</t>
  </si>
  <si>
    <t>CONTRERAS LEDY GELVEZ</t>
  </si>
  <si>
    <t>PANADERIA LUFE</t>
  </si>
  <si>
    <t>Cl 24 12 18 SUR</t>
  </si>
  <si>
    <t>IDALBA RAMIREZ</t>
  </si>
  <si>
    <t>CRR 12 L 28 D 74 SUR</t>
  </si>
  <si>
    <t>CAMILO DUARTE</t>
  </si>
  <si>
    <t>PIZZERIA</t>
  </si>
  <si>
    <t>CR 11A 3B 23 SUR</t>
  </si>
  <si>
    <t>JORGE GARCIA</t>
  </si>
  <si>
    <t>TATIANA RODRIGUEZ</t>
  </si>
  <si>
    <t>PANADERIA SAN FRANCISCO</t>
  </si>
  <si>
    <t>CRR 10 37 11 SUR</t>
  </si>
  <si>
    <t>ALEJANDRO VALBUENA</t>
  </si>
  <si>
    <t>LA CASA</t>
  </si>
  <si>
    <t>CLL 30 D SUR 7 A 59</t>
  </si>
  <si>
    <t>SERAFINA</t>
  </si>
  <si>
    <t>FERNANDO HURTADO</t>
  </si>
  <si>
    <t>SUPERMERCADO EL TREBOL DEL PAISA</t>
  </si>
  <si>
    <t>DG 45 F SUR 12 G 03</t>
  </si>
  <si>
    <t>PAN YA</t>
  </si>
  <si>
    <t>DG 46 13 07</t>
  </si>
  <si>
    <t>GLADIS CAMACHO</t>
  </si>
  <si>
    <t>TIENDA EL TROPEZON</t>
  </si>
  <si>
    <t>TV 13 45 F 17</t>
  </si>
  <si>
    <t>EDILSON SIERRA</t>
  </si>
  <si>
    <t>CAFETERIA DON CAMILO</t>
  </si>
  <si>
    <t>CL 49 D BIS SUR 5 U 39</t>
  </si>
  <si>
    <t>MARINELA GONZALES</t>
  </si>
  <si>
    <t>DG 49 G BIS 5 Y 02</t>
  </si>
  <si>
    <t>MOLINOS 1</t>
  </si>
  <si>
    <t>ANA BORDA</t>
  </si>
  <si>
    <t>CRR 5 R 49 H 59 SUR</t>
  </si>
  <si>
    <t>JIOVANNY PINZON</t>
  </si>
  <si>
    <t>EL RINCON</t>
  </si>
  <si>
    <t>CR 5 M CLL 49 G 12 Sur</t>
  </si>
  <si>
    <t>ARMANDO ALVAREZ</t>
  </si>
  <si>
    <t>PANADERIA NIKOLL</t>
  </si>
  <si>
    <t>CR 5 M CLL 49 C SUR</t>
  </si>
  <si>
    <t>EDGAR PACHECO</t>
  </si>
  <si>
    <t>PANADERIA SAN ESTEBAN</t>
  </si>
  <si>
    <t>CR 5 48 Q 35</t>
  </si>
  <si>
    <t>SANDRA POVEDA</t>
  </si>
  <si>
    <t>MISCELANIA FILADELFIA ONE</t>
  </si>
  <si>
    <t>CR 5 48 Q 47</t>
  </si>
  <si>
    <t>MARIA HELENA PALOMO</t>
  </si>
  <si>
    <t>VARIEDADES MARIA E</t>
  </si>
  <si>
    <t>CALLE 49A 5 B 96 SUR</t>
  </si>
  <si>
    <t>39813529-5</t>
  </si>
  <si>
    <t>CARLOS DIAZ</t>
  </si>
  <si>
    <t>MINIMERCADO HYD</t>
  </si>
  <si>
    <t>CL 49 SUR 3 A 09</t>
  </si>
  <si>
    <t>FLORENIA OSPINA RAMIREZ</t>
  </si>
  <si>
    <t>CR 3 48 Y 48</t>
  </si>
  <si>
    <t>SANDRA MILENA BERMUDEZ</t>
  </si>
  <si>
    <t>PELUQUERIA SANDRA</t>
  </si>
  <si>
    <t>CLL 49 2 D 11 SUR</t>
  </si>
  <si>
    <t>CLEMENTINA NEVA</t>
  </si>
  <si>
    <t>TIENDA MISCELANIA</t>
  </si>
  <si>
    <t>TV 14 Q 69 A 25 SUR</t>
  </si>
  <si>
    <t>JOHANNA FIRABITOVA</t>
  </si>
  <si>
    <t>NEGOCIO LA BENDICION</t>
  </si>
  <si>
    <t>DG 69 C 14 U 19 SUR</t>
  </si>
  <si>
    <t>ELVIA OTERO</t>
  </si>
  <si>
    <t>TV 3 C BIS 70 A 57</t>
  </si>
  <si>
    <t>YEIMI ARIZA ARIZA</t>
  </si>
  <si>
    <t>PAPELERIA Y MISCELANIA DANIELA</t>
  </si>
  <si>
    <t>CL 73 14 H 19</t>
  </si>
  <si>
    <t>CONSUELO SANTAMARIA</t>
  </si>
  <si>
    <t>PANADERIA SHEKINA</t>
  </si>
  <si>
    <t>CL 73 SUR 14 H 09</t>
  </si>
  <si>
    <t>ALEXANDER LEON</t>
  </si>
  <si>
    <t>CR 10 D 26 A 24 SUR</t>
  </si>
  <si>
    <t>MARTHA FLORES</t>
  </si>
  <si>
    <t>CAFE NET</t>
  </si>
  <si>
    <t>CRR 11 22 55 SUR</t>
  </si>
  <si>
    <t>CECILIA RODRIGUEZ</t>
  </si>
  <si>
    <t>SEXY</t>
  </si>
  <si>
    <t>CL 24 18 C 01</t>
  </si>
  <si>
    <t>GILDARDO ORJUELA</t>
  </si>
  <si>
    <t>PANADERIA LA 18</t>
  </si>
  <si>
    <t>CR 19 B 23 44</t>
  </si>
  <si>
    <t>WILLIAM GARZON</t>
  </si>
  <si>
    <t>CIGARRERIA EL DOLAR</t>
  </si>
  <si>
    <t>DG 46 SUR 12 F 23</t>
  </si>
  <si>
    <t>NELLY DIAZ</t>
  </si>
  <si>
    <t>FRUTAS LAS TRES</t>
  </si>
  <si>
    <t>Dg 45 12 g 22</t>
  </si>
  <si>
    <t>JAIME LEON VARGAS</t>
  </si>
  <si>
    <t>CL 43 12 G 33 SUR</t>
  </si>
  <si>
    <t xml:space="preserve">GERALDINE SALINAS </t>
  </si>
  <si>
    <t>CIGARRERIA LA 45 MG</t>
  </si>
  <si>
    <t xml:space="preserve">DG 45 F 13 A 45 </t>
  </si>
  <si>
    <t>MARIA AVILA</t>
  </si>
  <si>
    <t>BODEGON CAMPESINO</t>
  </si>
  <si>
    <t>Tv 13 b 45 f 76 sur</t>
  </si>
  <si>
    <t>JAVIER FLORES</t>
  </si>
  <si>
    <t>AVICOLA DONDE DAN</t>
  </si>
  <si>
    <t>DG 46 15 A 06</t>
  </si>
  <si>
    <t>SANDRA GUTIERREZ</t>
  </si>
  <si>
    <t>GRANERO DEL SUR</t>
  </si>
  <si>
    <t>Tv 5 i 48 f 59</t>
  </si>
  <si>
    <t>ISABEL RIOS</t>
  </si>
  <si>
    <t>TIENDA MISCELANIA LA FINCA</t>
  </si>
  <si>
    <t>TV 5 U 48 K 11 SUR</t>
  </si>
  <si>
    <t>LIBARDO MOLINA PEREZ</t>
  </si>
  <si>
    <t>LA ECONOMIA</t>
  </si>
  <si>
    <t>CLL 49 B BIS 5 Y 55</t>
  </si>
  <si>
    <t>URBANIZACION RINCON DE LOS MOLINOS</t>
  </si>
  <si>
    <t>MARIA EUGENIA DAZA</t>
  </si>
  <si>
    <t>PANADERIA VIATELA</t>
  </si>
  <si>
    <t>CLL 48 R  5 X 82</t>
  </si>
  <si>
    <t>RINCON DE MOLINOS</t>
  </si>
  <si>
    <t>HUMBERTO IBAÑEZ</t>
  </si>
  <si>
    <t>SUPERGANGAS</t>
  </si>
  <si>
    <t>CR 6 A 49 F 89 SUR</t>
  </si>
  <si>
    <t>CARLOS MAURICIO MORENO</t>
  </si>
  <si>
    <t>SAN MERCADON</t>
  </si>
  <si>
    <t>CL 50 A SUR 6 19</t>
  </si>
  <si>
    <t>PEDRO CORREA</t>
  </si>
  <si>
    <t>CL 50 A 5 Z 14</t>
  </si>
  <si>
    <t>MARIA HUERTAS QUINTERO</t>
  </si>
  <si>
    <t>HOGAR LIMPIO MF</t>
  </si>
  <si>
    <t>CL 49 C 5 N 47</t>
  </si>
  <si>
    <t>MULTISERVICIOS</t>
  </si>
  <si>
    <t>CLL 26 A 18 C 45</t>
  </si>
  <si>
    <t>ASUCENA GARCIA</t>
  </si>
  <si>
    <t>NICOS INTERNET</t>
  </si>
  <si>
    <t>CRR 24 19 C 59</t>
  </si>
  <si>
    <t>RUBIELA CHAVEZ</t>
  </si>
  <si>
    <t>CR 13 31 A 03</t>
  </si>
  <si>
    <t>LILIANA SANCHEZ</t>
  </si>
  <si>
    <t>CIGARRERIA DONDE TITO</t>
  </si>
  <si>
    <t>CR 13 31 B 51</t>
  </si>
  <si>
    <t>CAROLINA HERNANDEZ</t>
  </si>
  <si>
    <t>CLL 41 SUR 6 57 ESTE</t>
  </si>
  <si>
    <t>ANDREA JIMENEZ        3188981251</t>
  </si>
  <si>
    <t>JUAN RIVERO</t>
  </si>
  <si>
    <t>J R</t>
  </si>
  <si>
    <t>TV 5 L 48 B 05 SUR</t>
  </si>
  <si>
    <t>CLAUDIA JOHANNA RAMIREZ</t>
  </si>
  <si>
    <t>SUTI FRUVER CAMPO AQUI</t>
  </si>
  <si>
    <t>TB 5 Q 48 M 04 SUR</t>
  </si>
  <si>
    <t>MARIELA RAMIREZ</t>
  </si>
  <si>
    <t>TV 5 1 48 L 16</t>
  </si>
  <si>
    <t>ALEXANDER VILLAMARIN</t>
  </si>
  <si>
    <t>TIENDA VILLAMARIN</t>
  </si>
  <si>
    <t>DG 48 X 5 R 56</t>
  </si>
  <si>
    <t>HERBIN HERNANDEZ</t>
  </si>
  <si>
    <t>DROGERIA EL MIRADOR H</t>
  </si>
  <si>
    <t>CLL 49 B BIS SUR 5 Y 66</t>
  </si>
  <si>
    <t>RAQUEL PINEDA</t>
  </si>
  <si>
    <t>PANADERIA PASTELERIA BOSQUES DE LOS MOLINOS</t>
  </si>
  <si>
    <t>Cl 48 Q SUR 5 10</t>
  </si>
  <si>
    <t>17087279-3</t>
  </si>
  <si>
    <t>ANA ROSA AFANADOR</t>
  </si>
  <si>
    <t>TIENDA ROSITA</t>
  </si>
  <si>
    <t>CLL 48 X 5 D 71</t>
  </si>
  <si>
    <t>NANCY CEBALLES</t>
  </si>
  <si>
    <t>MISCELANIA Y PAPELERIA KAROL</t>
  </si>
  <si>
    <t>CL 48 Z BIS 5 D 04</t>
  </si>
  <si>
    <t>EDUARD ALFONSO CARDONA</t>
  </si>
  <si>
    <t>AVICOLA</t>
  </si>
  <si>
    <t>Cl 48 x sur 5 A 15</t>
  </si>
  <si>
    <t>JADEYI MADERO</t>
  </si>
  <si>
    <t>MINITIENDA LA FLACA</t>
  </si>
  <si>
    <t>TV 14 M 68 61 SUR</t>
  </si>
  <si>
    <t>TIENDA DENNIS</t>
  </si>
  <si>
    <t>TV 14 Q 69 A 31 SUR</t>
  </si>
  <si>
    <t>JUAN CARLOS DAVILA</t>
  </si>
  <si>
    <t>PANADERIA LOS PAISANITOS</t>
  </si>
  <si>
    <t>CRR 11 23 a 28 sur</t>
  </si>
  <si>
    <t>CRR 12 BIS 22 71 SUR</t>
  </si>
  <si>
    <t>FLOR ALBA RAMOS</t>
  </si>
  <si>
    <t>AVICOLA POLLOLIN</t>
  </si>
  <si>
    <t>CLL 24 12 28</t>
  </si>
  <si>
    <t>YENNY CAMARGO</t>
  </si>
  <si>
    <t>COPIAS 9/11</t>
  </si>
  <si>
    <t>TV 38 11 F 17 SUR</t>
  </si>
  <si>
    <t>CLAUDIA SUAREZ</t>
  </si>
  <si>
    <t>LA COSECHA DE ESTEBAN</t>
  </si>
  <si>
    <t>DG 46 12 H 41</t>
  </si>
  <si>
    <t>CISERON DEVIA</t>
  </si>
  <si>
    <t>LOS TOLIMAS</t>
  </si>
  <si>
    <t>DG 46 12 H 36</t>
  </si>
  <si>
    <t>JEIMMY LORENA DIAZ VELOZA</t>
  </si>
  <si>
    <t>DISTRI HUEVOS MAYK</t>
  </si>
  <si>
    <t>DG 46 13 A 24</t>
  </si>
  <si>
    <t>STEPHANIE RODRIGUEZ</t>
  </si>
  <si>
    <t>PLASTICOS Y DESECHABLES</t>
  </si>
  <si>
    <t>TV 13 B 45 D 31</t>
  </si>
  <si>
    <t>LUCRECIA GONZALES</t>
  </si>
  <si>
    <t>PRODUCTOS DE ASEO LUCKY</t>
  </si>
  <si>
    <t>DG 46 13 C 78</t>
  </si>
  <si>
    <t>ALEJANDRA ESPITIA</t>
  </si>
  <si>
    <t>CIGARRERIA Y LICORES JUANCHOS</t>
  </si>
  <si>
    <t>DG 45 F 13 B 29</t>
  </si>
  <si>
    <t>HURBERTO RIAÑO</t>
  </si>
  <si>
    <t>PANADERIA MASARELO</t>
  </si>
  <si>
    <t>CR 5 I 48 J 05</t>
  </si>
  <si>
    <t>LILIANA PALACIOS</t>
  </si>
  <si>
    <t>CIGARRERIA TOMAS</t>
  </si>
  <si>
    <t>CL 48 L SUR 5 H 21</t>
  </si>
  <si>
    <t>MIRIAM BELLO</t>
  </si>
  <si>
    <t>YENNIFER TATIANA AVELLA</t>
  </si>
  <si>
    <t>CLL 48 T SUR 5 L ESQUINA</t>
  </si>
  <si>
    <t>ORTENCIA CRISTANCHO</t>
  </si>
  <si>
    <t>PUNTO KAREN</t>
  </si>
  <si>
    <t>CL 49 B BIS 5 Y 61</t>
  </si>
  <si>
    <t>LUZ MELIDA ABRIL</t>
  </si>
  <si>
    <t>SUPERMERCADO Y PAPELERIA BENDICIONES DE JEHOBA</t>
  </si>
  <si>
    <t>CL 48 X SUR 5 A 10</t>
  </si>
  <si>
    <t>EDGAR RINCON</t>
  </si>
  <si>
    <t>CARNES FINAS EL CORRAL DEL NOBILLO</t>
  </si>
  <si>
    <t>CR 5 B 48 Y 09</t>
  </si>
  <si>
    <t>RUBIEL ACOSTA</t>
  </si>
  <si>
    <t>PANADERIA TOLIMA</t>
  </si>
  <si>
    <t>Cl 49 sur 1 c 15</t>
  </si>
  <si>
    <t>NANCY LUCERO PADILLA</t>
  </si>
  <si>
    <t>VARIEDADES LA.GLORITA</t>
  </si>
  <si>
    <t>CL 68 D SUR 14 B 15</t>
  </si>
  <si>
    <t>DAVID HENAO</t>
  </si>
  <si>
    <t>AVICOLA DISTRI POLLOS EL MANA</t>
  </si>
  <si>
    <t>DG 69 F 14 T 74</t>
  </si>
  <si>
    <t>ROSA CIELO</t>
  </si>
  <si>
    <t>CLL 65 SUR 1F 47 INT-13 C-15</t>
  </si>
  <si>
    <t>GENRRY SANCHEZ</t>
  </si>
  <si>
    <t>CLL 65 SUR 1F 47 INT-17 C-17</t>
  </si>
  <si>
    <t>AURA LUZ MORENO</t>
  </si>
  <si>
    <t>MISCELANES AYM</t>
  </si>
  <si>
    <t>CLL 64 SUR 2D 70 ESTE</t>
  </si>
  <si>
    <t>DISTRILACTEOS JV MONICA M</t>
  </si>
  <si>
    <t>DISTRI LACTEOS JV</t>
  </si>
  <si>
    <t>CLL 31 SUR 11 13</t>
  </si>
  <si>
    <t>GUSTAVO PEREZ</t>
  </si>
  <si>
    <t>CR 4 ESTE 11 35 SUR</t>
  </si>
  <si>
    <t>MARIA PASCAGASA</t>
  </si>
  <si>
    <t>CLL 36H SUR 2 10 ESTE</t>
  </si>
  <si>
    <t>NANCY LADINO</t>
  </si>
  <si>
    <t>CLL 36H SUR 5 10 ESTE</t>
  </si>
  <si>
    <t>EVANGELISTA CLAVIJO</t>
  </si>
  <si>
    <t>MINI MERCADO</t>
  </si>
  <si>
    <t>CLL 36K SUR 6A 01 ESTE</t>
  </si>
  <si>
    <t>ADRIANA GARZON</t>
  </si>
  <si>
    <t>TV 9 ESTE 29 11 SUR C-24</t>
  </si>
  <si>
    <t>MARIA TERESA GUERRERO</t>
  </si>
  <si>
    <t>TV 9 ESTE 29 11 SUR C-132</t>
  </si>
  <si>
    <t xml:space="preserve"> BETTY GARCIA</t>
  </si>
  <si>
    <t>CLL 31 SUR 9 19</t>
  </si>
  <si>
    <t>FLOR DE LACIDO</t>
  </si>
  <si>
    <t>CR 7A 35B 44 SUR</t>
  </si>
  <si>
    <t xml:space="preserve"> SAN ISIDRO</t>
  </si>
  <si>
    <t>CAROLINA NARANJO</t>
  </si>
  <si>
    <t>CR 7A 37 10 SUR</t>
  </si>
  <si>
    <t>ALEJANDRINA GUERRERO</t>
  </si>
  <si>
    <t>CR 7 BIS 35B 70 SUR</t>
  </si>
  <si>
    <t>WILLIAM MONROY</t>
  </si>
  <si>
    <t>CR 4C 36 04 SUR</t>
  </si>
  <si>
    <t>MARCELA CAMACHO</t>
  </si>
  <si>
    <t>CIGARRERIA LA Y</t>
  </si>
  <si>
    <t>CLL 36B 3A 76 SUR</t>
  </si>
  <si>
    <t>MARIA AMALIA GUERRERO</t>
  </si>
  <si>
    <t>TV 9 ESTE 29 11 SUR C-170</t>
  </si>
  <si>
    <t>CARMEN CANTOR</t>
  </si>
  <si>
    <t>CLL 31D SUR 1 29</t>
  </si>
  <si>
    <t>MARIA LUISA GARCIA</t>
  </si>
  <si>
    <t>CR 8 ESTE 30 81 ET 5 CS 221</t>
  </si>
  <si>
    <t>OMAR QUINTANA</t>
  </si>
  <si>
    <t>TIENDA EL MIRADOR DE VILLAS</t>
  </si>
  <si>
    <t>CLL 34 4A 80</t>
  </si>
  <si>
    <t>YENCI ALCIA</t>
  </si>
  <si>
    <t>PANADERIA ESQUINA DEL SABOR</t>
  </si>
  <si>
    <t>CLL 35A SUR 8A 11</t>
  </si>
  <si>
    <t>ALVARO HERNANDEZ</t>
  </si>
  <si>
    <t>TIENDA ANGELA</t>
  </si>
  <si>
    <t>DG 45 C 13 F 1</t>
  </si>
  <si>
    <t>ARELIS ARENAS</t>
  </si>
  <si>
    <t>MISCELANIA ANGEL</t>
  </si>
  <si>
    <t>CL 43 13 D 16</t>
  </si>
  <si>
    <t>NAYIBE SUAREZ</t>
  </si>
  <si>
    <t>PAPELERIA ANDRES</t>
  </si>
  <si>
    <t>ALEXANDER ESQUIBEL</t>
  </si>
  <si>
    <t>AVICOLA CASTAÑEDA</t>
  </si>
  <si>
    <t>CLL 48 L 5 B 45</t>
  </si>
  <si>
    <t>JHON CORREA</t>
  </si>
  <si>
    <t>CANASTA FAMILIAR</t>
  </si>
  <si>
    <t>CLL 48 L 5 B 21</t>
  </si>
  <si>
    <t>ANA CARDENAS</t>
  </si>
  <si>
    <t xml:space="preserve">CR 5 A 48 G 65 </t>
  </si>
  <si>
    <t>VIVIANA PINZON</t>
  </si>
  <si>
    <t>EL TRIUNFO</t>
  </si>
  <si>
    <t>CL 48 T 5 L 16</t>
  </si>
  <si>
    <t>VICTOR LIMAS</t>
  </si>
  <si>
    <t>LA ESQUINA DEL MOVIMIENTO OK</t>
  </si>
  <si>
    <t>TV 5 N 48 L 64</t>
  </si>
  <si>
    <t>SAUL VARON</t>
  </si>
  <si>
    <t>TIENDA EL GRANERO DCN</t>
  </si>
  <si>
    <t>Cl 48 l 5 b 05</t>
  </si>
  <si>
    <t>MARTHA LUCIA RAMIREZ</t>
  </si>
  <si>
    <t>PANADERIA DE AVILA</t>
  </si>
  <si>
    <t>TV 5 Q 48 JB60 SUR</t>
  </si>
  <si>
    <t>ANA  MENDOZA</t>
  </si>
  <si>
    <t>TIENDA CASA AMARILLA</t>
  </si>
  <si>
    <t>CL 48 X SUR 5 D 50</t>
  </si>
  <si>
    <t>LUZ AMPARO PAEZ</t>
  </si>
  <si>
    <t>CEREALES Y ALGO MAS</t>
  </si>
  <si>
    <t>CR 5 B BIS 48 R 04</t>
  </si>
  <si>
    <t>7720205-3134891541</t>
  </si>
  <si>
    <t>52524623-7</t>
  </si>
  <si>
    <t>NAPOLEON ANGULO DUARTE</t>
  </si>
  <si>
    <t>SERVICIO DE LA 3ra</t>
  </si>
  <si>
    <t>CR 5 B 49 18 SUR</t>
  </si>
  <si>
    <t>ANDRES RODRIGUEZ</t>
  </si>
  <si>
    <t>EL PALACIO DEL PAN</t>
  </si>
  <si>
    <t>Cr 3 B 48 U 40</t>
  </si>
  <si>
    <t>JAVIER CHAVEZ</t>
  </si>
  <si>
    <t>EL TREBOL</t>
  </si>
  <si>
    <t>TV 14 R BIS 69 A 34</t>
  </si>
  <si>
    <t>CARMEN MOYA</t>
  </si>
  <si>
    <t>LAVASECO SAN CALLETANO</t>
  </si>
  <si>
    <t xml:space="preserve">CL 43 11 A 44 </t>
  </si>
  <si>
    <t>SOFIA VARGAS</t>
  </si>
  <si>
    <t>TIENDER PAN</t>
  </si>
  <si>
    <t>TV 13 G 45 C 38 SUR</t>
  </si>
  <si>
    <t xml:space="preserve">MARIA FERNANDA INFANTE </t>
  </si>
  <si>
    <t xml:space="preserve">MINIMERCADO LA ROCA </t>
  </si>
  <si>
    <t>TV 13 F 45 B 86 SUR</t>
  </si>
  <si>
    <t>MERY INES QUINTERO FRANCO</t>
  </si>
  <si>
    <t>MINIMERCADO DONDE</t>
  </si>
  <si>
    <t>DG 48J SUR 5C 04</t>
  </si>
  <si>
    <t>ARCANGEL AGUILAR</t>
  </si>
  <si>
    <t>MINIMERCADO DONDE LUCHO</t>
  </si>
  <si>
    <t>CL 50A 5 X 05 SUR</t>
  </si>
  <si>
    <t>MARTIN GORDUÑA</t>
  </si>
  <si>
    <t>CIGARRIRIA KEVIN ANDRES</t>
  </si>
  <si>
    <t>CLL 48 P 5 H 12 SUR</t>
  </si>
  <si>
    <t>BOCHICA</t>
  </si>
  <si>
    <t>ANZU</t>
  </si>
  <si>
    <t>CLL 48 P 05 G 20</t>
  </si>
  <si>
    <t>CLL 48 P 5 G 04 SUR</t>
  </si>
  <si>
    <t>JUAN CAMILO REYES</t>
  </si>
  <si>
    <t>MERCADITO EL AHORRO</t>
  </si>
  <si>
    <t>CL 49 SUR 2 B 23 SUR</t>
  </si>
  <si>
    <t>DORA CUBIDES</t>
  </si>
  <si>
    <t>DILE COMUNICACIONES</t>
  </si>
  <si>
    <t>CL 49 2A 23 SUR</t>
  </si>
  <si>
    <t>LUCRECIA TOQUICA SALAZAR</t>
  </si>
  <si>
    <t>ESEQUIEL ANTONIO RIOS</t>
  </si>
  <si>
    <t>TIENDA LA FORTUNA</t>
  </si>
  <si>
    <t>CR 14 I 73 10 SUR</t>
  </si>
  <si>
    <t>JOAQUIN HERNANDEZ</t>
  </si>
  <si>
    <t>CL 43 13 F 10 SUR</t>
  </si>
  <si>
    <t>7009210-3123013784</t>
  </si>
  <si>
    <t>MIRADOR DE VILLAS</t>
  </si>
  <si>
    <t>CLL 34 4A 80 SUR</t>
  </si>
  <si>
    <t>YENCI ACILA</t>
  </si>
  <si>
    <t>PANADERIA LA ESQUINA SABOR</t>
  </si>
  <si>
    <t>FANNY PLAZAS</t>
  </si>
  <si>
    <t>CR 3A ESTE 30C 12</t>
  </si>
  <si>
    <t>MARIA LUZ CAMARGO</t>
  </si>
  <si>
    <t>CLL 65 SUR 1B 51 ESTE CS 114</t>
  </si>
  <si>
    <t>ANGIE BARBOSA</t>
  </si>
  <si>
    <t>SUPERMERCADO PAULA</t>
  </si>
  <si>
    <t>CRR 12 BIS 23 14</t>
  </si>
  <si>
    <t>MARIA DELGADO</t>
  </si>
  <si>
    <t>DONDE SOFIA</t>
  </si>
  <si>
    <t>CL 45 A 5 J36 CASA 7 CONJUNTO SAN NICOLAS</t>
  </si>
  <si>
    <t>RUBIELA VELASQUEZ</t>
  </si>
  <si>
    <t>TIENDA RUBY</t>
  </si>
  <si>
    <t>CL 45 A 5 J 36 CASA 45 CONJUNTO SAN NICOLAS</t>
  </si>
  <si>
    <t>CAROL LOPEZ</t>
  </si>
  <si>
    <t>TIENDA CAROL</t>
  </si>
  <si>
    <t>DG 45 SUR 5 H 49</t>
  </si>
  <si>
    <t>ROSA MAYORGA</t>
  </si>
  <si>
    <t>PAPELELERIA Y VARIEDADES EL MANA</t>
  </si>
  <si>
    <t>CR 9 48 D 17 SUR</t>
  </si>
  <si>
    <t>ZARAZOTA, PROVIDENCIA ALTA</t>
  </si>
  <si>
    <t>MARISOL CEPEDA</t>
  </si>
  <si>
    <t>MINIMERCADO CEPEDA</t>
  </si>
  <si>
    <t>CR 9 48 C 7 SUR</t>
  </si>
  <si>
    <t>VIVIANA CASTRO CASTRO</t>
  </si>
  <si>
    <t>PANADERIA LA GUACA</t>
  </si>
  <si>
    <t>CL 48 C CR 9 ESQUINA</t>
  </si>
  <si>
    <t>FELIX JAVIER CUARTAS</t>
  </si>
  <si>
    <t>CL 48 D 7 63 SUR</t>
  </si>
  <si>
    <t>KEIDY LEON</t>
  </si>
  <si>
    <t>TV 5 L BIS 48 F 72</t>
  </si>
  <si>
    <t>COFFE PASTEL</t>
  </si>
  <si>
    <t>CL 48 P SUR 5 D 34</t>
  </si>
  <si>
    <t>MARIA DEL CARMEN RIVERA</t>
  </si>
  <si>
    <t>DULCERIA Y GOLOSINAS LA ESQUINA</t>
  </si>
  <si>
    <t>CLL 49 BIS 5 B 04 SUR</t>
  </si>
  <si>
    <t>LUZ HERMIDA VARGAS DUQUE</t>
  </si>
  <si>
    <t>CIGARRERIA Y DULCERIA BARRANQUILLITA</t>
  </si>
  <si>
    <t>CRR 11 69 H 16 SUR</t>
  </si>
  <si>
    <t>GLORIA ANGARITA</t>
  </si>
  <si>
    <t>CR 2 a 68 d 14</t>
  </si>
  <si>
    <t>VIRGELINA CUBIDES</t>
  </si>
  <si>
    <t>CR 14 P BIS A 68 07 SUR</t>
  </si>
  <si>
    <t>MARIA DEL CARMEN PRECIADO</t>
  </si>
  <si>
    <t>MINIMERCADO JOHANA</t>
  </si>
  <si>
    <t xml:space="preserve">DG 69 A 14 U 31 </t>
  </si>
  <si>
    <t>YAN LORIN GAMBOA</t>
  </si>
  <si>
    <t>CIGARRERIA DONDE WILLI</t>
  </si>
  <si>
    <t>CL 31F 12 L 03 SUR</t>
  </si>
  <si>
    <t>ESPERANZA MOLINA</t>
  </si>
  <si>
    <t>CL 42 SUR 13 D 04</t>
  </si>
  <si>
    <t>RAFAEL HERRERA</t>
  </si>
  <si>
    <t>SUPERMERCADO DON RAFA</t>
  </si>
  <si>
    <t>DG 46 QE B 53</t>
  </si>
  <si>
    <t>TIENDA MARIA</t>
  </si>
  <si>
    <t>CR 9 48 D 05 SUR</t>
  </si>
  <si>
    <t>JEFERSON GUARACA</t>
  </si>
  <si>
    <t>3192956511_3114321423</t>
  </si>
  <si>
    <t>MARIA GONZALES</t>
  </si>
  <si>
    <t>VARIEDADES</t>
  </si>
  <si>
    <t>TV 5 48 J 77 SUR</t>
  </si>
  <si>
    <t>MERCEDES URBANO</t>
  </si>
  <si>
    <t>DG 69 a sur 14 P 16</t>
  </si>
  <si>
    <t>STELLA BUENOMBRE</t>
  </si>
  <si>
    <t>CL 73 A SUR 14 R 21</t>
  </si>
  <si>
    <t>CASA REY - LA AURORA</t>
  </si>
  <si>
    <t>JOSE ARBEY ANDRADE</t>
  </si>
  <si>
    <t>SUPERMERCADO SALOME</t>
  </si>
  <si>
    <t>CR 14 L 73 A 27 SUR</t>
  </si>
  <si>
    <t>MARIA CECILIA AGUILAR</t>
  </si>
  <si>
    <t>TIENDA LA VENTANA</t>
  </si>
  <si>
    <t>Tv 13 42 27 SUR</t>
  </si>
  <si>
    <t>RAMON LOPEZ</t>
  </si>
  <si>
    <t>TIENDA EL PAISA 37</t>
  </si>
  <si>
    <t>TV 12 F BIS 45 F 85</t>
  </si>
  <si>
    <t>HENRY BERNAL</t>
  </si>
  <si>
    <t>CIGARRERIA ANA</t>
  </si>
  <si>
    <t>DG 46 13 C 12</t>
  </si>
  <si>
    <t>MONICA CALLEJAS</t>
  </si>
  <si>
    <t>M y R</t>
  </si>
  <si>
    <t>DG 46 SUR 13 H 08</t>
  </si>
  <si>
    <t>LEONILDE BARRERA</t>
  </si>
  <si>
    <t>SUPERMERCADO LA 46</t>
  </si>
  <si>
    <t>DG 45 F 13 B 39</t>
  </si>
  <si>
    <t>ROSALBA SIERRA</t>
  </si>
  <si>
    <t>AVICOLA EL PORVENIR</t>
  </si>
  <si>
    <t>CRR 14 Q 72 46</t>
  </si>
  <si>
    <t>MARINA DAZA</t>
  </si>
  <si>
    <t>CR 11 69 H 32 SUR</t>
  </si>
  <si>
    <t>ERIKA CUBIDES</t>
  </si>
  <si>
    <t>PEPELERIA</t>
  </si>
  <si>
    <t>CR 5 SUR 28A 13</t>
  </si>
  <si>
    <t>SONIA URIBE</t>
  </si>
  <si>
    <t>MARGARITA DE PEREZ</t>
  </si>
  <si>
    <t>CLL 35B SUR 3A 23</t>
  </si>
  <si>
    <t>MIGUEL ANGEL DIAZ</t>
  </si>
  <si>
    <t>CLL 41 SUR 3C 54 ESTE</t>
  </si>
  <si>
    <t>CELENIA JIMENEZ</t>
  </si>
  <si>
    <t>CLL 31B SUR 2 65 ESTE</t>
  </si>
  <si>
    <t>CARMEN MORA</t>
  </si>
  <si>
    <t>CLL 27 SUR 1A 23</t>
  </si>
  <si>
    <t>ANGELA LEONOR ROGRIGUEZ</t>
  </si>
  <si>
    <t>CLL 36G SUR 1 80 ESTE</t>
  </si>
  <si>
    <t>QUERUBIN CASTRO</t>
  </si>
  <si>
    <t>CR 3A ESTE 37A 24 SUR</t>
  </si>
  <si>
    <t>KELLY VARGAS</t>
  </si>
  <si>
    <t>CLL 36B SUR 3B 01 ESTE</t>
  </si>
  <si>
    <t>LIGIA ESPITIA</t>
  </si>
  <si>
    <t>CR 9 ESTE 30 25 SUR C-100</t>
  </si>
  <si>
    <t>JORGE ELIECER BUSTOS</t>
  </si>
  <si>
    <t>TIENDA LA BODEGUITA</t>
  </si>
  <si>
    <t>CR 12 B 23 A 05 Sur</t>
  </si>
  <si>
    <t>LUZ MARINA CUEVAS</t>
  </si>
  <si>
    <t>TIENDA CAROLINA</t>
  </si>
  <si>
    <t>CR 5 M 48 J 79</t>
  </si>
  <si>
    <t>NOHELY GARCIA</t>
  </si>
  <si>
    <t>PASAR LA FORTUNA</t>
  </si>
  <si>
    <t>ADRIANA RODRIGUEZ</t>
  </si>
  <si>
    <t>CL 71 F SUR 14 I 09</t>
  </si>
  <si>
    <t>SANDRA MORATO</t>
  </si>
  <si>
    <t>DONDE LOS PRIMOS</t>
  </si>
  <si>
    <t>CL.73 14 14 SUR</t>
  </si>
  <si>
    <t>SEGUNDO TELLEZ</t>
  </si>
  <si>
    <t>SUPERMERCADO EL JORDAN</t>
  </si>
  <si>
    <t>CR 14 BIS A 72 58</t>
  </si>
  <si>
    <t>3138498883-2002532</t>
  </si>
  <si>
    <t>ALEJANDRO VALBUENA 3116759480</t>
  </si>
  <si>
    <t xml:space="preserve">GLORIS PINZON </t>
  </si>
  <si>
    <t>SUPERMERCADO J</t>
  </si>
  <si>
    <t>CLL 43 SUR 11 C 09</t>
  </si>
  <si>
    <t>CARLOS CASTELLANOS</t>
  </si>
  <si>
    <t>CL 73 B BIS 14 A 04</t>
  </si>
  <si>
    <t>LA AURORA - VIANEI</t>
  </si>
  <si>
    <t>YAQUELIN BENITES</t>
  </si>
  <si>
    <t>VARIEDADES MIS PEQUEÑOS NIETOS</t>
  </si>
  <si>
    <t>CL 48 C 7 35 SUR</t>
  </si>
  <si>
    <t>ZARAZOTA</t>
  </si>
  <si>
    <t>JIMMY MARTINEZ</t>
  </si>
  <si>
    <t>MEGA SERVICIOS Y COMUNICACIONES</t>
  </si>
  <si>
    <t>CR 5 A 48 K 45 SUR</t>
  </si>
  <si>
    <t>LUISA FERNANDA CASTRO</t>
  </si>
  <si>
    <t>CR 5 ESTE 27A 38 SUR</t>
  </si>
  <si>
    <t>ANDRES CASTILBLANCO</t>
  </si>
  <si>
    <t>CR 2A ESTE 26 14 SUR</t>
  </si>
  <si>
    <t>ASUCENA RIOS</t>
  </si>
  <si>
    <t>CLL36B SUR 1B 20</t>
  </si>
  <si>
    <t>ROSARIO RIVERA</t>
  </si>
  <si>
    <t>TIENDA NANIS</t>
  </si>
  <si>
    <t>CR 7 ESTE 30 19 SUR</t>
  </si>
  <si>
    <t>MAURICIO CASTELBLANCO</t>
  </si>
  <si>
    <t>TV 1BIS 25 95 SUR</t>
  </si>
  <si>
    <t>GISELA GOMEZ</t>
  </si>
  <si>
    <t>CLL 25 SUR 1 40</t>
  </si>
  <si>
    <t>CLL 66A SUR 7 32</t>
  </si>
  <si>
    <t>BLANCA CARREÑO</t>
  </si>
  <si>
    <t>TIENDA BLANCA</t>
  </si>
  <si>
    <t>CRR 9  A 48 B 04</t>
  </si>
  <si>
    <t>ANA TERESA VILLALOBOS</t>
  </si>
  <si>
    <t>NELLY SANDOBAL</t>
  </si>
  <si>
    <t>TIENDA CARPA AZUL</t>
  </si>
  <si>
    <t>CLL 74B SUR 11 59</t>
  </si>
  <si>
    <t>SANTA LIBRADA</t>
  </si>
  <si>
    <t>VICTOR LANCHEROS</t>
  </si>
  <si>
    <t>CLL 32A SUR 6C 19 ESTE</t>
  </si>
  <si>
    <t>LUZ STELLA MORENO</t>
  </si>
  <si>
    <t>CR 8A ESTE 30 41 SUR CASA 91</t>
  </si>
  <si>
    <t>BRANDON MARQUEZ</t>
  </si>
  <si>
    <t>CLL 36J SUR 3C 24 ESTE</t>
  </si>
  <si>
    <t>FLOR MARINA TRIANA</t>
  </si>
  <si>
    <t>CR 4 ESTE 36F 16 SUR</t>
  </si>
  <si>
    <t>JAVIER RODRIGUEZ</t>
  </si>
  <si>
    <t>TIENDA JR</t>
  </si>
  <si>
    <t>CLL 31 SUR 11 34</t>
  </si>
  <si>
    <t>COUNTRY</t>
  </si>
  <si>
    <t>NANCY TRIANA</t>
  </si>
  <si>
    <t>CLL 37 SUR 3A 12</t>
  </si>
  <si>
    <t>CECILIA SALGADO</t>
  </si>
  <si>
    <t>CR 9 35B 15 SUR</t>
  </si>
  <si>
    <t>LEIDY RUBIO</t>
  </si>
  <si>
    <t>LAS GORDITAS</t>
  </si>
  <si>
    <t>CLL 45 G 13 H 05 (DIAGONAL CAI SAN JORGE)</t>
  </si>
  <si>
    <t>ESMERALDA SUAREZ</t>
  </si>
  <si>
    <t>VARIEDADES MIS PEQUEÑOS ANGELITOS</t>
  </si>
  <si>
    <t>CR 5 P 48 R 06 SUR apar 102</t>
  </si>
  <si>
    <t>BETTY ESPITIA</t>
  </si>
  <si>
    <t>PRODUCTOS DE ASEO LA ESMERALDA</t>
  </si>
  <si>
    <t>TV 5 48 X 70 SUR</t>
  </si>
  <si>
    <t>ELBER CALDERON</t>
  </si>
  <si>
    <t>PANADERIA PAN PARA YA</t>
  </si>
  <si>
    <t>CLL 48 Z 5 36</t>
  </si>
  <si>
    <t>MONICA JIMÉNEZ</t>
  </si>
  <si>
    <t xml:space="preserve">CLL 49 SUR 2 B </t>
  </si>
  <si>
    <t>LUISA NIETO</t>
  </si>
  <si>
    <t>PANADERIA RICHAR PAN</t>
  </si>
  <si>
    <t>CLL 48 B 9 76 SUR</t>
  </si>
  <si>
    <t>ZARAZOTA - MARRUECOS</t>
  </si>
  <si>
    <t>JESUS FRANCISCO RESTREPO</t>
  </si>
  <si>
    <t>P&amp;A</t>
  </si>
  <si>
    <t>DG 68 A SUR 14 P 05</t>
  </si>
  <si>
    <t xml:space="preserve">LA AURORA </t>
  </si>
  <si>
    <t>MARIA ELCY CARRILLO</t>
  </si>
  <si>
    <t>TIENDA EL DESCANSO</t>
  </si>
  <si>
    <t>PARQUEADERO EL QUIOSCO</t>
  </si>
  <si>
    <t xml:space="preserve">TIENDA BLANCA </t>
  </si>
  <si>
    <t>CRR 9A 48  b 04</t>
  </si>
  <si>
    <t>MAGNOLIA URREGO</t>
  </si>
  <si>
    <t>EL RINCON DEL PARQUE</t>
  </si>
  <si>
    <t>CLL 48 P BIS C SUR 4 70 INT 7 APAR  104</t>
  </si>
  <si>
    <t>MARLENY MONTOLLA</t>
  </si>
  <si>
    <t>VARIEDADES LEON</t>
  </si>
  <si>
    <t>CLL 48 N SUR 3 90</t>
  </si>
  <si>
    <t>FREDY ORTIZ</t>
  </si>
  <si>
    <t>MINIMERCADO ARIANA</t>
  </si>
  <si>
    <t>CLL 48 X SUR 5 C 32</t>
  </si>
  <si>
    <t>DORIS PINZON</t>
  </si>
  <si>
    <t xml:space="preserve">tienda </t>
  </si>
  <si>
    <t>CECILIA URBINA</t>
  </si>
  <si>
    <t>CASA DE ASEO EL MIRADOR</t>
  </si>
  <si>
    <t>CLL 49 B BIS 5 Y 73 SUR</t>
  </si>
  <si>
    <t>EL MIRADOR</t>
  </si>
  <si>
    <t>ARAMINDA CABALLERO</t>
  </si>
  <si>
    <t>PAPERS.COM</t>
  </si>
  <si>
    <t xml:space="preserve">TV 14 R 69 A ESQUINA </t>
  </si>
  <si>
    <t>DORA LILIA CARDENAS LOPEZ</t>
  </si>
  <si>
    <t>VARIEDADES Y PAÑALERA STIVEN</t>
  </si>
  <si>
    <t>DG 48 Q 5 Y 78</t>
  </si>
  <si>
    <t>LUZ YANETH CORREA</t>
  </si>
  <si>
    <t>LOREN</t>
  </si>
  <si>
    <t xml:space="preserve">69 a 81  esquina </t>
  </si>
  <si>
    <t>YESID  RAMIREZ</t>
  </si>
  <si>
    <t>HOMERO BURGER</t>
  </si>
  <si>
    <t>TV 5 M 45 30</t>
  </si>
  <si>
    <t>CRISTIAN CAMILO ARISTIZABAL</t>
  </si>
  <si>
    <t>CR 5 A 48 G 97 SUR</t>
  </si>
  <si>
    <t>SANDRA ORJUELA</t>
  </si>
  <si>
    <t>TIENDA DONDE SANDRA</t>
  </si>
  <si>
    <t>tv 5 q 48 i 18</t>
  </si>
  <si>
    <t xml:space="preserve">JENNIFER ARIAS </t>
  </si>
  <si>
    <t>JM COMUNICACIÓNES</t>
  </si>
  <si>
    <t>TV 14 R BIS 69 A 25</t>
  </si>
  <si>
    <t>KATALINA MORALES</t>
  </si>
  <si>
    <t>CLL 27 SUR 7 32 ESTE</t>
  </si>
  <si>
    <t>BRAYAN GUATAMA</t>
  </si>
  <si>
    <t>DG 18A SUR 2A 31 LC-2</t>
  </si>
  <si>
    <t>MARTHA CECILIA OCAMPO</t>
  </si>
  <si>
    <t>CLL 36D SUR 1 52 ESTE</t>
  </si>
  <si>
    <t>LEIDY VASQUEZ</t>
  </si>
  <si>
    <t>CLL 15 SUR 5A 04</t>
  </si>
  <si>
    <t>LUZ NELLY MUÑOZ</t>
  </si>
  <si>
    <t>CR 7 19 03</t>
  </si>
  <si>
    <t>JOSE NARANJO</t>
  </si>
  <si>
    <t>CR 6B ESTE 36H 64 SUR</t>
  </si>
  <si>
    <t>SANDRA HERRERA</t>
  </si>
  <si>
    <t>CR 9 ESTE 29 11 SUR C-182</t>
  </si>
  <si>
    <t>ESPERANZA NAVAS</t>
  </si>
  <si>
    <t>CLL 28A SUR 7 52 ESTE</t>
  </si>
  <si>
    <t>JUAN PIÑEROS</t>
  </si>
  <si>
    <t xml:space="preserve">MINIMERCADO TROPIVALLE </t>
  </si>
  <si>
    <t>CL 49 3 10 SUR</t>
  </si>
  <si>
    <t xml:space="preserve">DIANA TURBAY </t>
  </si>
  <si>
    <t xml:space="preserve">ALEJANDRA JAIMES </t>
  </si>
  <si>
    <t>CIGARRERIA EL MANA</t>
  </si>
  <si>
    <t>CR 21 28 B 21 SUR, QUIROGA</t>
  </si>
  <si>
    <t xml:space="preserve">QUIROGA </t>
  </si>
  <si>
    <t>CECILIA GUACHETA BERNAL</t>
  </si>
  <si>
    <t>SALSAMENTARIA BOHEMIA</t>
  </si>
  <si>
    <t xml:space="preserve">CR 13 27 48 SUR </t>
  </si>
  <si>
    <t>LADY NATALIA GONZÁLEZ</t>
  </si>
  <si>
    <t>MISCELANIA DON GUATA</t>
  </si>
  <si>
    <t>CL 30 SUR 21 11</t>
  </si>
  <si>
    <t>QUIROGA</t>
  </si>
  <si>
    <t>MERCO MALAGON</t>
  </si>
  <si>
    <t>SUPERMERCADO SANDRA</t>
  </si>
  <si>
    <t>CL 30 21 A 21</t>
  </si>
  <si>
    <t xml:space="preserve">DEISY NARVÁEZ </t>
  </si>
  <si>
    <t>PANADERIA OMAR</t>
  </si>
  <si>
    <t>CR 22 30 08 SUR</t>
  </si>
  <si>
    <t xml:space="preserve">NANCY LILIANA PATALAGUA </t>
  </si>
  <si>
    <t xml:space="preserve">AVICOLA ALIANZA JL </t>
  </si>
  <si>
    <t>CR 5L BIS 48 J 12 SUR</t>
  </si>
  <si>
    <t xml:space="preserve">MARIA COLORADO </t>
  </si>
  <si>
    <t>TIENDA ML</t>
  </si>
  <si>
    <t>CR 5Q 48 I 25 SUR</t>
  </si>
  <si>
    <t xml:space="preserve">DORIS VIRVIESCAS </t>
  </si>
  <si>
    <t xml:space="preserve">TIENDA DONDE EL POLI </t>
  </si>
  <si>
    <t>CL 48 Q 4 08 INT 2 APTO 101</t>
  </si>
  <si>
    <t xml:space="preserve">MOLINOS 2do SECTOR </t>
  </si>
  <si>
    <t xml:space="preserve">ARGENIS MACANA </t>
  </si>
  <si>
    <t xml:space="preserve">RINCÓN DEL LLANO </t>
  </si>
  <si>
    <t>CL 48 P 3 70 INT 1 APTO 102</t>
  </si>
  <si>
    <t>MARIA ISABEL SANCHEZ</t>
  </si>
  <si>
    <t xml:space="preserve">MISCELANIA JOHANNA </t>
  </si>
  <si>
    <t>CLL 48 N SUR 3 60 INT 2 APTO 102</t>
  </si>
  <si>
    <t>MOLINOS 2DO SECTOR</t>
  </si>
  <si>
    <t xml:space="preserve">CLL 48 Z 5 20 SUR </t>
  </si>
  <si>
    <t>MARIA JUANITA CASTIBLANCO</t>
  </si>
  <si>
    <t>MINITIENDA LA VIÑA</t>
  </si>
  <si>
    <t>CLL 48 X 1 A 40</t>
  </si>
  <si>
    <t xml:space="preserve">ADRIANA MARIA VARGAS REDONDO </t>
  </si>
  <si>
    <t>MINIMERCADO LA BENDICIÓN</t>
  </si>
  <si>
    <t>CLL 48 U SUR 4 46</t>
  </si>
  <si>
    <t xml:space="preserve">LUCIA MUÑOZ </t>
  </si>
  <si>
    <t>CLL 73 B SUR 14 A 30</t>
  </si>
  <si>
    <t>ANDREA MONSALVE</t>
  </si>
  <si>
    <t xml:space="preserve">INTERNET </t>
  </si>
  <si>
    <t>CLL 22 B 10 46</t>
  </si>
  <si>
    <t>SAN JOSÉ</t>
  </si>
  <si>
    <t>LAIDY SANCHEZ</t>
  </si>
  <si>
    <t>MISCELÁNEA LAYAWE</t>
  </si>
  <si>
    <t xml:space="preserve">CR 9 A 48 F 26 SUR </t>
  </si>
  <si>
    <t xml:space="preserve">BEATRIZ ROSENSTAND </t>
  </si>
  <si>
    <t xml:space="preserve">MISCELÁNEA BETTY </t>
  </si>
  <si>
    <t xml:space="preserve">CL 48 Q 4 28 INT 2 </t>
  </si>
  <si>
    <t>ROCIO PEÑA</t>
  </si>
  <si>
    <t xml:space="preserve">COPERATIENDA EL MOLINO </t>
  </si>
  <si>
    <t>CL 48 P SUR 3 70</t>
  </si>
  <si>
    <t>NURI LOPEZ</t>
  </si>
  <si>
    <t>HELADERIA JP</t>
  </si>
  <si>
    <t>CLL 48 N 3 80 INT 1 APT 102</t>
  </si>
  <si>
    <t>YANIRA MUÑOZ</t>
  </si>
  <si>
    <t>CLL 28A SUR 7 33 ESTE</t>
  </si>
  <si>
    <t>ALBEIRO BETANCOUR</t>
  </si>
  <si>
    <t>CR 8 36 06 SUR</t>
  </si>
  <si>
    <t>ELIAS SANCHEZ</t>
  </si>
  <si>
    <t>LA PLACITA DEL 20 DE JULIO</t>
  </si>
  <si>
    <t>AV 1 DE MAYO 6 40</t>
  </si>
  <si>
    <t>MARCIA AVILA</t>
  </si>
  <si>
    <t>CRR 12 A 40 06 SUR</t>
  </si>
  <si>
    <t>LOMAS</t>
  </si>
  <si>
    <t>TIENDA VENTANA</t>
  </si>
  <si>
    <t>CLL 42 SUR 11 A 95 T 7 APTO 102</t>
  </si>
  <si>
    <t xml:space="preserve">HECTOR MORA </t>
  </si>
  <si>
    <t xml:space="preserve">TIENDA LOS MORA </t>
  </si>
  <si>
    <t>CLL 42 SUR 11 A 95 INT 3 APTO 104</t>
  </si>
  <si>
    <t>NORALBA VIVAS</t>
  </si>
  <si>
    <t>CLL 42 SUR 11 A 95 T 2 APTO 101</t>
  </si>
  <si>
    <t>RODRIGO BELTRAN</t>
  </si>
  <si>
    <t>DG 46 13 D 05</t>
  </si>
  <si>
    <t xml:space="preserve">SAN JORGE </t>
  </si>
  <si>
    <t xml:space="preserve">ANGEE SANDOVAL </t>
  </si>
  <si>
    <t>CIGARRERIA VIP LA 48</t>
  </si>
  <si>
    <t>CLL 48 P 5 H 34</t>
  </si>
  <si>
    <t xml:space="preserve">BOCHICA SUR </t>
  </si>
  <si>
    <t>ERMINDA MULFORD</t>
  </si>
  <si>
    <t xml:space="preserve">TIENDA LA COSTEÑA </t>
  </si>
  <si>
    <t>CLL 71 B 14 A 71</t>
  </si>
  <si>
    <t>BLANCA LIBIA MACIAS</t>
  </si>
  <si>
    <t xml:space="preserve">LA ESQUINA DE DAYANA </t>
  </si>
  <si>
    <t>CLL 71 B 14 A 95</t>
  </si>
  <si>
    <t>LA FORTALEZA</t>
  </si>
  <si>
    <t>TELECOMUNICACIONES ESTEFANY</t>
  </si>
  <si>
    <t>CLL 48 U SUR 5 J 76 LOCAL 3</t>
  </si>
  <si>
    <t>INES OVANDO ÁLVAREZ</t>
  </si>
  <si>
    <t>SALSAMENTARIA NICO</t>
  </si>
  <si>
    <t>CLL 48 T SUR 5 J 69 LOCAL 2</t>
  </si>
  <si>
    <t>PAPELERÍA</t>
  </si>
  <si>
    <t>CLL 48 T SUR 5 J 14 APTO 101</t>
  </si>
  <si>
    <t>MARTHA LUCIA ALARCON</t>
  </si>
  <si>
    <t>VARIEDADES MARTHA LU</t>
  </si>
  <si>
    <t>CLL 48 N SUR 3 80 INT 3 APTO 101</t>
  </si>
  <si>
    <t>PILAR MARTINEZ</t>
  </si>
  <si>
    <t>LIMPIA TU HOGAR</t>
  </si>
  <si>
    <t>CRR 11 A 41 02 SUR</t>
  </si>
  <si>
    <t xml:space="preserve">LOMAS </t>
  </si>
  <si>
    <t>ALBA ALBARACIN FONSECA</t>
  </si>
  <si>
    <t>tv 13 f 45 B BIS sur 04</t>
  </si>
  <si>
    <t>EDGAR FABIAN BAUTIZTA</t>
  </si>
  <si>
    <t>PANADERIA CASTILLO DEL PAN</t>
  </si>
  <si>
    <t xml:space="preserve">EL DE TODITO DE PATI </t>
  </si>
  <si>
    <t xml:space="preserve">CLL 48 I 9 43 </t>
  </si>
  <si>
    <t>ROBINSON BALLESTEROS</t>
  </si>
  <si>
    <t xml:space="preserve">TIENDA LA VENTANA </t>
  </si>
  <si>
    <t>CLL 42 SUR 12 55 INT 4 APTO 104</t>
  </si>
  <si>
    <t>ESPERANZA GONZÁLES</t>
  </si>
  <si>
    <t xml:space="preserve">MINIMERCADO ESPERANZA </t>
  </si>
  <si>
    <t>TV 13 G 45 B 76 SUR</t>
  </si>
  <si>
    <t>LIGIA LLANOS</t>
  </si>
  <si>
    <t>CLL 48 J SUR 5 D 90</t>
  </si>
  <si>
    <t>MARINA SANDOVAL</t>
  </si>
  <si>
    <t xml:space="preserve">MINI TIENDA EL PARQUE </t>
  </si>
  <si>
    <t>CLL 48 I 9 47 SUR</t>
  </si>
  <si>
    <t xml:space="preserve">PROVIDENCIA ALTA </t>
  </si>
  <si>
    <t>JAZMIN QUIÑÓNEZ</t>
  </si>
  <si>
    <t xml:space="preserve">TIENDA LOS TIGRES </t>
  </si>
  <si>
    <t>DG 48 M 5 X 64 SUR, MIRADOR</t>
  </si>
  <si>
    <t xml:space="preserve">MIRADOR </t>
  </si>
  <si>
    <t xml:space="preserve">LUIS ALBERTO GUATAQUI </t>
  </si>
  <si>
    <t>DONDE LUCHO</t>
  </si>
  <si>
    <t>CLL 48 P BIS SUR 3 70</t>
  </si>
  <si>
    <t>CARLOS ALBERTO BARRERO</t>
  </si>
  <si>
    <t>LAS TRES PIEDRAS</t>
  </si>
  <si>
    <t xml:space="preserve">CR 12 23 A 02 SUR </t>
  </si>
  <si>
    <t>313 2312581</t>
  </si>
  <si>
    <t xml:space="preserve">SAN JOSE </t>
  </si>
  <si>
    <t>MIGUEL ARDILA</t>
  </si>
  <si>
    <t>CLL 30 SUR 20 02</t>
  </si>
  <si>
    <t>ALBERTO HERNANDEZ</t>
  </si>
  <si>
    <t>EL.TROPEZON</t>
  </si>
  <si>
    <t>crr 20 SUR 28 B 05</t>
  </si>
  <si>
    <t>LUIS PARDO</t>
  </si>
  <si>
    <t>PANADERIA KROKITORTAS</t>
  </si>
  <si>
    <t>CL 52 SUR 4M 72</t>
  </si>
  <si>
    <t>SUPERMERCADO DEL REINO</t>
  </si>
  <si>
    <t>CL 56 4B 05 SUR</t>
  </si>
  <si>
    <t>VELEÑITA</t>
  </si>
  <si>
    <t>DG 60 SUR 5 B 59</t>
  </si>
  <si>
    <t>CARMEN SALINAS</t>
  </si>
  <si>
    <t>PRODUCTOS DE ASEO SAN JOSE</t>
  </si>
  <si>
    <t>CLL 26A 12B 36</t>
  </si>
  <si>
    <t>ESNEIDER PARRADO</t>
  </si>
  <si>
    <t>FRUTIMERCADO</t>
  </si>
  <si>
    <t>CLL 24SUR 12F 11</t>
  </si>
  <si>
    <t>GUSTAVO RESPTREPO</t>
  </si>
  <si>
    <t>ALEJANDRA ARIZA</t>
  </si>
  <si>
    <t xml:space="preserve">CLL 28C SUR 12L 32 </t>
  </si>
  <si>
    <t>ROCIO JALIME MORENO</t>
  </si>
  <si>
    <t>PANADERIA MILAN</t>
  </si>
  <si>
    <t>ELIZABETH ROMERO</t>
  </si>
  <si>
    <t>MISELANEA Y PAPELERIA LIZ</t>
  </si>
  <si>
    <t xml:space="preserve">CLL 17A SUR 5 91 </t>
  </si>
  <si>
    <t>VIVIANA RODRIGUEZ</t>
  </si>
  <si>
    <t>MINIMERCADO  EL SHADDAI</t>
  </si>
  <si>
    <t>CLL 17A SUR 2A 51</t>
  </si>
  <si>
    <t xml:space="preserve">JUAQUIN BACA </t>
  </si>
  <si>
    <t>CLL 17 SUR 6 29</t>
  </si>
  <si>
    <t>ISRAEL ABENDAÑO</t>
  </si>
  <si>
    <t>SALSAMENTARIA LA NUEVA</t>
  </si>
  <si>
    <t>CR 10C 13 22 SUR</t>
  </si>
  <si>
    <t>PEDRO CASTRO</t>
  </si>
  <si>
    <t>PANADERIA DE CACHE</t>
  </si>
  <si>
    <t xml:space="preserve">CLL 13 SUR 10C 96 ESTE </t>
  </si>
  <si>
    <t>ALBERTO RODRIGUEZ</t>
  </si>
  <si>
    <t>LA PROSPERIDAD</t>
  </si>
  <si>
    <t>FREDDY BOHORQUES</t>
  </si>
  <si>
    <t>TIENDA VILLA ISABEL</t>
  </si>
  <si>
    <t xml:space="preserve">TV 14P 68 52 SUR </t>
  </si>
  <si>
    <t>IRENE GUARNISO</t>
  </si>
  <si>
    <t>LA BODEGUITA</t>
  </si>
  <si>
    <t xml:space="preserve">LUZ AMANDA </t>
  </si>
  <si>
    <t>LA SANTANDERIANA</t>
  </si>
  <si>
    <t>14Q 60</t>
  </si>
  <si>
    <t>HELENA VILLAMIZAL</t>
  </si>
  <si>
    <t xml:space="preserve">TV 14 RBIS 69A 28S </t>
  </si>
  <si>
    <t xml:space="preserve">JUAN JIMENEZ </t>
  </si>
  <si>
    <t xml:space="preserve">INTER ELION </t>
  </si>
  <si>
    <t>CLL 70A  SUR 2B 58</t>
  </si>
  <si>
    <t xml:space="preserve">ERASMO CARVAJAL </t>
  </si>
  <si>
    <t>SUPERMERCADO LOS PAISAS</t>
  </si>
  <si>
    <t>CR 14A  71F 20</t>
  </si>
  <si>
    <t xml:space="preserve">EVA ROA </t>
  </si>
  <si>
    <t>PAÑALERIA HELLEN</t>
  </si>
  <si>
    <t>CR 14L 73B 56</t>
  </si>
  <si>
    <t xml:space="preserve">ALVARO PALACIO </t>
  </si>
  <si>
    <t>PANADERIA PRIMAVERA</t>
  </si>
  <si>
    <t>CLL73 SUR 14L 03</t>
  </si>
  <si>
    <t>LINDA ROMERO</t>
  </si>
  <si>
    <t>PAPELERIA DYD</t>
  </si>
  <si>
    <t>CR3 71F 05</t>
  </si>
  <si>
    <t>CLL 71C G 297</t>
  </si>
  <si>
    <t xml:space="preserve">ALEXANDER LEON </t>
  </si>
  <si>
    <t>MISELANEAS</t>
  </si>
  <si>
    <t>CR10D 26A 24 SUR</t>
  </si>
  <si>
    <t xml:space="preserve">AIRI MONTILLA </t>
  </si>
  <si>
    <t>BOLSAS Y DESECHABLES</t>
  </si>
  <si>
    <t>CLL13 SUR 10C 72 ESTE</t>
  </si>
  <si>
    <t>CARLOS DAVID</t>
  </si>
  <si>
    <t>VIDEOS Y VIDEOS</t>
  </si>
  <si>
    <t xml:space="preserve">CLL13 SUR 10D 22 ESTE </t>
  </si>
  <si>
    <t xml:space="preserve">JUAN SAMUDIO </t>
  </si>
  <si>
    <t>SALSAMENTARIA LA 13</t>
  </si>
  <si>
    <t xml:space="preserve">CLL 13 SUR 10D 59 ESTE </t>
  </si>
  <si>
    <t xml:space="preserve">JUAN CALIXTO </t>
  </si>
  <si>
    <t>CAFETERIA Y CIGARRERIA</t>
  </si>
  <si>
    <t xml:space="preserve">CR 11 ESTE 13 06 SUR </t>
  </si>
  <si>
    <t xml:space="preserve">MARIA NELLY PARRA </t>
  </si>
  <si>
    <t>SUPERTIENDA</t>
  </si>
  <si>
    <t>CLL 13 SUR 14 52</t>
  </si>
  <si>
    <t>FRANCI FERLA</t>
  </si>
  <si>
    <t>CR 3 ESTE 31A 05 SUR</t>
  </si>
  <si>
    <t>JOSE HERNANDEZ</t>
  </si>
  <si>
    <t>PANADERIA ESQUINA</t>
  </si>
  <si>
    <t>CR 1A ESTE 27B 61 SUR</t>
  </si>
  <si>
    <t>JOSE GARCIA</t>
  </si>
  <si>
    <t>CLL 35B 9 16</t>
  </si>
  <si>
    <t>RUTH MORENO</t>
  </si>
  <si>
    <t>CIGARRERIA RUTH</t>
  </si>
  <si>
    <t>CLL 35B SUR 9A 10</t>
  </si>
  <si>
    <t>ALBA HERNANDEZ</t>
  </si>
  <si>
    <t>DG 32D SUR 8 05 ESTE</t>
  </si>
  <si>
    <t>MARTHA MUÑOZ</t>
  </si>
  <si>
    <t>CR 9 ESTE 30 25 SUR C-21</t>
  </si>
  <si>
    <t>MARIA CECILIA SALCEDO</t>
  </si>
  <si>
    <t>JIMMY VERNAL</t>
  </si>
  <si>
    <t>CR 10B ESTE 23A 13 SUR</t>
  </si>
  <si>
    <t>LILIANA MORENO</t>
  </si>
  <si>
    <t>LA AVICOLA SAN BLAS</t>
  </si>
  <si>
    <t>CR 10B ESTE 24A 56 SUR</t>
  </si>
  <si>
    <t>LA QUINTA</t>
  </si>
  <si>
    <t>CR 10B ESTE 26A 62 SUR</t>
  </si>
  <si>
    <t>JHON ROZUA</t>
  </si>
  <si>
    <t>CR 9B 23 40 SUR</t>
  </si>
  <si>
    <t>EDUARDO HERNANDEZ</t>
  </si>
  <si>
    <t>JACK BLACK  JR</t>
  </si>
  <si>
    <t>CR 3 ESTE 22C SUR 03</t>
  </si>
  <si>
    <t>FLOR MARINA</t>
  </si>
  <si>
    <t xml:space="preserve">CLL 24A SUR 8 07 ESTE </t>
  </si>
  <si>
    <t xml:space="preserve">PANADERIA LA ESQUINA </t>
  </si>
  <si>
    <t xml:space="preserve">CR 1A ESTE 27B 61 SUR </t>
  </si>
  <si>
    <t>JORGE NOVOA</t>
  </si>
  <si>
    <t>CR 11 ESTE 40 12 SUR</t>
  </si>
  <si>
    <t>HERNAN DE JESUS</t>
  </si>
  <si>
    <t>CR 11 ESTE 40 14 SUR</t>
  </si>
  <si>
    <t>ESPERANZA SANABRIA</t>
  </si>
  <si>
    <t>CLL 40B SUR 9 61 ESTE</t>
  </si>
  <si>
    <t>MARY LUZ</t>
  </si>
  <si>
    <t>CR 11 ESTE 41A 21 SUR</t>
  </si>
  <si>
    <t>CR 11 ESTE 42A 12 SUR</t>
  </si>
  <si>
    <t>ISAAC PARDO</t>
  </si>
  <si>
    <t>EL MANANTIAL</t>
  </si>
  <si>
    <t>CR 11 ESTE 41A 32 SUR</t>
  </si>
  <si>
    <t>CLARA INES CICUAMIA</t>
  </si>
  <si>
    <t>CR 11 ESTE 42B 46 SUR</t>
  </si>
  <si>
    <t>DANI VALENCIA</t>
  </si>
  <si>
    <t>TIENDA DE MATEO</t>
  </si>
  <si>
    <t>CLL 43 SUR 11 08 ESTE</t>
  </si>
  <si>
    <t>CRISTIAN FERNEY VASQUEZ</t>
  </si>
  <si>
    <t>SURTI VIVERES PAULA</t>
  </si>
  <si>
    <t>CR 7A ESTE 45A 51 SUR</t>
  </si>
  <si>
    <t>MARLEN DIAZ</t>
  </si>
  <si>
    <t>MINIMERCADO VILLA DEL CERRO</t>
  </si>
  <si>
    <t>CR 3G ESTE 45 64 SUR</t>
  </si>
  <si>
    <t>VICTOR PAEZ</t>
  </si>
  <si>
    <t>LA COSECHA</t>
  </si>
  <si>
    <t>CLL 46A 3B 40 ESTE</t>
  </si>
  <si>
    <t>ALBARO BOLIVAR</t>
  </si>
  <si>
    <t>CIGARRERIA VILLA DEL CERRO</t>
  </si>
  <si>
    <t>CR 3 BIS ESTE 46A 10 SUR</t>
  </si>
  <si>
    <t>VERNICA LOPEZ</t>
  </si>
  <si>
    <t>PAÑALERIA MI TERNURITA</t>
  </si>
  <si>
    <t>CR 3 ESTE 46B 05 SUR</t>
  </si>
  <si>
    <t>SONIA LIZETH BELTRAN</t>
  </si>
  <si>
    <t>TINEDA</t>
  </si>
  <si>
    <t>CLL 46B SUR 2 15 ESTE</t>
  </si>
  <si>
    <t>TIBERIO SOLEDAD</t>
  </si>
  <si>
    <t>LIBER PAN</t>
  </si>
  <si>
    <t>CLL 43B SUR CR1D ESTE</t>
  </si>
  <si>
    <t>YOLIMA CELI</t>
  </si>
  <si>
    <t>CLL 56 SUR 5A 24</t>
  </si>
  <si>
    <t>MIGUEL ANGEL VALENZUELA</t>
  </si>
  <si>
    <t>CLL 56 SUR 4A 06</t>
  </si>
  <si>
    <t>MARIA ANGELICA LOAIZA</t>
  </si>
  <si>
    <t>CIGARRERIA LOS ANGELES</t>
  </si>
  <si>
    <t>CLL 56 SUR 3G 05</t>
  </si>
  <si>
    <t>MARISOL BENAVIDEZ</t>
  </si>
  <si>
    <t>DG 60 3B 67 SUR</t>
  </si>
  <si>
    <t>NATALY MAHECHA</t>
  </si>
  <si>
    <t>CIGARRERIA SALITO</t>
  </si>
  <si>
    <t>CR 12H BIS B 27B 10  12</t>
  </si>
  <si>
    <t>SANDRA MILENA VALENCIA</t>
  </si>
  <si>
    <t>MINI MARKET SAMMY</t>
  </si>
  <si>
    <t>CLL 27 SUR 12J 27</t>
  </si>
  <si>
    <t>CARIM MUÑOZ</t>
  </si>
  <si>
    <t>CLL26A 14 63 SUR</t>
  </si>
  <si>
    <t>VICTOR PULIDO</t>
  </si>
  <si>
    <t xml:space="preserve">SUPERMERCADO LA COSECHA </t>
  </si>
  <si>
    <t>CR 19C 25 46 SUR</t>
  </si>
  <si>
    <t>GILDARDO CORCUERDA</t>
  </si>
  <si>
    <t>CR 19B 23 44 SUR</t>
  </si>
  <si>
    <t>ANA LUCIA ESCOBAR</t>
  </si>
  <si>
    <t>PANADERIA SUPERPAN</t>
  </si>
  <si>
    <t xml:space="preserve">CLL 28 SUR 18 64 </t>
  </si>
  <si>
    <t>CINDY AGUILERA MARTINEZ</t>
  </si>
  <si>
    <t>SALSAMENTARIA LA GRANJITA</t>
  </si>
  <si>
    <t xml:space="preserve">CLL 28 SUR 19A 18 </t>
  </si>
  <si>
    <t>CR 24 23 25 SUR</t>
  </si>
  <si>
    <t>OSCAR ORDUÑO</t>
  </si>
  <si>
    <t>CR 24 23 13 SUR</t>
  </si>
  <si>
    <t>LUZ FONSECA</t>
  </si>
  <si>
    <t>PANADERIA SAN SEBASTIAN</t>
  </si>
  <si>
    <t xml:space="preserve">CLL 27 18 19 SUR </t>
  </si>
  <si>
    <t>VALERO MALAGON</t>
  </si>
  <si>
    <t>CLL 30 SUR 21A 21</t>
  </si>
  <si>
    <t>FABER GAMBOA</t>
  </si>
  <si>
    <t>CLL 30 SUR 21B 18</t>
  </si>
  <si>
    <t xml:space="preserve">MARIA CRISTINA </t>
  </si>
  <si>
    <t>TINEDA FERNANDA</t>
  </si>
  <si>
    <t>CR6 ESTE 13 50 SUR</t>
  </si>
  <si>
    <t>MARTIN YARA</t>
  </si>
  <si>
    <t>PANADERIA LA ESPECIAL</t>
  </si>
  <si>
    <t>CLL 13 ESTE SUR 11 06</t>
  </si>
  <si>
    <t>ANA SANCHEZ</t>
  </si>
  <si>
    <t>TIENDA ANITA</t>
  </si>
  <si>
    <t xml:space="preserve">CR 12 ESTE 11 25 SUR </t>
  </si>
  <si>
    <t>ARCENIA CEROZ</t>
  </si>
  <si>
    <t>RICO PAN</t>
  </si>
  <si>
    <t>CR 10D ESTE 17B 05 SUR</t>
  </si>
  <si>
    <t>MISELANEA</t>
  </si>
  <si>
    <t>CLL 45C BIS SUR 3G 03 ESTE</t>
  </si>
  <si>
    <t>DIANA MARTINEZ</t>
  </si>
  <si>
    <t>DONDE EL GATO</t>
  </si>
  <si>
    <t>CR 3B ESTE 45C 67 SUR</t>
  </si>
  <si>
    <t>GLADIZ ROJAS</t>
  </si>
  <si>
    <t>LOS COMPINCHES</t>
  </si>
  <si>
    <t>CR 3 ESTE  46A 17SUR</t>
  </si>
  <si>
    <t>ALEJANDRO PAEZ</t>
  </si>
  <si>
    <t>A COMER PAN</t>
  </si>
  <si>
    <t>CLL 43B SUR 1A 04 ESTE</t>
  </si>
  <si>
    <t>LAURA GARZON</t>
  </si>
  <si>
    <t>JUDANA 2</t>
  </si>
  <si>
    <t xml:space="preserve">CR 1 ESTE 43B 69 SUR </t>
  </si>
  <si>
    <t xml:space="preserve">PATRICIA LUNA </t>
  </si>
  <si>
    <t>CLL 41A SUR CR 1B ESTE</t>
  </si>
  <si>
    <t>WILSON URCUE</t>
  </si>
  <si>
    <t>SUPERMERCADO LA 41</t>
  </si>
  <si>
    <t xml:space="preserve">CLL 41A SUR 1B 21 ESTE </t>
  </si>
  <si>
    <t>CARMEN RIAÑO</t>
  </si>
  <si>
    <t>PRODUCTOS DE LIMPIEZA</t>
  </si>
  <si>
    <t>DG 42  4 BIS SUR 4 42 ESTE</t>
  </si>
  <si>
    <t>CLL 15SUR 5A 03</t>
  </si>
  <si>
    <t>MARGARITA RUIZ</t>
  </si>
  <si>
    <t>CR 5 15 05 SUR</t>
  </si>
  <si>
    <t>ANDRES PAZ</t>
  </si>
  <si>
    <t>PAPELERIA CATALINA</t>
  </si>
  <si>
    <t>CR 10D ESTE 13 64 SUR</t>
  </si>
  <si>
    <t>MAURICIO CAICEDO</t>
  </si>
  <si>
    <t>CLL  19 SUR 10 23 ESTE</t>
  </si>
  <si>
    <t>CR11 24 50</t>
  </si>
  <si>
    <t>VANESSA GARCIA</t>
  </si>
  <si>
    <t xml:space="preserve"> PANADERIA</t>
  </si>
  <si>
    <t xml:space="preserve">CR 12BIS 22C SUR 02 </t>
  </si>
  <si>
    <t>LEONOR BENAVIDES</t>
  </si>
  <si>
    <t>PANEDERIA</t>
  </si>
  <si>
    <t>C11ESTE CLL 41 SUR</t>
  </si>
  <si>
    <t>RAMON GENOI</t>
  </si>
  <si>
    <t xml:space="preserve">TIENDA EL MONO </t>
  </si>
  <si>
    <t>CLL42SUR 10A 30 ESTE</t>
  </si>
  <si>
    <t xml:space="preserve">MARY LUZ VARGAS </t>
  </si>
  <si>
    <t>MARY COMUNICACIONES</t>
  </si>
  <si>
    <t>CLL 42 SUR CR 11 ESTE</t>
  </si>
  <si>
    <t>LINA ROSA TORRES</t>
  </si>
  <si>
    <t>NUEVO MILENIO</t>
  </si>
  <si>
    <t>CLL 42A SUR 10 36 ESTE</t>
  </si>
  <si>
    <t>LIDIER SANCHEZ</t>
  </si>
  <si>
    <t xml:space="preserve">DG 59 SUR 1  58 </t>
  </si>
  <si>
    <t xml:space="preserve">ERIKA PEÑA </t>
  </si>
  <si>
    <t>CAFÉ Y PAN</t>
  </si>
  <si>
    <t xml:space="preserve">DG 59 SUR 2 11 </t>
  </si>
  <si>
    <t xml:space="preserve">JOSE DAVID PEÑA </t>
  </si>
  <si>
    <t>COMPU CANELA</t>
  </si>
  <si>
    <t>DG 60 SUR 2C 24</t>
  </si>
  <si>
    <t>LUZ NEY PORRAS</t>
  </si>
  <si>
    <t xml:space="preserve">PANADERIA RAMIREZ </t>
  </si>
  <si>
    <t xml:space="preserve">DG 60 SUR CR 2C BIS </t>
  </si>
  <si>
    <t>ANDREA TORRES</t>
  </si>
  <si>
    <t>DG 60 SUR 3B 37</t>
  </si>
  <si>
    <t>LUIS ALFONSO CASTAÑO</t>
  </si>
  <si>
    <t>LA TIENDA DE SOFI</t>
  </si>
  <si>
    <t>DG  57 SUR 3A 87</t>
  </si>
  <si>
    <t>JAIRO CAMPIÑO</t>
  </si>
  <si>
    <t xml:space="preserve">MARIA HELENA </t>
  </si>
  <si>
    <t>BODEGON SANTANDERIANO</t>
  </si>
  <si>
    <t>DG57A SUR 3 05</t>
  </si>
  <si>
    <t>HEIDY BALAMBA</t>
  </si>
  <si>
    <t>RESTAURANTE MARY</t>
  </si>
  <si>
    <t>CR 10A 22 SUR 10</t>
  </si>
  <si>
    <t>NELY SEGURA</t>
  </si>
  <si>
    <t>PAN REAL</t>
  </si>
  <si>
    <t>CLL 26A SUR 12D 27</t>
  </si>
  <si>
    <t>HELMUS FORERO</t>
  </si>
  <si>
    <t>SUPERMERCADO SANTIAGO</t>
  </si>
  <si>
    <t>CLL 28C SUR 12 I 03</t>
  </si>
  <si>
    <t>NUBIA OCAMPO</t>
  </si>
  <si>
    <t>CR 10 ESTE 19 A 02 SUR</t>
  </si>
  <si>
    <t>MONICA IZQUIERDO</t>
  </si>
  <si>
    <t>CIGARRERIA Y DULCERÍA LA 18</t>
  </si>
  <si>
    <t xml:space="preserve">CL 21 SUR 10B 03 ESTE </t>
  </si>
  <si>
    <t xml:space="preserve">SAN BLAS </t>
  </si>
  <si>
    <t>CARMEN VARGAS</t>
  </si>
  <si>
    <t xml:space="preserve">MISCELÁNEA </t>
  </si>
  <si>
    <t xml:space="preserve">CR 22A 25 SUR </t>
  </si>
  <si>
    <t>EVER GOMEZ</t>
  </si>
  <si>
    <t xml:space="preserve">GOA PRODUCTOS Y SERVICIOS </t>
  </si>
  <si>
    <t>CR 10B ESTE 23 12 SUR</t>
  </si>
  <si>
    <t>CONSUELO MARTINEZ</t>
  </si>
  <si>
    <t>KASLADAMS</t>
  </si>
  <si>
    <t xml:space="preserve">CL 22A SUR 10 12 ESTE </t>
  </si>
  <si>
    <t xml:space="preserve">FLOR BELTRAN </t>
  </si>
  <si>
    <t xml:space="preserve">CL 24 SUR 9C 59ESTE </t>
  </si>
  <si>
    <t>CONSEDCION CLAVIJO</t>
  </si>
  <si>
    <t>CR 10 ESTE 27 B 55 SUR</t>
  </si>
  <si>
    <t>MIGUEL RINCON</t>
  </si>
  <si>
    <t>CR 9 A 24 16 SUR</t>
  </si>
  <si>
    <t>JANETH VALBUENA</t>
  </si>
  <si>
    <t xml:space="preserve">CR 8 ESTE 27 11 SUR </t>
  </si>
  <si>
    <t>DORA CAMPUS</t>
  </si>
  <si>
    <t>CL 27A SUR 5 02 ESTE</t>
  </si>
  <si>
    <t>SANDRA CARVAJAL</t>
  </si>
  <si>
    <t>CR 5 ESTE 28 41 SUR</t>
  </si>
  <si>
    <t>BELISARIO PEREZ</t>
  </si>
  <si>
    <t>HIPERMERCADO PEREZ</t>
  </si>
  <si>
    <t>CR 5 ESTE 29 19 SUR</t>
  </si>
  <si>
    <t>MARIBEL FRANCO</t>
  </si>
  <si>
    <t xml:space="preserve">CL 46A CR 3 F 46 04 SUR ESTE FRENTE CAI </t>
  </si>
  <si>
    <t>LUZ MIRIAN RODRIGUEZ</t>
  </si>
  <si>
    <t xml:space="preserve">CL 45 C BIS SUR 39 06 ESTE </t>
  </si>
  <si>
    <t>ROSARIO ABADIAS</t>
  </si>
  <si>
    <t xml:space="preserve">CL45 D SUR 3G 59 ESTE </t>
  </si>
  <si>
    <t>CECILIA RANGEL</t>
  </si>
  <si>
    <t>CL 46 SUR 3G 30 ESTE CASA 101</t>
  </si>
  <si>
    <t>ANGELA GONZALES</t>
  </si>
  <si>
    <t>CR 3 A BIS ESTE 45 C 80 SUR</t>
  </si>
  <si>
    <t>OSCAR RUIZ</t>
  </si>
  <si>
    <t>CR 3 ESTE 46 B 19 SUR</t>
  </si>
  <si>
    <t>CR 1 A ESTE 43 69 SUR</t>
  </si>
  <si>
    <t>LUIS RAMIREZ</t>
  </si>
  <si>
    <t>INTERNET EL PAISA</t>
  </si>
  <si>
    <t>CR 1 A ESTE 43B 03 SUR</t>
  </si>
  <si>
    <t>EDISON ANDRES MOSQUERA</t>
  </si>
  <si>
    <t xml:space="preserve">DISTRICARNES SANTANDER </t>
  </si>
  <si>
    <t xml:space="preserve">DG 45C SUR 11 05 ESTE </t>
  </si>
  <si>
    <t>CR 11 ESTE 42 B 23 SUR</t>
  </si>
  <si>
    <t xml:space="preserve">ANDREA MUÑOZ </t>
  </si>
  <si>
    <t>JHONATAN PARRA</t>
  </si>
  <si>
    <t>CIGARRERIA MARIA</t>
  </si>
  <si>
    <t>CL 43 A BIS A SUR 8 66 ESTE</t>
  </si>
  <si>
    <t>ANDREA MUÑOZ</t>
  </si>
  <si>
    <t>YULI RUSSI</t>
  </si>
  <si>
    <t>COMESTIBLES</t>
  </si>
  <si>
    <t>DG 42 A BIS SUR 4 81</t>
  </si>
  <si>
    <t>BLANCA CECILIA</t>
  </si>
  <si>
    <t xml:space="preserve">TIENDA CECI </t>
  </si>
  <si>
    <t>CL 42 SUR 10 A 19 SUR</t>
  </si>
  <si>
    <t>SANDRA PATRICIA</t>
  </si>
  <si>
    <t>MINIMERCADO DANNY</t>
  </si>
  <si>
    <t xml:space="preserve">CL 42 A SUR 10 57 ESTE </t>
  </si>
  <si>
    <t>BLANCA FIGUEREDO</t>
  </si>
  <si>
    <t>EL CAMPEON</t>
  </si>
  <si>
    <t xml:space="preserve">CL 18 4 94 </t>
  </si>
  <si>
    <t>MERCADO SANTA ANA</t>
  </si>
  <si>
    <t>CL 13 SUR 6 34 ESTE</t>
  </si>
  <si>
    <t>NELSON CASTAÑEDA</t>
  </si>
  <si>
    <t>LA LUCIERNAGA</t>
  </si>
  <si>
    <t xml:space="preserve">CL 13 SUR 14 64 ESTE </t>
  </si>
  <si>
    <t>JOEL RIAÑO</t>
  </si>
  <si>
    <t>PANADERIA RIAÑO</t>
  </si>
  <si>
    <t>CR 10 D ESTE 18 14 SUR</t>
  </si>
  <si>
    <t>MAXIMINO SANCHEZ</t>
  </si>
  <si>
    <t>VIDEO BAR SM</t>
  </si>
  <si>
    <t>CL 19 10 C 05 ESTE</t>
  </si>
  <si>
    <t>PAOLA MARTINEZ</t>
  </si>
  <si>
    <t>VARIEDADES ANGELO</t>
  </si>
  <si>
    <t>CR 11 ESTE 42 A 44 SUR</t>
  </si>
  <si>
    <t>GARY FRANK RAMIREZ</t>
  </si>
  <si>
    <t>CIGARRERIA CHECOSAS</t>
  </si>
  <si>
    <t>DG 45 C SUR 11 12 ESTE</t>
  </si>
  <si>
    <t>DANNY LOPEZ</t>
  </si>
  <si>
    <t xml:space="preserve">DG 45 A SUR CR 8 A ESTE </t>
  </si>
  <si>
    <t>NATALY TORRES</t>
  </si>
  <si>
    <t>CR 7 A 45 A 82 SUR</t>
  </si>
  <si>
    <t>LIBARDO CRUZ</t>
  </si>
  <si>
    <t>SALSAMENTARIA LA 8</t>
  </si>
  <si>
    <t>CR 8 ESTE 41 43 SUR</t>
  </si>
  <si>
    <t>LIZETH GOMEZ</t>
  </si>
  <si>
    <t>CL 42 B 6 63 ESTE</t>
  </si>
  <si>
    <t>JENNY MONZALBA</t>
  </si>
  <si>
    <t>RESTAURANTE SAN BLAS</t>
  </si>
  <si>
    <t>CR 10 ESTE 19 38 SUR</t>
  </si>
  <si>
    <t>LADY PARDO</t>
  </si>
  <si>
    <t>CR 1 BIS A 61 37 SUR</t>
  </si>
  <si>
    <t>HENRRY GONZALES</t>
  </si>
  <si>
    <t>TV 3 B 59 19 SUR</t>
  </si>
  <si>
    <t xml:space="preserve">DG 61 SUR 2 80 </t>
  </si>
  <si>
    <t>WILLIAN REYES</t>
  </si>
  <si>
    <t xml:space="preserve">DG 62 SUR 2 C 05 </t>
  </si>
  <si>
    <t>SANDRA URURU</t>
  </si>
  <si>
    <t xml:space="preserve">DG 62 2 80 SUR </t>
  </si>
  <si>
    <t>ALBERTO VARELA</t>
  </si>
  <si>
    <t xml:space="preserve">CR 3 D 57 12 SUR </t>
  </si>
  <si>
    <t>ILDA VARGAS</t>
  </si>
  <si>
    <t>CR 3 G 57 12 SUR</t>
  </si>
  <si>
    <t xml:space="preserve">FABIO UREA </t>
  </si>
  <si>
    <t>CIGARRERIA JD</t>
  </si>
  <si>
    <t>CL 24 SUR 19 B 56</t>
  </si>
  <si>
    <t>DORA DIAZ</t>
  </si>
  <si>
    <t>MICELANIA</t>
  </si>
  <si>
    <t>CL 24 19 C 40 SUR</t>
  </si>
  <si>
    <t>NIKOS INTERNET</t>
  </si>
  <si>
    <t>CL 24 19 C 59 SUR</t>
  </si>
  <si>
    <t>LIBIA BARRAGAN</t>
  </si>
  <si>
    <t>CR 10 B ESTE 20 87 SUR</t>
  </si>
  <si>
    <t>SAN CBLAS</t>
  </si>
  <si>
    <t>VIVIANA GUTIERREZ</t>
  </si>
  <si>
    <t xml:space="preserve"> DISTRI POLLOS</t>
  </si>
  <si>
    <t>CR 10 B ESTE 21 48 SUR</t>
  </si>
  <si>
    <t>ROSARIO OBANDO</t>
  </si>
  <si>
    <t>EL SIPT RESTAURANTE</t>
  </si>
  <si>
    <t>CR 10 ESTE 27 51 SUR</t>
  </si>
  <si>
    <t>GINA BARRIOS</t>
  </si>
  <si>
    <t>CLL 45F SUR 3G 46 ESTE</t>
  </si>
  <si>
    <t>YINA BARRIOS</t>
  </si>
  <si>
    <t xml:space="preserve">CL 45 F SUR 3G 46 ESTE </t>
  </si>
  <si>
    <t>CR 3 B ESTE 45C 67 SUR</t>
  </si>
  <si>
    <t>NUBIA SALAMENCA</t>
  </si>
  <si>
    <t>FERRETERIA EL BOGA</t>
  </si>
  <si>
    <t>CR 3 ESTE 46 A 22 SUR</t>
  </si>
  <si>
    <t>LUZ ANGELA MELO</t>
  </si>
  <si>
    <t>TIENDA PAISA MW</t>
  </si>
  <si>
    <t xml:space="preserve">CL 46B SUR 2 06 ESTE </t>
  </si>
  <si>
    <t>PANADERIA A COMER PAN</t>
  </si>
  <si>
    <t xml:space="preserve">CL 43B SUR 1 A 04 ESTE </t>
  </si>
  <si>
    <t>OLGA SERRATO</t>
  </si>
  <si>
    <t xml:space="preserve"> CAFETERIA DOÑA OLGA</t>
  </si>
  <si>
    <t xml:space="preserve">CL 42 SUR 0 21 ESTE </t>
  </si>
  <si>
    <t>3058163306- 3213835578</t>
  </si>
  <si>
    <t>LADY MARCELA ROJAS</t>
  </si>
  <si>
    <t>ASEOLIM 1A</t>
  </si>
  <si>
    <t>CL 41 A SUR 1D 84 ESTE LOCAL 4</t>
  </si>
  <si>
    <t>MARIA BORQUEZ</t>
  </si>
  <si>
    <t>CR 2 ESTE 41 A 24 SUR</t>
  </si>
  <si>
    <t>GLORIA MORA</t>
  </si>
  <si>
    <t>XBOX @CAFE INTERNET</t>
  </si>
  <si>
    <t xml:space="preserve">CL 41 ESTE 1B 51 SUR </t>
  </si>
  <si>
    <t>IMELDA NAJAR</t>
  </si>
  <si>
    <t xml:space="preserve">DROGERIA SUPER </t>
  </si>
  <si>
    <t>CL 41 SUR 1B ESTE 40</t>
  </si>
  <si>
    <t>ANGELA PEREZ</t>
  </si>
  <si>
    <t>PANADERIA BOSQUE LA 56</t>
  </si>
  <si>
    <t xml:space="preserve">CL 56 SUR 5 30 </t>
  </si>
  <si>
    <t>GLORIA TABARES</t>
  </si>
  <si>
    <t>COMUNICACIONES SOFI</t>
  </si>
  <si>
    <t>CL 56 4 L 30 PISO 1</t>
  </si>
  <si>
    <t>DARIO VALENZUELA</t>
  </si>
  <si>
    <t>CL 56 4 06 SUR</t>
  </si>
  <si>
    <t>MARIA DEL CARMEN PEREZ</t>
  </si>
  <si>
    <t xml:space="preserve">CR3 G 55 05 SUR </t>
  </si>
  <si>
    <t>FLORALBA MEGIA</t>
  </si>
  <si>
    <t>CR3 H 54 G 73 SUR</t>
  </si>
  <si>
    <t>NELLY MODROÑERO</t>
  </si>
  <si>
    <t>CLL 31B SUR 3 29 ESTE</t>
  </si>
  <si>
    <t>LEONEL ZUALUAGA</t>
  </si>
  <si>
    <t xml:space="preserve">TIENDA LEO </t>
  </si>
  <si>
    <t>CLL 42 DUR 12 55 BLOQUE 4 APTO 102</t>
  </si>
  <si>
    <t xml:space="preserve">DANILO COSSIO </t>
  </si>
  <si>
    <t xml:space="preserve">AVICOLA VALENTINA </t>
  </si>
  <si>
    <t>TV 13 B 43 SUR 07</t>
  </si>
  <si>
    <t>DIDIER SEPULVEDA</t>
  </si>
  <si>
    <t>TV 5 I 48 B 93 SUR</t>
  </si>
  <si>
    <t>CECILIA MORENO</t>
  </si>
  <si>
    <t>TIENDA EL MIRADOR DEL SOL</t>
  </si>
  <si>
    <t>DG 48 Q SUR 5 X 39</t>
  </si>
  <si>
    <t>MARIA VILLAMARIN</t>
  </si>
  <si>
    <t>TIENDA DIANA</t>
  </si>
  <si>
    <t>CRR 5 A BIS 48 R 03 SUR</t>
  </si>
  <si>
    <t xml:space="preserve">MARCELA MUNAR </t>
  </si>
  <si>
    <t>CIGARRERIA MISCELANIA</t>
  </si>
  <si>
    <t xml:space="preserve">CRR 5 A 48 R 40 SUR </t>
  </si>
  <si>
    <t>NANCY HUERTAS</t>
  </si>
  <si>
    <t>PANADERIA LA ESCALERA</t>
  </si>
  <si>
    <t>CLL 37 SUR 11 C 09</t>
  </si>
  <si>
    <t>LUZ ANGELA ALEGRIAS</t>
  </si>
  <si>
    <t xml:space="preserve">AVICOLA DE CALI </t>
  </si>
  <si>
    <t>crr 5 Q 48 L 06 SUR</t>
  </si>
  <si>
    <t>MARIA GLADIS BENÍTEZ</t>
  </si>
  <si>
    <t>PANADERÍA INTEGRAL</t>
  </si>
  <si>
    <t>TV 6 B BIS 48 K 50 SUR</t>
  </si>
  <si>
    <t>ROSA ELENA BARCALCER</t>
  </si>
  <si>
    <t>SUPERMERCADO ROSITA</t>
  </si>
  <si>
    <t>CLL 48 I BIS SUR # 995 LOCAL 1</t>
  </si>
  <si>
    <t>VIVIANA PARRA PINZON</t>
  </si>
  <si>
    <t xml:space="preserve">MAXI MERCA </t>
  </si>
  <si>
    <t>CLL 48 I BIS SUR # 995 LOCAL 2</t>
  </si>
  <si>
    <t>MARIA ARGENIS ZAMBRANO</t>
  </si>
  <si>
    <t>ASEO KEVIN Y ANGIE</t>
  </si>
  <si>
    <t>CRR 10 48 I SUR 18</t>
  </si>
  <si>
    <t>EDUAN ROMERO</t>
  </si>
  <si>
    <t>SUPERMERCADO EL ORIENTE</t>
  </si>
  <si>
    <t>CRR 10 48 I 10 SUR</t>
  </si>
  <si>
    <t>LUCY GARCÍA</t>
  </si>
  <si>
    <t>PANADERÍA COLOMBIA PAN</t>
  </si>
  <si>
    <t>CRR 10 48 H 15 SUR</t>
  </si>
  <si>
    <t>ANA GALINDO</t>
  </si>
  <si>
    <t>CABINAS Y VARIEDADES</t>
  </si>
  <si>
    <t>CRR 5 A 48 R 20 SUR</t>
  </si>
  <si>
    <t xml:space="preserve">LAURA SACHICA </t>
  </si>
  <si>
    <t xml:space="preserve">LOS.GONDOS </t>
  </si>
  <si>
    <t>CRR 14 A 72 54 SUR</t>
  </si>
  <si>
    <t>MARIA SOGAMOZO</t>
  </si>
  <si>
    <t>MINITIENDA</t>
  </si>
  <si>
    <t>CL 42 SUR 12 A BLOQUE C CASA 11</t>
  </si>
  <si>
    <t>TITO NARVAEZ</t>
  </si>
  <si>
    <t>TNT</t>
  </si>
  <si>
    <t>CLL 42 SUR 11 C 65 BLOQUE B CASA 26</t>
  </si>
  <si>
    <t>ESMERALDA GIRALDO</t>
  </si>
  <si>
    <t>VARIEDADES HANNITA</t>
  </si>
  <si>
    <t>CLL 38 11 B 19 SUR</t>
  </si>
  <si>
    <t>ADRIANA LUCIA FUNES</t>
  </si>
  <si>
    <t>DG 45 F SUR 14 A 13 SUR local 1</t>
  </si>
  <si>
    <t xml:space="preserve">MARÍA RUBY PINO </t>
  </si>
  <si>
    <t xml:space="preserve">CASITA DEL ASEO </t>
  </si>
  <si>
    <t>DG 49 14 I 41 SUR</t>
  </si>
  <si>
    <t>MAURICIO LIZARAZO</t>
  </si>
  <si>
    <t xml:space="preserve">ML COMUNICACIÓNES </t>
  </si>
  <si>
    <t>TV 13 J 48 53 SUR</t>
  </si>
  <si>
    <t>ALEJANDRO BECERRA</t>
  </si>
  <si>
    <t>GUINE.COM COMUNICACIÓNES</t>
  </si>
  <si>
    <t>TV 5 P 48 R 04 sur</t>
  </si>
  <si>
    <t>ARMANDO MANCIPE</t>
  </si>
  <si>
    <t xml:space="preserve">MISCELÁNEA MARINA </t>
  </si>
  <si>
    <t>CLL48 I BIS A 11 13 SUR</t>
  </si>
  <si>
    <t>ANGELA SILVA</t>
  </si>
  <si>
    <t>3167484299 _ 3208268352</t>
  </si>
  <si>
    <t>JACQUELINE RUIZ</t>
  </si>
  <si>
    <t>CASA DE ASEO</t>
  </si>
  <si>
    <t>CRR 5 A 48 K 12</t>
  </si>
  <si>
    <t>JOSE RICARDO ROMERO</t>
  </si>
  <si>
    <t>TIENDA BRAYAN STIV</t>
  </si>
  <si>
    <t>CL 48 K 4 02 SUR</t>
  </si>
  <si>
    <t xml:space="preserve">BLANCA SUAREZ </t>
  </si>
  <si>
    <t>CIGARRERIA LIZ</t>
  </si>
  <si>
    <t>CL 48 J BIS D 3 90 SUR</t>
  </si>
  <si>
    <t xml:space="preserve">MARIA CHAPARRO </t>
  </si>
  <si>
    <t xml:space="preserve">PANADERIA PAN VIVIAN </t>
  </si>
  <si>
    <t>CR 5 48 P 59 SUR</t>
  </si>
  <si>
    <t>LUZ MARINA ROBALLO</t>
  </si>
  <si>
    <t>CLL 31 NSUR 2 34 ESTE</t>
  </si>
  <si>
    <t>PAOLA HERNANDEZ</t>
  </si>
  <si>
    <t>TV 1 37 14 SUR</t>
  </si>
  <si>
    <t>ANDREA JIMENEZ        3188981252</t>
  </si>
  <si>
    <t>ROSAURA LOPEZ</t>
  </si>
  <si>
    <t>CIGARRERIA ROSITA</t>
  </si>
  <si>
    <t>CLL 37 SUR 1 43 ESTE</t>
  </si>
  <si>
    <t>ANDREA JIMENEZ        3188981253</t>
  </si>
  <si>
    <t>PEDRO PIZA</t>
  </si>
  <si>
    <t>PANIFICADORA</t>
  </si>
  <si>
    <t>TV 1 ESTE 25 04</t>
  </si>
  <si>
    <t>ANDREA JIMENEZ        3188981254</t>
  </si>
  <si>
    <t>JAZMIN GARCIA</t>
  </si>
  <si>
    <t>CLL 24A SUR 1A ESTE 56</t>
  </si>
  <si>
    <t>ANDREA JIMENEZ        3188981255</t>
  </si>
  <si>
    <t>PABLO PEÑA</t>
  </si>
  <si>
    <t>CR 1 BIS 22A 15 SUR</t>
  </si>
  <si>
    <t>ANDREA JIMENEZ        3188981256</t>
  </si>
  <si>
    <t>HERNANDO PARDO</t>
  </si>
  <si>
    <t>CLL 28 SUR 5 65</t>
  </si>
  <si>
    <t>ANDREA JIMENEZ        3188981257</t>
  </si>
  <si>
    <t>ANGELA SALERO</t>
  </si>
  <si>
    <t>CR 5 36B 48</t>
  </si>
  <si>
    <t>ANDREA JIMENEZ        3188981258</t>
  </si>
  <si>
    <t>CLL 37 BIS B SUR 2 26 ESTE</t>
  </si>
  <si>
    <t>ANDREA JIMENEZ        3188981259</t>
  </si>
  <si>
    <t>DORA MORALES</t>
  </si>
  <si>
    <t>CLL 40 SUR 6 22 ESTE</t>
  </si>
  <si>
    <t>ANDREA JIMENEZ        3188981260</t>
  </si>
  <si>
    <t>OLGA VAQUERO</t>
  </si>
  <si>
    <t>CLL 36B SUR 5 79</t>
  </si>
  <si>
    <t>ANDREA JIMENEZ        3188981261</t>
  </si>
  <si>
    <t>GEORGINA FLORES</t>
  </si>
  <si>
    <t>CLL 30B SUR 3 30 ESTE</t>
  </si>
  <si>
    <t>ANDREA JIMENEZ        3188981262</t>
  </si>
  <si>
    <t>SANDRA GARZON</t>
  </si>
  <si>
    <t>CLL 30B SUR 10C 20</t>
  </si>
  <si>
    <t>ANDREA JIMENEZ        3188981263</t>
  </si>
  <si>
    <t>ELVIA ROJAS</t>
  </si>
  <si>
    <t>CLL 31F SUR 1 18 ESTE</t>
  </si>
  <si>
    <t>ANDREA JIMENEZ        3188981264</t>
  </si>
  <si>
    <t>ANTONIO REDONDO</t>
  </si>
  <si>
    <t>CR 2 ESTE 32B 80 SUR</t>
  </si>
  <si>
    <t>ANDREA JIMENEZ        3188981265</t>
  </si>
  <si>
    <t>BETTY MARTINEZ</t>
  </si>
  <si>
    <t>CR 3A ESTE 36F 34 SUR</t>
  </si>
  <si>
    <t>ANDREA JIMENEZ        3188981266</t>
  </si>
  <si>
    <t>GRACIELA HERNANDEZ</t>
  </si>
  <si>
    <t>CR 5 ESTE 36B 04 SUR</t>
  </si>
  <si>
    <t>ANDREA JIMENEZ        3188981267</t>
  </si>
  <si>
    <t>CLARA INES SOTO</t>
  </si>
  <si>
    <t>CIGARRERIA MAGAR</t>
  </si>
  <si>
    <t>CL 31B SUR 22 08</t>
  </si>
  <si>
    <t>DIANA FRANCO</t>
  </si>
  <si>
    <t>DELICIAS ALEJANDRO</t>
  </si>
  <si>
    <t>CL 31B SUR 23 C 14</t>
  </si>
  <si>
    <t>PAOLA RANGEL</t>
  </si>
  <si>
    <t>PANADERIA TAYRONA</t>
  </si>
  <si>
    <t xml:space="preserve">CR 22 SUR 30 03 </t>
  </si>
  <si>
    <t>MIGUEL ANGEL ROJAS</t>
  </si>
  <si>
    <t xml:space="preserve">CR 1 BIS A 59 12 SUR </t>
  </si>
  <si>
    <t>ANA LEAL</t>
  </si>
  <si>
    <t>LA VEGA DEL BOSQUE</t>
  </si>
  <si>
    <t>CL 56 5A 30 SUR</t>
  </si>
  <si>
    <t>TATIA MARQUES</t>
  </si>
  <si>
    <t>CL31B SUR 22 36</t>
  </si>
  <si>
    <t>TATIANA MARQUES</t>
  </si>
  <si>
    <t>CL 32 23 D 01</t>
  </si>
  <si>
    <t>JAZ MORALES</t>
  </si>
  <si>
    <t>PANADERIA LA ESQUINA BUEN SABOR</t>
  </si>
  <si>
    <t>CL 32 SUR 21 A 11</t>
  </si>
  <si>
    <t>JAZMIN MORALES</t>
  </si>
  <si>
    <t xml:space="preserve">TIENDA VALENTINA </t>
  </si>
  <si>
    <t>CR 10 ESTE 28 SUR 06</t>
  </si>
  <si>
    <t>OSCAR VALERO</t>
  </si>
  <si>
    <t>CR 9 ESTE 24A 39 SUR</t>
  </si>
  <si>
    <t>CLARA CROFORT</t>
  </si>
  <si>
    <t xml:space="preserve">CR 8 ESTE  27 26 SUR </t>
  </si>
  <si>
    <t>JHON ROSO</t>
  </si>
  <si>
    <t>CR 9 B 23 40 SUR</t>
  </si>
  <si>
    <t>RICARDO MATAYANA</t>
  </si>
  <si>
    <t>CL 56 SUR 5 A 70</t>
  </si>
  <si>
    <t>MARIA CONTRERAS</t>
  </si>
  <si>
    <t>CL 57 SUR 3 H 06</t>
  </si>
  <si>
    <t>LADY SANCHEZ</t>
  </si>
  <si>
    <t>CR 1 BIS A 59 30 SUR</t>
  </si>
  <si>
    <t xml:space="preserve">DIANA CUELLAR </t>
  </si>
  <si>
    <t>VARIEDADES LAURA</t>
  </si>
  <si>
    <t xml:space="preserve">cr 8 este 42 12 sur </t>
  </si>
  <si>
    <t xml:space="preserve">MARY LUZ BEDOLLA </t>
  </si>
  <si>
    <t>CLL 43 sur 7a 95 este</t>
  </si>
  <si>
    <t>GERMAN VARGAS</t>
  </si>
  <si>
    <t xml:space="preserve">cr 8 este 41a sur 34 </t>
  </si>
  <si>
    <t>EDID MEJIA</t>
  </si>
  <si>
    <t xml:space="preserve">CLL 17a sur 4 64 </t>
  </si>
  <si>
    <t>MAURICIO VASQUEZ</t>
  </si>
  <si>
    <t xml:space="preserve">SURTI VIVERES PAULA </t>
  </si>
  <si>
    <t>cr 7a este 45a 51 sur</t>
  </si>
  <si>
    <t>JEFERSON CRUZ</t>
  </si>
  <si>
    <t>CENTRO DE IMPRESIÓN Y COPIADO</t>
  </si>
  <si>
    <t>TV 5 L BIS 48J 12 SUR FRENTE HOSPITAL CHIRCALES</t>
  </si>
  <si>
    <t>JOSEFINA MORALES</t>
  </si>
  <si>
    <t>CLL 42 SUR 12 C 26</t>
  </si>
  <si>
    <t>MARÍA SANCHEZ</t>
  </si>
  <si>
    <t xml:space="preserve">TIENDA EL EXITO </t>
  </si>
  <si>
    <t>DG 45 F SUR 12 H 05</t>
  </si>
  <si>
    <t>ROSALABA FLOREZ</t>
  </si>
  <si>
    <t>MISCELÁNEA DE LOS NIÑOS</t>
  </si>
  <si>
    <t>TV 5 N 48 L 49</t>
  </si>
  <si>
    <t>LIZETH BARRERA</t>
  </si>
  <si>
    <t xml:space="preserve">EL ROSARIO </t>
  </si>
  <si>
    <t>CLL 44 B SUR 10 03</t>
  </si>
  <si>
    <t xml:space="preserve">ROSA VALDES </t>
  </si>
  <si>
    <t xml:space="preserve">TIENDA EL.CONJUNTO </t>
  </si>
  <si>
    <t>TV 9BA BIS 49 G 80 SUR BLOQUE 2 203</t>
  </si>
  <si>
    <t xml:space="preserve">LEYDY JHANETH FORERO </t>
  </si>
  <si>
    <t xml:space="preserve">PAPELERIA </t>
  </si>
  <si>
    <t>CL 49 B BIS 5 Y 45</t>
  </si>
  <si>
    <t xml:space="preserve">JAIME CUELLAR </t>
  </si>
  <si>
    <t>CIBERNAUTAS.COM</t>
  </si>
  <si>
    <t>DG 46 13 C 41</t>
  </si>
  <si>
    <t>CLAUDIA GUERRERO RODRIGUEZ</t>
  </si>
  <si>
    <t>TV 5 L 48 B 05</t>
  </si>
  <si>
    <t>DAYANA ROA</t>
  </si>
  <si>
    <t>TIENDA ROA</t>
  </si>
  <si>
    <t>CLL 40 B 12 A 87</t>
  </si>
  <si>
    <t>GLADIS BONILLA</t>
  </si>
  <si>
    <t>AVICOLA POLLO RICO</t>
  </si>
  <si>
    <t>GLORIA VARGAS</t>
  </si>
  <si>
    <t>TIENDA NUEVA</t>
  </si>
  <si>
    <t>CLL 48 J 11 12 SUR</t>
  </si>
  <si>
    <t xml:space="preserve">HONORIO VILLAMIL </t>
  </si>
  <si>
    <t>VILLA GLADIS</t>
  </si>
  <si>
    <t>CRR 10 48 A 15 SUR</t>
  </si>
  <si>
    <t>RICARDO PEÑA</t>
  </si>
  <si>
    <t>MERCATODO MR</t>
  </si>
  <si>
    <t>CLL 49 SUR 3 A 23</t>
  </si>
  <si>
    <t>HELENA FRANCO</t>
  </si>
  <si>
    <t>CLL 17 SUR 10A 48 ESTE</t>
  </si>
  <si>
    <t>NELSON MOGOLLON</t>
  </si>
  <si>
    <t>DROGUERÍA</t>
  </si>
  <si>
    <t>CLL 13 SUR 11 26 ESTE</t>
  </si>
  <si>
    <t>LUCI CASTILLO</t>
  </si>
  <si>
    <t>CR8A 36A 24 SUR</t>
  </si>
  <si>
    <t>TERESA VILLAMIL</t>
  </si>
  <si>
    <t>CLL 39 SUR 5 40</t>
  </si>
  <si>
    <t>ANDREA JIMENEZ        3188981268</t>
  </si>
  <si>
    <t>ALEJANDRA MEDINA</t>
  </si>
  <si>
    <t>TV 9 ESTE 29 50 SUR</t>
  </si>
  <si>
    <t>ANDREA JIMENEZ        3188981269</t>
  </si>
  <si>
    <t>PATRICIA SILVA</t>
  </si>
  <si>
    <t>CR 10F 36A 51 SUR</t>
  </si>
  <si>
    <t>ANDREA JIMENEZ        3188981270</t>
  </si>
  <si>
    <t>NUBIA SANCHEZ</t>
  </si>
  <si>
    <t>CR 5A 35A 13 SUR</t>
  </si>
  <si>
    <t>ANDREA JIMENEZ        3188981271</t>
  </si>
  <si>
    <t>VIRGINIA VARGAS</t>
  </si>
  <si>
    <t>CLL 30C SUR 1 ESTE</t>
  </si>
  <si>
    <t>ANDREA JIMENEZ        3188981272</t>
  </si>
  <si>
    <t xml:space="preserve">FABIO ALFONSO </t>
  </si>
  <si>
    <t>PANADERÍA</t>
  </si>
  <si>
    <t>CRR 5 48 U 27 SUR</t>
  </si>
  <si>
    <t xml:space="preserve">MARLY ZULUAGA </t>
  </si>
  <si>
    <t>SUPER TIENDA SAMANA</t>
  </si>
  <si>
    <t>cll 48 X 5 C 32</t>
  </si>
  <si>
    <t>CLAUDIA CLAVIJO</t>
  </si>
  <si>
    <t>CLL 48 Q 5 C 59 bloque b casa 18</t>
  </si>
  <si>
    <t>CAMILO FLORIDO</t>
  </si>
  <si>
    <t>LA PORTERÍA</t>
  </si>
  <si>
    <t>CLL 48 Q 5 C 59 BLO A CASA 12</t>
  </si>
  <si>
    <t>GLORIA AMPARO LONDOÑO</t>
  </si>
  <si>
    <t>CLL 48 Q SUR 5 C 79 BLO 1 APTO 101</t>
  </si>
  <si>
    <t>MARIA DE LOS ANGELES MONSALVE</t>
  </si>
  <si>
    <t>TIENDA VILLA GLADIS</t>
  </si>
  <si>
    <t>CLL 48 D 10 07 SUR</t>
  </si>
  <si>
    <t>ELENA RAMIREZ</t>
  </si>
  <si>
    <t xml:space="preserve">LA VENTANITA DE ROSITA </t>
  </si>
  <si>
    <t>CRR 10 48 54 SUR</t>
  </si>
  <si>
    <t>DIANA JAZMIN BRAVO GARCIA</t>
  </si>
  <si>
    <t>CIGARRERIA LA HACIENDA</t>
  </si>
  <si>
    <t>CLM 48 Q SUR 5 A 60</t>
  </si>
  <si>
    <t xml:space="preserve">EILER PINZÓN </t>
  </si>
  <si>
    <t xml:space="preserve">SUPERMERCADO SALAZAR </t>
  </si>
  <si>
    <t>CLL 65 4 H 17 SUR</t>
  </si>
  <si>
    <t>MERCADO CVM</t>
  </si>
  <si>
    <t>DG 69 68 A 79 SUR</t>
  </si>
  <si>
    <t>KAREN BEJARANO</t>
  </si>
  <si>
    <t>PRODUCTOS DE ASEO MARRUECOS</t>
  </si>
  <si>
    <t>TV 5 L BIS 48 F SUR</t>
  </si>
  <si>
    <t>LILIANA LOPEZ</t>
  </si>
  <si>
    <t>PAPELERIA TICAMI</t>
  </si>
  <si>
    <t>CLL 48 Q SUR 5 C 59 MAZ H CASA 1</t>
  </si>
  <si>
    <t>52728531-4</t>
  </si>
  <si>
    <t>INGRIT NATALI FARFAN</t>
  </si>
  <si>
    <t>CLL 48 J SUR N 5 I 07</t>
  </si>
  <si>
    <t>NELSON CARRILLO</t>
  </si>
  <si>
    <t>PANADERÍA PIPO PAN</t>
  </si>
  <si>
    <t>DG 48 J SUR 5 A 21</t>
  </si>
  <si>
    <t>ALFONSO CAMELO</t>
  </si>
  <si>
    <t>PANADERÍA MASTER PAN</t>
  </si>
  <si>
    <t>DG 48 J 5 D 74</t>
  </si>
  <si>
    <t>PEDRO VEGA MURILLO</t>
  </si>
  <si>
    <t>DISTRI ORIENTE</t>
  </si>
  <si>
    <t>CLL 43 11 A 50</t>
  </si>
  <si>
    <t>LEIDY LIZETH PALACIOS ROZO</t>
  </si>
  <si>
    <t>TODO DESDE MIL</t>
  </si>
  <si>
    <t>DG 46 13B 30</t>
  </si>
  <si>
    <t>JHOANNA ORTIZ</t>
  </si>
  <si>
    <t>PANADERÍA KANAIMA</t>
  </si>
  <si>
    <t>CR 5 I 48 J SUR 06</t>
  </si>
  <si>
    <t>LUZ MERY VANEGAS</t>
  </si>
  <si>
    <t>TV 5 U 48 L 16</t>
  </si>
  <si>
    <t>LINA GOMEZ</t>
  </si>
  <si>
    <t>VARIEDADES SARITA</t>
  </si>
  <si>
    <t>TV 5 L BIS 48 F 04</t>
  </si>
  <si>
    <t>CIGARRERIA (PAGATODO)</t>
  </si>
  <si>
    <t>CLL 44 6B 47 ESTE</t>
  </si>
  <si>
    <t>LAURENTINO LEON</t>
  </si>
  <si>
    <t>PANADERIA LEON</t>
  </si>
  <si>
    <t>JENNY CAROLINA GARCIA</t>
  </si>
  <si>
    <t>CIGARRERIA PIPE</t>
  </si>
  <si>
    <t>CLL 33 SUR 7 06 ESQUINA</t>
  </si>
  <si>
    <t>RECIBE DE 8AM A 2P</t>
  </si>
  <si>
    <t xml:space="preserve">ALEJANDRO VALBUENA 3182389133 </t>
  </si>
  <si>
    <t>SANDRA SEGOVIA</t>
  </si>
  <si>
    <t>CIGARRERIA FM</t>
  </si>
  <si>
    <t>CR 5A 33 19</t>
  </si>
  <si>
    <t>MERCADOS DAVID ESQUINA</t>
  </si>
  <si>
    <t>CR 8 34A 31</t>
  </si>
  <si>
    <t>FLOR ALBA GUARIN</t>
  </si>
  <si>
    <t>ADORNOS Y VARIEDADES</t>
  </si>
  <si>
    <t>CR 8 34A 16</t>
  </si>
  <si>
    <t>SOLEDAD ROMERO</t>
  </si>
  <si>
    <t>CR 9 34 10 S</t>
  </si>
  <si>
    <t>ALONSO GUARIN</t>
  </si>
  <si>
    <t>FRUTI FRUVER SAN ISIDRO</t>
  </si>
  <si>
    <t>CLL 7A 34 25 S</t>
  </si>
  <si>
    <t>JUAN CARLOS ECHEVERRY</t>
  </si>
  <si>
    <t>VÍVERES EL PAISA</t>
  </si>
  <si>
    <t>CR 9 34A 41</t>
  </si>
  <si>
    <t>TIENDA LETY</t>
  </si>
  <si>
    <t>CLL 35 5A 41</t>
  </si>
  <si>
    <t>NICOLAY ORTIZ</t>
  </si>
  <si>
    <t>PANADERÍA SACHICA</t>
  </si>
  <si>
    <t>CR 12 H Bis 24 48</t>
  </si>
  <si>
    <t>JUDY ANDREA AGUDELO</t>
  </si>
  <si>
    <t xml:space="preserve">SUPERMERCADO ORIENTAL </t>
  </si>
  <si>
    <t>CR 12 H Bis 26 04 sur</t>
  </si>
  <si>
    <t xml:space="preserve">JOSE LEÓN </t>
  </si>
  <si>
    <t>CIGARRERIA VILLA 27</t>
  </si>
  <si>
    <t>CL 27 12 F 10</t>
  </si>
  <si>
    <t>GLORIA RAMIREZ</t>
  </si>
  <si>
    <t>CONFECCIONES VALERY KJ</t>
  </si>
  <si>
    <t xml:space="preserve">CR 12 I 26B 01 </t>
  </si>
  <si>
    <t>1-2PM CERRADO</t>
  </si>
  <si>
    <t>JOSE ANTONIO RUIZ</t>
  </si>
  <si>
    <t xml:space="preserve">RUIZ CIGARRERIA </t>
  </si>
  <si>
    <t>CR 12 D 22 34</t>
  </si>
  <si>
    <t xml:space="preserve">SAN JOSÉ </t>
  </si>
  <si>
    <t xml:space="preserve">VICTOR FUENTES </t>
  </si>
  <si>
    <t xml:space="preserve">CAFETERÍA LA GRAN VÍA </t>
  </si>
  <si>
    <t>CALLE 32 SUR # 23 D 01</t>
  </si>
  <si>
    <t>JUAN CARLOS MOLANO</t>
  </si>
  <si>
    <t xml:space="preserve">CIGARRERIA DONDE JUAN </t>
  </si>
  <si>
    <t>CR 24 31 B 38</t>
  </si>
  <si>
    <t>JESSICA ZARATE</t>
  </si>
  <si>
    <t>CIGARRERIA LA 23</t>
  </si>
  <si>
    <t>CL 31B SUR 22 38 ESQUINA</t>
  </si>
  <si>
    <t xml:space="preserve">JAVIER ORDOÑEZ </t>
  </si>
  <si>
    <t>RINCÓN CALEÑA CIGARRERIA</t>
  </si>
  <si>
    <t>CR 19 C 26 A 50</t>
  </si>
  <si>
    <t xml:space="preserve">MARIA GONZALES </t>
  </si>
  <si>
    <t xml:space="preserve">CIGARRERIA FL </t>
  </si>
  <si>
    <t>CL 24 19B 56</t>
  </si>
  <si>
    <t>MARIA TERESA</t>
  </si>
  <si>
    <t>PANADERÍA PAN DELEITE</t>
  </si>
  <si>
    <t>CR 24 C 23 60</t>
  </si>
  <si>
    <t>CARLOS NEIRA</t>
  </si>
  <si>
    <t>MINIMERCADO NEIRA 2 ESQUINA</t>
  </si>
  <si>
    <t>CR 12 # 26 06S</t>
  </si>
  <si>
    <t>ANADELIA CHAVEZ</t>
  </si>
  <si>
    <t>CR 6B Bis 49 C 06</t>
  </si>
  <si>
    <t>GOBAROVA</t>
  </si>
  <si>
    <t>IVON ARIAS TORRES</t>
  </si>
  <si>
    <t>SUPERMERCADO LYS</t>
  </si>
  <si>
    <t>CR 6C 49C 08</t>
  </si>
  <si>
    <t xml:space="preserve">LUCÍA RODRIGUEZ </t>
  </si>
  <si>
    <t>TIENDA CABINAS</t>
  </si>
  <si>
    <t>CL 49 H 7 26</t>
  </si>
  <si>
    <t>GOVAROBA</t>
  </si>
  <si>
    <t xml:space="preserve">YINETH HERRERA </t>
  </si>
  <si>
    <t>TIENDA EL ESQUINAZO</t>
  </si>
  <si>
    <t>CL 49 H SUR 7A 03</t>
  </si>
  <si>
    <t>NELSON GARCIA</t>
  </si>
  <si>
    <t>DROGUERÍA NIKO SALUD</t>
  </si>
  <si>
    <t>CR 9 49F 30 SUR</t>
  </si>
  <si>
    <t>MARTHA GALEANO</t>
  </si>
  <si>
    <t>AVICOLA BARCELONA</t>
  </si>
  <si>
    <t>CR 9 49G 18S</t>
  </si>
  <si>
    <t>INGRID CASTRO</t>
  </si>
  <si>
    <t>VARIEDADES YISEL</t>
  </si>
  <si>
    <t>CR 10 49F 33</t>
  </si>
  <si>
    <t>AIDE GAMBA</t>
  </si>
  <si>
    <t xml:space="preserve">PANADERÍA REYNA PAN </t>
  </si>
  <si>
    <t>CL 49B SUR 10 03</t>
  </si>
  <si>
    <t>LILIANA MEDINA</t>
  </si>
  <si>
    <t>LA ARENOSA</t>
  </si>
  <si>
    <t>CL 49F 7 44 SUR</t>
  </si>
  <si>
    <t xml:space="preserve">TIENDA LA CAPITAL </t>
  </si>
  <si>
    <t>CL 49D S 7 37</t>
  </si>
  <si>
    <t>MARITZA MURCIA</t>
  </si>
  <si>
    <t>TIENDA PAPELERIA</t>
  </si>
  <si>
    <t>CL 49 B SUR 9A 56 TORRE 3 APTO 101</t>
  </si>
  <si>
    <t>DIANA AVILA</t>
  </si>
  <si>
    <t>CL 49 B SUR 9A 56 TORRE 17 APTO 104</t>
  </si>
  <si>
    <t xml:space="preserve">CECILIA PINZÓN </t>
  </si>
  <si>
    <t>CL 49 B SUR 9A 56 TORRE 8 APTO 108</t>
  </si>
  <si>
    <t>ANA MARIA GUTIERREZ</t>
  </si>
  <si>
    <t>CL 33 5A 31</t>
  </si>
  <si>
    <t xml:space="preserve">SAN ISIDRO </t>
  </si>
  <si>
    <t>MIRIAM POVEDA</t>
  </si>
  <si>
    <t xml:space="preserve">DISTRICARNES SAN ISIDRO </t>
  </si>
  <si>
    <t>CR 9 32 09 S</t>
  </si>
  <si>
    <t xml:space="preserve">JOSE MERCHAN </t>
  </si>
  <si>
    <t>CIGARRERIA COMUNICACIONES</t>
  </si>
  <si>
    <t>CR 8 27B 89 S ESQUINA</t>
  </si>
  <si>
    <t>ROSA GOMEZ</t>
  </si>
  <si>
    <t>CIGARRERIA LA 26</t>
  </si>
  <si>
    <t>CL 26 8 39 SUR</t>
  </si>
  <si>
    <t>ERNUBIA IROBO</t>
  </si>
  <si>
    <t xml:space="preserve">TIENDA RESTAURANTE </t>
  </si>
  <si>
    <t>CR 8 23 44 SUR</t>
  </si>
  <si>
    <t>CR 8 22B 41</t>
  </si>
  <si>
    <t xml:space="preserve">JESÚS RODRIGUEZ </t>
  </si>
  <si>
    <t xml:space="preserve">PANADERÍA SANTA CECILIA </t>
  </si>
  <si>
    <t>CL 26A SUR 24 96</t>
  </si>
  <si>
    <t>CR 12D 22B 54SUR</t>
  </si>
  <si>
    <t>SAMUEL HIGUERA</t>
  </si>
  <si>
    <t>LA ECONOMÍA DE ROBIN</t>
  </si>
  <si>
    <t>CR 12 L 26B 13</t>
  </si>
  <si>
    <t>CLARA SOTO</t>
  </si>
  <si>
    <t>CIGARRERIA MANGAR</t>
  </si>
  <si>
    <t>CL 31B 22 08</t>
  </si>
  <si>
    <t>SANDRA MOLINAR</t>
  </si>
  <si>
    <t>TIENDA PRIMERA</t>
  </si>
  <si>
    <t>CL 49D 10 06 INTERIOR 2 TIENDA</t>
  </si>
  <si>
    <t xml:space="preserve">MOLINOS </t>
  </si>
  <si>
    <t>ISABEL SUANCHA</t>
  </si>
  <si>
    <t>TIENDA 2</t>
  </si>
  <si>
    <t xml:space="preserve">CL 49D 10 06 INTERIOR 4 </t>
  </si>
  <si>
    <t>PAOLA ROCHA</t>
  </si>
  <si>
    <t>TIENDA 3</t>
  </si>
  <si>
    <t>CL 49D 10 06 INTERIOR 5</t>
  </si>
  <si>
    <t>CAFETERÍA LA CAMPIÑA</t>
  </si>
  <si>
    <t>CL 49G 7 04</t>
  </si>
  <si>
    <t>LAURA BARON</t>
  </si>
  <si>
    <t>MERCAFUR</t>
  </si>
  <si>
    <t>CR 9 49F SUR 40 32</t>
  </si>
  <si>
    <t>GABY MELO</t>
  </si>
  <si>
    <t>BODEGA DEL ASEO GABY</t>
  </si>
  <si>
    <t>CR 10 49F 46 SUR</t>
  </si>
  <si>
    <t>RUTH CANCHON</t>
  </si>
  <si>
    <t>MISCELANIA YIRETH</t>
  </si>
  <si>
    <t>CL 49 A 10 16</t>
  </si>
  <si>
    <t>VIANEY VARGAS</t>
  </si>
  <si>
    <t xml:space="preserve">EL BARATILLO </t>
  </si>
  <si>
    <t>CR 5L 48 Z 17</t>
  </si>
  <si>
    <t xml:space="preserve">JHON HENRY SANABRIA </t>
  </si>
  <si>
    <t>TIENDA LA ESQUINA DESPUÉS 10 AM</t>
  </si>
  <si>
    <t>CR 5K 48 Y 32SUR</t>
  </si>
  <si>
    <t>MAY BARRIOS</t>
  </si>
  <si>
    <t>CAFETERÍA CAFÉ MUFFIS</t>
  </si>
  <si>
    <t>CR 8 34 20 SUR</t>
  </si>
  <si>
    <t>MARIA ISABEL MOLINA</t>
  </si>
  <si>
    <t>MISCELANIA JESSICA DAYANA</t>
  </si>
  <si>
    <t>CR 9 34A 29 SUR</t>
  </si>
  <si>
    <t>ROSA VELANDIA</t>
  </si>
  <si>
    <t>CR 7 33 64 SUR</t>
  </si>
  <si>
    <t xml:space="preserve">JORGE MUÑOZ </t>
  </si>
  <si>
    <t>MISCELANIA BRISTOL</t>
  </si>
  <si>
    <t>CL 36 SUR 4B 18</t>
  </si>
  <si>
    <t>TIENDA ALBA</t>
  </si>
  <si>
    <t>CL 36 A 4 35 SUR</t>
  </si>
  <si>
    <t xml:space="preserve">VILLA DE LOS ALPES </t>
  </si>
  <si>
    <t>GUILLERMO CUBILLOS</t>
  </si>
  <si>
    <t>PAPELERÍA E INTERNET</t>
  </si>
  <si>
    <t>CL 36 A 3C 04 SUR</t>
  </si>
  <si>
    <t>AL LADO DE COL RONCADOR</t>
  </si>
  <si>
    <t>GERARDO GOMEZ</t>
  </si>
  <si>
    <t>PAPELERÍA PIEDRA PAPEL Y TIJERA</t>
  </si>
  <si>
    <t>DG 32A SUR 3 01</t>
  </si>
  <si>
    <t>FRENTE A COORATIENDAS</t>
  </si>
  <si>
    <t xml:space="preserve">INES LOPEZ </t>
  </si>
  <si>
    <t>TIENDA LAS MARGARITAS</t>
  </si>
  <si>
    <t>CL 32 SUR 7 61</t>
  </si>
  <si>
    <t>ELIAS NUÑEZ</t>
  </si>
  <si>
    <t>TIENDA DETRÁS DE METRO</t>
  </si>
  <si>
    <t>CR 8A 30B 86 SUR</t>
  </si>
  <si>
    <t>PASAR EN LA TARDE</t>
  </si>
  <si>
    <t>MARIA CRISTINA FETECUA</t>
  </si>
  <si>
    <t>SUPERMERCADO FERNANDA</t>
  </si>
  <si>
    <t xml:space="preserve">SAN CRISTÓBAL </t>
  </si>
  <si>
    <t>LOCAL 2 FRENTE A LA REJA</t>
  </si>
  <si>
    <t>LUZ AMANDA</t>
  </si>
  <si>
    <t>PANADERÍA LUZ</t>
  </si>
  <si>
    <t>CR 11 C 49A 18 SUR</t>
  </si>
  <si>
    <t>EL PLAYON</t>
  </si>
  <si>
    <t>JENNY CHAVARRO</t>
  </si>
  <si>
    <t>TIENDA NICOL</t>
  </si>
  <si>
    <t>CL 11C 49A 11 SUR</t>
  </si>
  <si>
    <t>DORIS DUARTE</t>
  </si>
  <si>
    <t>CL 49B SUR 11A 17</t>
  </si>
  <si>
    <t>JOSE PATIÑO</t>
  </si>
  <si>
    <t>MINIMERCADO JHAIR</t>
  </si>
  <si>
    <t>CR 10 49F 32S</t>
  </si>
  <si>
    <t>YANETH GAVANZO</t>
  </si>
  <si>
    <t>TIENDA LA VENTANITA</t>
  </si>
  <si>
    <t>CL 49H 10C 19 SUR</t>
  </si>
  <si>
    <t>MOLINOS DE LA CARACAS APTO</t>
  </si>
  <si>
    <t>YANETH RAMIREZ</t>
  </si>
  <si>
    <t>TIENDA YANETH</t>
  </si>
  <si>
    <t>CL 36SUR 3B 23</t>
  </si>
  <si>
    <t>JHON URBINA</t>
  </si>
  <si>
    <t>VARIEDADES SAJIDA</t>
  </si>
  <si>
    <t>CL 32 SUR 8 62</t>
  </si>
  <si>
    <t>ANA MARTINEZ</t>
  </si>
  <si>
    <t>DG 49F 12 17</t>
  </si>
  <si>
    <t>EL SERRITO</t>
  </si>
  <si>
    <t>ALICIA USECHE</t>
  </si>
  <si>
    <t>CL 49F SUR 12 29</t>
  </si>
  <si>
    <t>MIREYA SAENZ</t>
  </si>
  <si>
    <t>CL 49 F BIS 12 23 SUR</t>
  </si>
  <si>
    <t>JOSE GUTIERREZ</t>
  </si>
  <si>
    <t xml:space="preserve">PANADERÍA </t>
  </si>
  <si>
    <t>CLL 49 F BIS 11 D 43</t>
  </si>
  <si>
    <t xml:space="preserve">YANETH GRANADOS </t>
  </si>
  <si>
    <t>DG 49D 11D 35 SUR</t>
  </si>
  <si>
    <t xml:space="preserve">DE 2 A 4PM CERRADO GOLPEAR </t>
  </si>
  <si>
    <t>LUIS FERNANDO FERIA</t>
  </si>
  <si>
    <t>CR 10C 49f 99 sur</t>
  </si>
  <si>
    <t>MOLINOS DE LA CARACAS</t>
  </si>
  <si>
    <t>JENNY MARCELA COSTA</t>
  </si>
  <si>
    <t xml:space="preserve">CR 10 50 15 SUR </t>
  </si>
  <si>
    <t>MARIA SIERRA</t>
  </si>
  <si>
    <t>CL 49A BIS SUR 5 31</t>
  </si>
  <si>
    <t>ALEJANDRO RUIZ</t>
  </si>
  <si>
    <t>CIGARRERIA EL RETOÑO</t>
  </si>
  <si>
    <t>CL 36 SUR 4B 26</t>
  </si>
  <si>
    <t>DORA REY</t>
  </si>
  <si>
    <t>PANADERÍA REY</t>
  </si>
  <si>
    <t>CL 35 SUR 7 69</t>
  </si>
  <si>
    <t>ERICA MORALES</t>
  </si>
  <si>
    <t>SUPERMERCADO COMANDY</t>
  </si>
  <si>
    <t>ESQUINA</t>
  </si>
  <si>
    <t>LEÍDY AVILA</t>
  </si>
  <si>
    <t>MINIMERCADO EL PAISA</t>
  </si>
  <si>
    <t>DG 68A SUR 14Q 28</t>
  </si>
  <si>
    <t>LUCRECIA TOQUICA</t>
  </si>
  <si>
    <t>TIENDA EL BUEN VECINO</t>
  </si>
  <si>
    <t>DG 69A SUR 14T 77 LOCAL 2</t>
  </si>
  <si>
    <t>MAGALY HURTADO</t>
  </si>
  <si>
    <t>VARIEDADES JUAN CAMILO</t>
  </si>
  <si>
    <t>CR 14V 14 U 69</t>
  </si>
  <si>
    <t>POR LA AVENIDA BYCA, TIMBRAR</t>
  </si>
  <si>
    <t>SANDRA RUBIO</t>
  </si>
  <si>
    <t>DAYAN C</t>
  </si>
  <si>
    <t>DG 69SUR 14U 34</t>
  </si>
  <si>
    <t>JHON SANTA</t>
  </si>
  <si>
    <t>TIENDA MERCATODO JC</t>
  </si>
  <si>
    <t>CR 14 L 69B 08 SUR</t>
  </si>
  <si>
    <t xml:space="preserve">MARTHA LOPEZ </t>
  </si>
  <si>
    <t>TIENDA DENNYS</t>
  </si>
  <si>
    <t>TV 14Q 69A 31 SUR</t>
  </si>
  <si>
    <t>JAVIER SUAREZ</t>
  </si>
  <si>
    <t>TIENDA EL TREVOL</t>
  </si>
  <si>
    <t>TV 14R BIS 69A 34 SUR</t>
  </si>
  <si>
    <t>JULIO FLORES</t>
  </si>
  <si>
    <t>DG 69 BIS SUR 14 U 53</t>
  </si>
  <si>
    <t>NEFTALY CACERES</t>
  </si>
  <si>
    <t>CL 49B 11C 18</t>
  </si>
  <si>
    <t>JOSEFINA RINCÓN</t>
  </si>
  <si>
    <t>TIENDA MISCELANEA</t>
  </si>
  <si>
    <t>TV 11D 49D 58</t>
  </si>
  <si>
    <t>JESÚS ELINAN</t>
  </si>
  <si>
    <t>TIENDA LA TIENDITA</t>
  </si>
  <si>
    <t>CL 49H 7A 21</t>
  </si>
  <si>
    <t>GILBERTO FORERO</t>
  </si>
  <si>
    <t>PANADERÍA EL PUNTO DEL PAN</t>
  </si>
  <si>
    <t>CL 49 A BIS SUR 5L 23</t>
  </si>
  <si>
    <t xml:space="preserve">EULALIA GONZALEZ </t>
  </si>
  <si>
    <t xml:space="preserve">CL 36 BIS SUR 3 43 </t>
  </si>
  <si>
    <t>LUCÍA SOSA</t>
  </si>
  <si>
    <t>CL 36 BIS SUR 3 A 56</t>
  </si>
  <si>
    <t>ALEJANDRA ROA</t>
  </si>
  <si>
    <t xml:space="preserve">TIENDA PAPELERÍA </t>
  </si>
  <si>
    <t>CR 10 SUR 32 60</t>
  </si>
  <si>
    <t>CL 23 SUR 9 45</t>
  </si>
  <si>
    <t>LUZ DARY RIAÑO GOMEZ</t>
  </si>
  <si>
    <t>VARIEDADES LUZ</t>
  </si>
  <si>
    <t>CR 7A 32 51 SUR</t>
  </si>
  <si>
    <t xml:space="preserve">NELY GUTIERREZ </t>
  </si>
  <si>
    <t>PANADERÍA HERGUT</t>
  </si>
  <si>
    <t>CR 14 C 74B 03 SUR</t>
  </si>
  <si>
    <t>CORTIJO SUR</t>
  </si>
  <si>
    <t>ADRIANA OSPINA</t>
  </si>
  <si>
    <t>PAPELERÍA MOROS</t>
  </si>
  <si>
    <t>CL 76 BIS SUR 14 69 INT 1</t>
  </si>
  <si>
    <t>MARICHUELA</t>
  </si>
  <si>
    <t>JOSE STEVEN AGUILAR</t>
  </si>
  <si>
    <t>CR 14 76 A 03</t>
  </si>
  <si>
    <t>FRENTE A COLSUBSIDIO</t>
  </si>
  <si>
    <t>MARIA CARMEN POVEDO</t>
  </si>
  <si>
    <t>CIGARRERIA MAFE</t>
  </si>
  <si>
    <t>CL 76D SUR 14A 24 INT 1</t>
  </si>
  <si>
    <t>JOHANA MAHECHA</t>
  </si>
  <si>
    <t>VIVERES JB</t>
  </si>
  <si>
    <t>CL 75 SUR 14 T 21</t>
  </si>
  <si>
    <t xml:space="preserve">MIRA VALLE </t>
  </si>
  <si>
    <t>ROSALBA MORENO</t>
  </si>
  <si>
    <t>TIENDA REJAS BLANCAS</t>
  </si>
  <si>
    <t>CR 14 T 75 09</t>
  </si>
  <si>
    <t>MIRA VALLE</t>
  </si>
  <si>
    <t>CL 77 SUR 14 P 22</t>
  </si>
  <si>
    <t xml:space="preserve">NELSON SANCHEZ </t>
  </si>
  <si>
    <t>TIENDA CIGARRERIA SUVID</t>
  </si>
  <si>
    <t>CL 75 14 44</t>
  </si>
  <si>
    <t xml:space="preserve">CORTIJO </t>
  </si>
  <si>
    <t>JAVIER VACA</t>
  </si>
  <si>
    <t>CIGARRERIA VACAROS</t>
  </si>
  <si>
    <t>CR 14 F 76B 77 SUR</t>
  </si>
  <si>
    <t>ALONSO ARIAS</t>
  </si>
  <si>
    <t>CR 11 ESTE 42A 32 SUR</t>
  </si>
  <si>
    <t>ALBA NORELIS TABAREZ</t>
  </si>
  <si>
    <t>MINIMERCADO JULIANA</t>
  </si>
  <si>
    <t>CLL 43SUR 7A 95 ESTE</t>
  </si>
  <si>
    <t>ANDREA MUÑOZ 3168240693</t>
  </si>
  <si>
    <t>SANDRA LILIANA PINZON</t>
  </si>
  <si>
    <t>MINIMERCADO LYL</t>
  </si>
  <si>
    <t>CLL 44 SUR 7A 41 ESTE</t>
  </si>
  <si>
    <t>ANDREA MUÑOZ 3168240694</t>
  </si>
  <si>
    <t>JOSE BELTRAN</t>
  </si>
  <si>
    <t>TIENDA VARIEDADES JB</t>
  </si>
  <si>
    <t>CLL 42A SUR 9 24 ESTE</t>
  </si>
  <si>
    <t>ANDREA MUÑOZ 3168240695</t>
  </si>
  <si>
    <t>ISABEL GUINEA</t>
  </si>
  <si>
    <t>RANCHO Y BARROTES DANNA</t>
  </si>
  <si>
    <t>TV 5 M 45 30 SUR</t>
  </si>
  <si>
    <t>BRYAN CARDENAS</t>
  </si>
  <si>
    <t xml:space="preserve">PANADARIA DOLLET </t>
  </si>
  <si>
    <t>TV 6 B BIS 48 K 30</t>
  </si>
  <si>
    <t>NANCY LOPEZ</t>
  </si>
  <si>
    <t>LA FM</t>
  </si>
  <si>
    <t>DG 48 Y 5 T 18 SUR</t>
  </si>
  <si>
    <t>HERNÁN FLORES</t>
  </si>
  <si>
    <t>AVICOLA GALPON CENTRAL</t>
  </si>
  <si>
    <t>DG 48 Y 5 P 08</t>
  </si>
  <si>
    <t>ELDA PANQUEVA</t>
  </si>
  <si>
    <t>LA AMISTAD</t>
  </si>
  <si>
    <t>DG 49 C BIS SUR 11D 27</t>
  </si>
  <si>
    <t>LUZ DARY GUTIERREZ</t>
  </si>
  <si>
    <t>CL 50 11A 59 SUR</t>
  </si>
  <si>
    <t xml:space="preserve">EL SERRITO </t>
  </si>
  <si>
    <t>JAVIER GARCIA</t>
  </si>
  <si>
    <t>PANADERÍA LOS TRIGALES</t>
  </si>
  <si>
    <t>CR 11A 50 A 03 SUR</t>
  </si>
  <si>
    <t>FLOR CASTRO</t>
  </si>
  <si>
    <t>TIENDA VENTANITA</t>
  </si>
  <si>
    <t>CLL 50 A 10C 16 SUR</t>
  </si>
  <si>
    <t>MOLINOS, CERCA DE LA AV CARACAS</t>
  </si>
  <si>
    <t>URBANIZACIÓN MOLINOS APTO</t>
  </si>
  <si>
    <t xml:space="preserve">ANDRÉS BERMUDES </t>
  </si>
  <si>
    <t>SUPERMERCADO LA PULGA</t>
  </si>
  <si>
    <t>CR 7 49 F 20 SUR</t>
  </si>
  <si>
    <t>MAR YURI FAJARDO</t>
  </si>
  <si>
    <t>PAPELERÍA MANUEL</t>
  </si>
  <si>
    <t>DG 36 SUR 2B 35</t>
  </si>
  <si>
    <t>MONICA MIRANDA</t>
  </si>
  <si>
    <t xml:space="preserve">PAPELERÍA NUEVA PROMESA </t>
  </si>
  <si>
    <t>CL 35 SUR 5A 13</t>
  </si>
  <si>
    <t xml:space="preserve">ABRAHAM SANCHEZ </t>
  </si>
  <si>
    <t xml:space="preserve">CIGARRERIA </t>
  </si>
  <si>
    <t>CL 32 SUR 9 31</t>
  </si>
  <si>
    <t>VIVIANA RICO</t>
  </si>
  <si>
    <t xml:space="preserve">PAPELERÍA </t>
  </si>
  <si>
    <t>CLL 22A SUR 8 08</t>
  </si>
  <si>
    <t xml:space="preserve">20 DE JULIO </t>
  </si>
  <si>
    <t xml:space="preserve">MINIMERCADO </t>
  </si>
  <si>
    <t>CR 9 25 48 SUR</t>
  </si>
  <si>
    <t>LEÍDY MORA</t>
  </si>
  <si>
    <t xml:space="preserve">CAFETERÍA </t>
  </si>
  <si>
    <t>CL 73B BIS 14 42</t>
  </si>
  <si>
    <t>CARLOS BONIPAZ</t>
  </si>
  <si>
    <t>MISCELANIA ARCANGEL</t>
  </si>
  <si>
    <t>CL 73 B BIS A SUR 14 50</t>
  </si>
  <si>
    <t xml:space="preserve">LUCÍA MUÑOZ </t>
  </si>
  <si>
    <t>CLL 73B SUR 14A 30</t>
  </si>
  <si>
    <t>AURORA URREGO</t>
  </si>
  <si>
    <t xml:space="preserve">TIENDA LA ESQUINA, FRENTE AL COLEGIO </t>
  </si>
  <si>
    <t>CL 73B SUR CON CR 14D</t>
  </si>
  <si>
    <t>ALIETH PINILLA</t>
  </si>
  <si>
    <t>PAPELERÍA ALIETH</t>
  </si>
  <si>
    <t>CR 14 C 74 17 SUR</t>
  </si>
  <si>
    <t xml:space="preserve">CORTIJO SUR </t>
  </si>
  <si>
    <t>HEIDY ARIZA</t>
  </si>
  <si>
    <t>CL 75A SUR 14 A 86</t>
  </si>
  <si>
    <t>ROCÍO CALDERON</t>
  </si>
  <si>
    <t>CIGARRERIA MATECAÑA</t>
  </si>
  <si>
    <t>CR 14 BIS SUR 75 47</t>
  </si>
  <si>
    <t>LUIS GACHA</t>
  </si>
  <si>
    <t xml:space="preserve">MISCELANIA </t>
  </si>
  <si>
    <t>CR 14 L 76 B 39</t>
  </si>
  <si>
    <t xml:space="preserve">MARICHUELA </t>
  </si>
  <si>
    <t>JOSE ORTIZ</t>
  </si>
  <si>
    <t>CR 14 T 74 B 33 SUR</t>
  </si>
  <si>
    <t>ANA SOSA</t>
  </si>
  <si>
    <t>TIENDA ANA</t>
  </si>
  <si>
    <t>CR 14 D 77 78 SUR</t>
  </si>
  <si>
    <t>MARIA CASAS</t>
  </si>
  <si>
    <t>PANADERÍA ESQUINA</t>
  </si>
  <si>
    <t>CL 77 B SUR 14C 56</t>
  </si>
  <si>
    <t>YAMILE AGUILAR</t>
  </si>
  <si>
    <t>MINIMERCADO ESQUINA</t>
  </si>
  <si>
    <t>DG 49C BIS SUR 11D 08</t>
  </si>
  <si>
    <t>LA MERCEDED</t>
  </si>
  <si>
    <t>CLAUDIA OCAMPO</t>
  </si>
  <si>
    <t>CR 11 A 49 H 04</t>
  </si>
  <si>
    <t>ROSARIO GORDO</t>
  </si>
  <si>
    <t>CL 73C SUR 14L 17</t>
  </si>
  <si>
    <t>SAN LUIS - MARICHUELA</t>
  </si>
  <si>
    <t>GLORIA CASTAÑEDA</t>
  </si>
  <si>
    <t>CR 14U 74 58 SUR</t>
  </si>
  <si>
    <t xml:space="preserve">BERNARDA HERNANDEZ </t>
  </si>
  <si>
    <t>CR 14P 73 50 SUR</t>
  </si>
  <si>
    <t>NANCY VAYEN</t>
  </si>
  <si>
    <t>TIENDA PAPELERÍA</t>
  </si>
  <si>
    <t>CR 14 F 76B 37 INT 1</t>
  </si>
  <si>
    <t>MARTHA CECILIA SALGADO</t>
  </si>
  <si>
    <t>CR 30 9 A 55 SUR</t>
  </si>
  <si>
    <t>KAREN FERRER</t>
  </si>
  <si>
    <t>MICELANEA MI TIERNO AMOR</t>
  </si>
  <si>
    <t>CR 9 C ESTE 30 12 SUR</t>
  </si>
  <si>
    <t>DIANA PATRICIA RODRIGUEZ</t>
  </si>
  <si>
    <t>PINPOLLO</t>
  </si>
  <si>
    <t>CR 9 C ESTE 28 C 15 SUR</t>
  </si>
  <si>
    <t>CRISTIAN CAMILO FAJARDO</t>
  </si>
  <si>
    <t>CR 9 C ESTE 28 B 18 SUR</t>
  </si>
  <si>
    <t>MARIA ESMERALDA MOLINA</t>
  </si>
  <si>
    <t>CIGARRERIA ESMERALDA</t>
  </si>
  <si>
    <t>CL 27 B BIS SUR 10 24 ESTE</t>
  </si>
  <si>
    <t>JORGE ENRIQUE PACHECO</t>
  </si>
  <si>
    <t>TIENDA SAN BLAS</t>
  </si>
  <si>
    <t>CR 10 H ESTE 27 A 13 SUR</t>
  </si>
  <si>
    <t>EDUARDO REYES</t>
  </si>
  <si>
    <t>CR 9 C 28 06 SUR</t>
  </si>
  <si>
    <t>VIVIANA ROJAS</t>
  </si>
  <si>
    <t>CR 8 ESTE 22D 58 SUR</t>
  </si>
  <si>
    <t>LADY GARCIA</t>
  </si>
  <si>
    <t>TIENDA VALENTINA</t>
  </si>
  <si>
    <t>JENIFER OLIVERA</t>
  </si>
  <si>
    <t>CR 4 I 55 06 SUR</t>
  </si>
  <si>
    <t>NANCY ALVEREZ</t>
  </si>
  <si>
    <t>CL 41 SUR 1 F 27 ESTE</t>
  </si>
  <si>
    <t>SANDRA VALERA</t>
  </si>
  <si>
    <t>NEGOCIO SUPER R Y S</t>
  </si>
  <si>
    <t>CR 1 ESTE 43 B 69 SUR</t>
  </si>
  <si>
    <t>FRANCI ROSIO</t>
  </si>
  <si>
    <t>TIENDA DAYANA</t>
  </si>
  <si>
    <t>CL 41 A SUR 1D 84 ESTE LOCAL 5</t>
  </si>
  <si>
    <t>YANETH GALLO</t>
  </si>
  <si>
    <t>CL 73 B BIS A14 42</t>
  </si>
  <si>
    <t>SILVIA SANCHEZ</t>
  </si>
  <si>
    <t>CL 73 D BIS SUR 14 A 06</t>
  </si>
  <si>
    <t>JOBANA PATRICIA</t>
  </si>
  <si>
    <t>TIENDA SUPER J</t>
  </si>
  <si>
    <t>CL 75 A SUR 14 B 19</t>
  </si>
  <si>
    <t>ADRIANA SANCHEZ</t>
  </si>
  <si>
    <t>CIGARRERIA LA BONANZA</t>
  </si>
  <si>
    <t>CL 76 B SUR CON CR 14G LOCAL 2</t>
  </si>
  <si>
    <t>MARYORI GUERRA</t>
  </si>
  <si>
    <t>CL 76 B SUR CON CR 14G LOCAL 1</t>
  </si>
  <si>
    <t>CERRADO DE 1 A 3:30 LLAMAR</t>
  </si>
  <si>
    <t>CLAUDIA RAMIREZ</t>
  </si>
  <si>
    <t>CR 14 R 74 48 SUR INT 2</t>
  </si>
  <si>
    <t>CERRADO DE 12 A 1</t>
  </si>
  <si>
    <t>ELVIRA RUBIANO</t>
  </si>
  <si>
    <t>CL 50 11 A 23</t>
  </si>
  <si>
    <t>MAURICIO LOAIZA</t>
  </si>
  <si>
    <t>DG 46 B 12 B 07</t>
  </si>
  <si>
    <t>CRISTIAN CASTAÑEDA</t>
  </si>
  <si>
    <t>GOSEM</t>
  </si>
  <si>
    <t>TV 14 T 68 B 66 SUR</t>
  </si>
  <si>
    <t>CECILIA CARVAJAL BARRERA</t>
  </si>
  <si>
    <t>TIENDA CECY LA BENDICIÓN</t>
  </si>
  <si>
    <t>DG 48 J BIS SUR 5 D 07</t>
  </si>
  <si>
    <t>MARRUCOS</t>
  </si>
  <si>
    <t>YUDY RINCON</t>
  </si>
  <si>
    <t>CIGARRERIA K&amp;V</t>
  </si>
  <si>
    <t>TV 5Q 48 Q 17</t>
  </si>
  <si>
    <t>OCTAVIO FRANCO</t>
  </si>
  <si>
    <t>TIENDA CALDAS</t>
  </si>
  <si>
    <t>CLL 48 I BIS A SUR 9 76</t>
  </si>
  <si>
    <t>PROVIDENCIA ALTA</t>
  </si>
  <si>
    <t>LUIS EDUARDO BORDA</t>
  </si>
  <si>
    <t>PAPELERIA DONDE KAROL</t>
  </si>
  <si>
    <t>DG 46 13 57 SUR LOCAL 2</t>
  </si>
  <si>
    <t>RICARDO PEDRAZA</t>
  </si>
  <si>
    <t>TIENDA EMAYI</t>
  </si>
  <si>
    <t>DG 45 SUR 5 J 36 INT 68</t>
  </si>
  <si>
    <t>HEYDI MURCIA</t>
  </si>
  <si>
    <t xml:space="preserve">TIENDA JUANSE </t>
  </si>
  <si>
    <t>DG 46 5 H 31</t>
  </si>
  <si>
    <t>GLADIS MORALES</t>
  </si>
  <si>
    <t>AVICOLA TOLIMA</t>
  </si>
  <si>
    <t>TV 5 Q 49 J 79 SUR</t>
  </si>
  <si>
    <t>FERNANDO ROJAS</t>
  </si>
  <si>
    <t>RESTAURANTE DELYBONO</t>
  </si>
  <si>
    <t>CLL 49 SUR 5 B 05</t>
  </si>
  <si>
    <t>SAN AGUSTÍN</t>
  </si>
  <si>
    <t>MARTIN RODRÍGUEZ</t>
  </si>
  <si>
    <t>PANADERÍA TODO PAN</t>
  </si>
  <si>
    <t>CRR 5 48 X 28 SUR</t>
  </si>
  <si>
    <t>ALVARO ROBLEDO</t>
  </si>
  <si>
    <t>PANADERÍA VALENTINA</t>
  </si>
  <si>
    <t>TV 12 H 43 48 SUR</t>
  </si>
  <si>
    <t>JOSE ANTONIO CASTELLANOS</t>
  </si>
  <si>
    <t>DROGERIA PROFARMA</t>
  </si>
  <si>
    <t>TC 12 H 45 F 04 SUR</t>
  </si>
  <si>
    <t>ALEXANDER TORRES</t>
  </si>
  <si>
    <t>PANADERIA SHALON</t>
  </si>
  <si>
    <t>CLL 71 sur 14 L 09</t>
  </si>
  <si>
    <t xml:space="preserve">JOSE APONTE </t>
  </si>
  <si>
    <t>PANADERIA DONNOS</t>
  </si>
  <si>
    <t>CRR 14 L 71 C 18 SUR</t>
  </si>
  <si>
    <t>EDILIA TARAZONA</t>
  </si>
  <si>
    <t>FRUVER LILI</t>
  </si>
  <si>
    <t>CLL 48 X 9 45</t>
  </si>
  <si>
    <t>MARIA ANGELICA AGUIRRE</t>
  </si>
  <si>
    <t>DG 69 B SUR 14 U 34</t>
  </si>
  <si>
    <t>ROBERTO CARLOS VEGA</t>
  </si>
  <si>
    <t>PANADERÍA SUPREMA TORTA</t>
  </si>
  <si>
    <t>DG 45 F SUR 13 i 46</t>
  </si>
  <si>
    <t>HÉCTOR ALONSO MORENO</t>
  </si>
  <si>
    <t>TODO A MIL</t>
  </si>
  <si>
    <t>DG 46 SUR 13 K 11</t>
  </si>
  <si>
    <t>WILLIAM ARTURO CIFUENTES</t>
  </si>
  <si>
    <t>TIENDA WIILLI</t>
  </si>
  <si>
    <t>CLL 69 SUR 12 22</t>
  </si>
  <si>
    <t>WILLIAMS ANTONIO GARCÍA C.</t>
  </si>
  <si>
    <t>PAPELERIA E INTERNET EL ARCA</t>
  </si>
  <si>
    <t>CLL 68 C SUR 10 02</t>
  </si>
  <si>
    <t xml:space="preserve">FABIAN SUAREZ </t>
  </si>
  <si>
    <t>PANADERIA PAN GOURMET</t>
  </si>
  <si>
    <t>CLL 48 L SUR 5 C 53</t>
  </si>
  <si>
    <t>LUZ AGUILAR</t>
  </si>
  <si>
    <t>CLL 48 I SUR 5 37</t>
  </si>
  <si>
    <t xml:space="preserve">BLANCA TIFARO </t>
  </si>
  <si>
    <t>CIGARRERIA DON BETO</t>
  </si>
  <si>
    <t>TV 5 48 I 06</t>
  </si>
  <si>
    <t>3202175173 5679756</t>
  </si>
  <si>
    <t>YANETH CASERES</t>
  </si>
  <si>
    <t>CALLE 48 X CRR 1 F</t>
  </si>
  <si>
    <t>LIGIA CRUZ</t>
  </si>
  <si>
    <t>CIGARRERIA EL SABOR</t>
  </si>
  <si>
    <t>CL 26 A SUR 12B 31</t>
  </si>
  <si>
    <t>ROLAND SALAMANCA</t>
  </si>
  <si>
    <t xml:space="preserve">CR 12 D BIS 24 45 </t>
  </si>
  <si>
    <t>ANDREA DIAZ</t>
  </si>
  <si>
    <t>CR 12 25 07</t>
  </si>
  <si>
    <t>CERRADO 1:30PM A 4:00PM</t>
  </si>
  <si>
    <t>PAPELERÍA BARBACO</t>
  </si>
  <si>
    <t>CL 26 SUR 12 I 14</t>
  </si>
  <si>
    <t xml:space="preserve">CERRADO DE 1PM A 5PM GOLPEAR </t>
  </si>
  <si>
    <t>ALEXANDER MARTINEZ</t>
  </si>
  <si>
    <t>CL 31 SUR 23 24</t>
  </si>
  <si>
    <t>LEÍDY RIVEROS</t>
  </si>
  <si>
    <t>MINIMERCADO JR</t>
  </si>
  <si>
    <t>CL 36C SUR 3A 34</t>
  </si>
  <si>
    <t>MARIA MORA</t>
  </si>
  <si>
    <t>PAPELERÍA DANIELA</t>
  </si>
  <si>
    <t>CL 73 SUR 14H 19</t>
  </si>
  <si>
    <t>NANCY BAQUERO</t>
  </si>
  <si>
    <t>MISCELANIA Y VARIEDADES</t>
  </si>
  <si>
    <t>CR 14 P 73 20 SUR</t>
  </si>
  <si>
    <t>CASA REY</t>
  </si>
  <si>
    <t>DIANA MARCELA HERNANDEZ</t>
  </si>
  <si>
    <t>CIGARRERIA 4 JULIO</t>
  </si>
  <si>
    <t>CR 12 75 B SUR 22</t>
  </si>
  <si>
    <t xml:space="preserve">SANTA LIBRADA </t>
  </si>
  <si>
    <t>OSMAR AVILA</t>
  </si>
  <si>
    <t>CR 12 76 04 SUR</t>
  </si>
  <si>
    <t>DG 68 A 14 U 15</t>
  </si>
  <si>
    <t>LUZ AMPARO ZOTO</t>
  </si>
  <si>
    <t>COLTIENDA DE MARIO</t>
  </si>
  <si>
    <t>DG 49 B SUR 14 T 72</t>
  </si>
  <si>
    <t>DIANA URIBE</t>
  </si>
  <si>
    <t>MINIMARKET</t>
  </si>
  <si>
    <t>CL 26 B 12 I 79</t>
  </si>
  <si>
    <t>MARIA DEL PILAR DIAZ</t>
  </si>
  <si>
    <t>CL 26 A SUR 12 H 54</t>
  </si>
  <si>
    <t>HUGO MUÑOZ</t>
  </si>
  <si>
    <t>PANADERÍA LA FUENTE DEL PAN</t>
  </si>
  <si>
    <t>ROSALBA CARVAJAL DE JIMÉNEZ</t>
  </si>
  <si>
    <t>MINIMERCADO CAR</t>
  </si>
  <si>
    <t>CR 20 40 14 SUR</t>
  </si>
  <si>
    <t>PANADERÍA SAN LUIS</t>
  </si>
  <si>
    <t xml:space="preserve">PANADERÍA SAN LUIS </t>
  </si>
  <si>
    <t>CL 40 22 A 35 SUR</t>
  </si>
  <si>
    <t>CR 8A 36A 24 SUR</t>
  </si>
  <si>
    <t>JOSE VARGAS</t>
  </si>
  <si>
    <t>CLL 32B SUR 8A 40 CS-104</t>
  </si>
  <si>
    <t>MIREYA PEDROZA</t>
  </si>
  <si>
    <t>MIRE-ARTE</t>
  </si>
  <si>
    <t>CLL 37D SUR 3B 63</t>
  </si>
  <si>
    <t>SANDRA CARDENAZ</t>
  </si>
  <si>
    <t>TIENDA EL TIGRE</t>
  </si>
  <si>
    <t>CLL 31C SUR 0 77 ESTE</t>
  </si>
  <si>
    <t>ANDREA JIMENEZ        3188981273</t>
  </si>
  <si>
    <t>TRIGO SABOR Y MIEL</t>
  </si>
  <si>
    <t>CR 5A 35 15 SUR</t>
  </si>
  <si>
    <t>ANDREA JIMENEZ        3188981274</t>
  </si>
  <si>
    <t>CR 11 67D 81 SUR</t>
  </si>
  <si>
    <t>ANDREA JIMENEZ        3188981275</t>
  </si>
  <si>
    <t>YANETH FLORES</t>
  </si>
  <si>
    <t>CLL 36A 10B 09 SUR</t>
  </si>
  <si>
    <t>ANDREA JIMENEZ        3188981276</t>
  </si>
  <si>
    <t>PANADERIA J&amp;J</t>
  </si>
  <si>
    <t>CLL 36F SUR 1 80</t>
  </si>
  <si>
    <t>ANDREA JIMENEZ        3188981277</t>
  </si>
  <si>
    <t>MERCEDES SANCHEZ</t>
  </si>
  <si>
    <t>CLL 22A SUR 3 10</t>
  </si>
  <si>
    <t>HERNAN PERDOMO</t>
  </si>
  <si>
    <t>CLL 31D SUR 2 28</t>
  </si>
  <si>
    <t>EDGAR MORENO</t>
  </si>
  <si>
    <t>TIENDA JIREH</t>
  </si>
  <si>
    <t>CLL 36K SUR 4 50 ESTE LC-2</t>
  </si>
  <si>
    <t>LUCI JIMENEZ</t>
  </si>
  <si>
    <t>TV 6 32B 65 ESTE</t>
  </si>
  <si>
    <t>KELLY PEREZ</t>
  </si>
  <si>
    <t>PANADERÍA SHEKINAH</t>
  </si>
  <si>
    <t>XIOMARA RAMIREZ</t>
  </si>
  <si>
    <t>DG 68A SUR 14 Q 60</t>
  </si>
  <si>
    <t xml:space="preserve">JOSE GUTIERREZ </t>
  </si>
  <si>
    <t>PANADERÍA PUNTO EXITO</t>
  </si>
  <si>
    <t>CR 12D 22 B 08 SUR</t>
  </si>
  <si>
    <t>JAIRO CUBILLLOS</t>
  </si>
  <si>
    <t>CR 12G 22B 37 SUR</t>
  </si>
  <si>
    <t>ORLANDO TRUJILLO</t>
  </si>
  <si>
    <t>CL 35 SUR 34 06</t>
  </si>
  <si>
    <t>IVAN DURAN</t>
  </si>
  <si>
    <t>CL 33 18B 06 SUR</t>
  </si>
  <si>
    <t>MERY GIL</t>
  </si>
  <si>
    <t>CL 24 19C 23</t>
  </si>
  <si>
    <t>SANDRA CAICEDO</t>
  </si>
  <si>
    <t>JS CAJONCITOS</t>
  </si>
  <si>
    <t>CRA 8 F ESTE  36 14 SUR</t>
  </si>
  <si>
    <t>SAN VICENTE LA Y</t>
  </si>
  <si>
    <t>MARCELA MARIN 3146625320</t>
  </si>
  <si>
    <t>ADAN OVIEDO</t>
  </si>
  <si>
    <t xml:space="preserve">RELOJERIA EL DIAMANTE </t>
  </si>
  <si>
    <t>CRA 9 ESTE 36 H 55 SUR</t>
  </si>
  <si>
    <t>SAN VICENTE ALTO LA Y</t>
  </si>
  <si>
    <t>FELIX RUIZ</t>
  </si>
  <si>
    <t>CLL 30B 9C 58</t>
  </si>
  <si>
    <t>LEONOR MARTINEZ</t>
  </si>
  <si>
    <t>CLL 30 B 9A 81 ESTE</t>
  </si>
  <si>
    <t>RAMAJAL ESCALERAS</t>
  </si>
  <si>
    <t>JHONATAN TICORA</t>
  </si>
  <si>
    <t>SURTI HOGAR Y ALGO MAS</t>
  </si>
  <si>
    <t>CRA 10H ESTE 26C  24 SUR</t>
  </si>
  <si>
    <t>SAN BLAS II</t>
  </si>
  <si>
    <t>BAYRON SAAVEDRA</t>
  </si>
  <si>
    <t>CRA 10B 23 13</t>
  </si>
  <si>
    <t xml:space="preserve">JOSE JAIR NIVIA </t>
  </si>
  <si>
    <t>DULCERIA CIGARRERIA JYA</t>
  </si>
  <si>
    <t>CLL 22B SUR 3 03 ESTE</t>
  </si>
  <si>
    <t>SAN BLAS DIAGONAL BOMBA</t>
  </si>
  <si>
    <t>ALEIDA ESPEJO</t>
  </si>
  <si>
    <t>TIENDA ALEIDA</t>
  </si>
  <si>
    <t>CLL 21 BIS 9B ESTE</t>
  </si>
  <si>
    <t>luz dorely chaparro</t>
  </si>
  <si>
    <t>panaderia la feria del pan</t>
  </si>
  <si>
    <t>cr5 g 48j 05 sur</t>
  </si>
  <si>
    <t>bochica</t>
  </si>
  <si>
    <t xml:space="preserve">NORA ROCÍO LESMES </t>
  </si>
  <si>
    <t>CR 20 28 B 05</t>
  </si>
  <si>
    <t>PABLO ESTEBAN</t>
  </si>
  <si>
    <t>CIGARRERIA DONDE SIEMPRE</t>
  </si>
  <si>
    <t>CR 21 A 28 B 28 SUR</t>
  </si>
  <si>
    <t>NANCY TORRES</t>
  </si>
  <si>
    <t>CAFETERÍA MARY LU</t>
  </si>
  <si>
    <t>STELLA MARTINEZ</t>
  </si>
  <si>
    <t>CL 36 A SUR 3 A 30</t>
  </si>
  <si>
    <t>HUMBERTO GOMEZ</t>
  </si>
  <si>
    <t>PANADERÍA EL ARTE DEL BUEN SABOR</t>
  </si>
  <si>
    <t>CL 33 SUR CON CR 5 A</t>
  </si>
  <si>
    <t>LUZ HERNANDEZ</t>
  </si>
  <si>
    <t>EMPANADAS EL MACHETAZO</t>
  </si>
  <si>
    <t>CL 76B 14 55SUR</t>
  </si>
  <si>
    <t>AMPARO GOMEZ</t>
  </si>
  <si>
    <t>TIENDA LAS CURIOSIDADES</t>
  </si>
  <si>
    <t>CR 14T 74 27 SUR MANZANA 19</t>
  </si>
  <si>
    <t>LUZ MARINA LEON</t>
  </si>
  <si>
    <t>SURTIFRUVER SAN LUIS</t>
  </si>
  <si>
    <t>CL 73D 14H 35 SUR</t>
  </si>
  <si>
    <t>CESAR AUGUSTO HERMANDEZ</t>
  </si>
  <si>
    <t>CIGARRERIA TUFF</t>
  </si>
  <si>
    <t>cll49g sur  5u 34</t>
  </si>
  <si>
    <t>EDISON SIERRA</t>
  </si>
  <si>
    <t>CLL 49D BIS 5U 39</t>
  </si>
  <si>
    <t>MARINA GONZALES BALLESTEROS</t>
  </si>
  <si>
    <t>CLL 49c sur 5 t 03</t>
  </si>
  <si>
    <t xml:space="preserve">DISTRIBUIDORA GRANJA AVICOLA </t>
  </si>
  <si>
    <t>CLL 49 c sur 5q 03</t>
  </si>
  <si>
    <t>GERMAN GOMEZ</t>
  </si>
  <si>
    <t>EL ESQUINAZO</t>
  </si>
  <si>
    <t>CLL 48u 5j 73</t>
  </si>
  <si>
    <t>tv 5p #48 q 39 sur</t>
  </si>
  <si>
    <t>EFRAIN MARTÍNEZ</t>
  </si>
  <si>
    <t>tv 5n bis #48w 05</t>
  </si>
  <si>
    <t>LA ESPERANZA</t>
  </si>
  <si>
    <t>cr 5 r 49h 84</t>
  </si>
  <si>
    <t>MARTINA GUTIÉRREZ</t>
  </si>
  <si>
    <t>PANADERIA LA DELICIA DORADA</t>
  </si>
  <si>
    <t xml:space="preserve"> cr 5z CLL 50 a 03</t>
  </si>
  <si>
    <t>CLL 50a 5 z 14</t>
  </si>
  <si>
    <t>FELIPE MELO VASQUEZ</t>
  </si>
  <si>
    <t>PANADERIA PANES TRADICIONALES</t>
  </si>
  <si>
    <t>CR 7 50 A 05 SUR</t>
  </si>
  <si>
    <t>SINDY ARTEAGA</t>
  </si>
  <si>
    <t>SALSAMENTARIA MOLINOS</t>
  </si>
  <si>
    <t xml:space="preserve">CLL 50 a sur 7 70 </t>
  </si>
  <si>
    <t>LUZ DARY PAEZ</t>
  </si>
  <si>
    <t>PANADERIA MOLISPAN</t>
  </si>
  <si>
    <t xml:space="preserve">CLL 49 G SUR CR 5 U </t>
  </si>
  <si>
    <t>CLL 49 d bis 5u 39</t>
  </si>
  <si>
    <t>JUAN CARLOS MORALES</t>
  </si>
  <si>
    <t>CR 12 SUR 28 63</t>
  </si>
  <si>
    <t>JHON GUZMAN</t>
  </si>
  <si>
    <t>VARIEDADES JEGD</t>
  </si>
  <si>
    <t>TV 12 BIS 70 B 46 SUR</t>
  </si>
  <si>
    <t>ALBEIRO REDONDO</t>
  </si>
  <si>
    <t>PANADERÍA PANAMERICANA DEL SUR</t>
  </si>
  <si>
    <t>CRR 1 A ESTE 49 A 95</t>
  </si>
  <si>
    <t>PALERMO</t>
  </si>
  <si>
    <t>ALEJANDRA RINCON</t>
  </si>
  <si>
    <t>CRR 4 B 51 B 18 SUr</t>
  </si>
  <si>
    <t>ALEXANDER OLIVEROS</t>
  </si>
  <si>
    <t>CIGARRERIA D ALEX</t>
  </si>
  <si>
    <t>DG 48 J SUR 2 25 local 5</t>
  </si>
  <si>
    <t>ALEXANDRA PATIÑO</t>
  </si>
  <si>
    <t xml:space="preserve">CASTEL SERVICE </t>
  </si>
  <si>
    <t>ANDREA LÓPEZ</t>
  </si>
  <si>
    <t>MERCADO EL RINCÓN</t>
  </si>
  <si>
    <t>DG 71 G 12 A 09</t>
  </si>
  <si>
    <t>ANDREA VARGAS</t>
  </si>
  <si>
    <t>PANADERIA LA PUERTO RICO</t>
  </si>
  <si>
    <t>CLL 40 SUR 9 C 22</t>
  </si>
  <si>
    <t>BLANCA CECILIA ARIAS</t>
  </si>
  <si>
    <t>TIENDA ESQUINERA</t>
  </si>
  <si>
    <t>CLL 49 D 1 03</t>
  </si>
  <si>
    <t>BLANCA TURRIAGO</t>
  </si>
  <si>
    <t>CR 4 B 48 Z 04 SUR</t>
  </si>
  <si>
    <t>CARLOS CUELLAR</t>
  </si>
  <si>
    <t>PANADERÍA ORQUÍDEAS</t>
  </si>
  <si>
    <t>CRR 12 32 B 16 SUR</t>
  </si>
  <si>
    <t>CINDY LEANNY BEDOLLA</t>
  </si>
  <si>
    <t>DG 48 J SUR 1 96 INT 12 CASA 1</t>
  </si>
  <si>
    <t>CIRO BOHÓRQUEZ</t>
  </si>
  <si>
    <t>CLL 37 11 C 47</t>
  </si>
  <si>
    <t>CLARA INÉS HERREÑO</t>
  </si>
  <si>
    <t>DROGERIA CLARA</t>
  </si>
  <si>
    <t xml:space="preserve">CRR 12 32 A 39 SUR </t>
  </si>
  <si>
    <t>CRISTINA QUIROGA</t>
  </si>
  <si>
    <t>PANADERÍA COFFE PAN</t>
  </si>
  <si>
    <t>CLL 49 B 1 F 18 SUR</t>
  </si>
  <si>
    <t>DAGOBERTO SARMIENTO</t>
  </si>
  <si>
    <t>TIENDA DON DAGO</t>
  </si>
  <si>
    <t>DG 48 J SUR 1 96 INT 6 CASA 10</t>
  </si>
  <si>
    <t>DANIEL CASTILLO</t>
  </si>
  <si>
    <t>AVICOLA GARCIA</t>
  </si>
  <si>
    <t>DG 52 A SUR 4 D 59</t>
  </si>
  <si>
    <t>DANIEL SUAREZ</t>
  </si>
  <si>
    <t>CARNES SANTANDER</t>
  </si>
  <si>
    <t>CLL 49 P 5 C 98</t>
  </si>
  <si>
    <t>DANNA LORENA DIAZ</t>
  </si>
  <si>
    <t>PANADERIA EL CASTILLO DE LA TORTA</t>
  </si>
  <si>
    <t>CLM 48 L 5 C 5 SUR</t>
  </si>
  <si>
    <t>ELSA WILCHES</t>
  </si>
  <si>
    <t>CR 2 BIS 49 B 08 SUR</t>
  </si>
  <si>
    <t>ESTER BUITRON</t>
  </si>
  <si>
    <t>CLL 42 SUR 13 B 74</t>
  </si>
  <si>
    <t>FRINETH ESPINOSA</t>
  </si>
  <si>
    <t>RESTAURANTE FRICA</t>
  </si>
  <si>
    <t>CLL 48 I BIS A 9 73</t>
  </si>
  <si>
    <t>GILBERTO SALAS</t>
  </si>
  <si>
    <t>FRUVER ÉL AMIGO</t>
  </si>
  <si>
    <t>DG 69 B 14 U 06 SUR</t>
  </si>
  <si>
    <t>GINA AROCA</t>
  </si>
  <si>
    <t>MISCELÁNEA</t>
  </si>
  <si>
    <t>CLL 69 B 14 U 42</t>
  </si>
  <si>
    <t>GINA PAOLA SALCEDO</t>
  </si>
  <si>
    <t>PANADERIA GRANADINA 3</t>
  </si>
  <si>
    <t>DG 48.J 2 17</t>
  </si>
  <si>
    <t>GLADYS</t>
  </si>
  <si>
    <t>PANADERIA LA INTEGRAL</t>
  </si>
  <si>
    <t>DG 48 K BIS 5 A 82</t>
  </si>
  <si>
    <t>JAIME ARISTIZABAL</t>
  </si>
  <si>
    <t>AVICOLA SANTA MARTA</t>
  </si>
  <si>
    <t>CLL 69 8 C 04 SUR</t>
  </si>
  <si>
    <t>JAIRO ALONSO PERDOMO</t>
  </si>
  <si>
    <t>PANADERÍA JABI PAN</t>
  </si>
  <si>
    <t>CLL 69 9 03 SUR</t>
  </si>
  <si>
    <t>JAVIER ANGULO GALINDO</t>
  </si>
  <si>
    <t>DG 48 J SUR 1 96 INT 1 CASA 14</t>
  </si>
  <si>
    <t>JENNY ÁLVAREZ</t>
  </si>
  <si>
    <t>TIENDA JYS</t>
  </si>
  <si>
    <t>CR 5 G 48 M 24 SUR</t>
  </si>
  <si>
    <t xml:space="preserve">JENNY GAMBA </t>
  </si>
  <si>
    <t xml:space="preserve">FRUTAS Y VERDURAS </t>
  </si>
  <si>
    <t>CRA 10 N 48I 10 SUR</t>
  </si>
  <si>
    <t>JESUS MOLINA</t>
  </si>
  <si>
    <t>INTERNET JESUS</t>
  </si>
  <si>
    <t>CLL 48 X BIS 2 79 SUR</t>
  </si>
  <si>
    <t>JOAN EMERSON TOVAR</t>
  </si>
  <si>
    <t>CIGARRERIA EL.RATÓN</t>
  </si>
  <si>
    <t>DG 32 A BIS B 12 03 LOCAL 3</t>
  </si>
  <si>
    <t>JOSE GONZALEZ</t>
  </si>
  <si>
    <t>AVICOLA EL BALCON DOS</t>
  </si>
  <si>
    <t>DIG 48 Y N 5 N 93 SUR</t>
  </si>
  <si>
    <t>79259460-5</t>
  </si>
  <si>
    <t>JOSEFINA ESGUERRA</t>
  </si>
  <si>
    <t>MINIMERCADO JE</t>
  </si>
  <si>
    <t>CRR 2 48 J 63 APTO 102 ESQUINA SUR</t>
  </si>
  <si>
    <t>3125041843 7003218</t>
  </si>
  <si>
    <t>JUAN ROJAS</t>
  </si>
  <si>
    <t>JUANCHOS PAN</t>
  </si>
  <si>
    <t>TV 1 A ESTE 49 B 14 SUR</t>
  </si>
  <si>
    <t>KATERINE CORTES</t>
  </si>
  <si>
    <t>TIENDA ESQUINAZO</t>
  </si>
  <si>
    <t>DG 32 B  12 91 SUR</t>
  </si>
  <si>
    <t>LEIDY RODRÍGUEZ</t>
  </si>
  <si>
    <t>SOLUCIONES FENIX</t>
  </si>
  <si>
    <t>CLL 49 B 5 C 03</t>
  </si>
  <si>
    <t>LEYDI CORTES</t>
  </si>
  <si>
    <t>MINIMERCADO BLEIDY</t>
  </si>
  <si>
    <t>TV 5 F BIS SUR 48 P 80 APT 101</t>
  </si>
  <si>
    <t>LILIANA PATRICIA LOPEZ</t>
  </si>
  <si>
    <t>SPEEDY GONZÁLEZ</t>
  </si>
  <si>
    <t>CLK 49 B 2 24 ESTE</t>
  </si>
  <si>
    <t xml:space="preserve">LUCERO CASTRILLON </t>
  </si>
  <si>
    <t>MARCUS PAN</t>
  </si>
  <si>
    <t>CRR 4 B 49 C 42 SUR</t>
  </si>
  <si>
    <t>LUIS ALBERTO RODRÍGUEZ</t>
  </si>
  <si>
    <t>LUZ ESTHER AGUILAR</t>
  </si>
  <si>
    <t>CIGARRERIA LAS MONAS</t>
  </si>
  <si>
    <t xml:space="preserve">CLL 48I SUR 5 37 </t>
  </si>
  <si>
    <t>LUZ MARY RIVERA</t>
  </si>
  <si>
    <t>SALSAMENTARIA SYM</t>
  </si>
  <si>
    <t>CLL 49 D 2 D 28 SUR</t>
  </si>
  <si>
    <t>LUZ MIREYA HERNÁNDEZ</t>
  </si>
  <si>
    <t>AVICOLA MARIA JOSE</t>
  </si>
  <si>
    <t>CRR 10 47 41</t>
  </si>
  <si>
    <t>MABEL PEÑA VANEGAS</t>
  </si>
  <si>
    <t>LA CASA DEL PERFUME</t>
  </si>
  <si>
    <t>DG 32 A BIS B 12 03 LOCAL 2</t>
  </si>
  <si>
    <t>MARIA CUBIDES</t>
  </si>
  <si>
    <t>ASEO SHEKINA</t>
  </si>
  <si>
    <t>GR 69 A 14 P 16 SUR LC 2</t>
  </si>
  <si>
    <t>MARTHA LUCIA CUÑA</t>
  </si>
  <si>
    <t xml:space="preserve">CLL 49 D  3 30 SUR </t>
  </si>
  <si>
    <t>MARTHA MOLINA</t>
  </si>
  <si>
    <t>PRODUCTOS MILAN</t>
  </si>
  <si>
    <t>TV 69 C 14 T 16</t>
  </si>
  <si>
    <t>MARTIN RODRIGUEZ</t>
  </si>
  <si>
    <t>CR 5 48 X 28 SUR</t>
  </si>
  <si>
    <t xml:space="preserve">MILTON TORRES </t>
  </si>
  <si>
    <t>PANADERIA EL BENDITO PAN</t>
  </si>
  <si>
    <t>CLL 50 SUR 50 07</t>
  </si>
  <si>
    <t>MIREYA PEÑA</t>
  </si>
  <si>
    <t xml:space="preserve">TIENDA LA ESQUINA </t>
  </si>
  <si>
    <t>DG 40 9 B 93</t>
  </si>
  <si>
    <t>MIREYA PINZON</t>
  </si>
  <si>
    <t xml:space="preserve">AVICOLA EL ORIENTE </t>
  </si>
  <si>
    <t>CR 3 50 27 SUR</t>
  </si>
  <si>
    <t>NAZARIO DELGADO</t>
  </si>
  <si>
    <t>AVICOLA ELCY</t>
  </si>
  <si>
    <t>CRR 4 B 50 B 18 SUR</t>
  </si>
  <si>
    <t xml:space="preserve">PALERMO </t>
  </si>
  <si>
    <t>NUBIA LOPEZ</t>
  </si>
  <si>
    <t>CLL 40 SUR 9 B 15</t>
  </si>
  <si>
    <t>PABLO CHAPARRO</t>
  </si>
  <si>
    <t>PANADERIA KALDIVIA</t>
  </si>
  <si>
    <t>CR 5 48 P 59B SUR</t>
  </si>
  <si>
    <t>PANADERIA EUROPAN</t>
  </si>
  <si>
    <t>DG 45 F 13 K 33 SUR</t>
  </si>
  <si>
    <t xml:space="preserve">PAOLA VANEGAS </t>
  </si>
  <si>
    <t xml:space="preserve">MINIMERCADO PIPE </t>
  </si>
  <si>
    <t>TV 2 48 J 29</t>
  </si>
  <si>
    <t xml:space="preserve">PAULA CAMILA VILLARRAGA </t>
  </si>
  <si>
    <t>TV 12 A 71 D 23 SUR</t>
  </si>
  <si>
    <t>PAULA PARRA</t>
  </si>
  <si>
    <t>PAPELERIA NICOLAY</t>
  </si>
  <si>
    <t>TV 5 Q 48J 59 SUR</t>
  </si>
  <si>
    <t xml:space="preserve">RICARDO QUICENO GALLEGO </t>
  </si>
  <si>
    <t>PANADERIA LA CALIFORNIA</t>
  </si>
  <si>
    <t>CLL 48 I BIS A SUR 9 93</t>
  </si>
  <si>
    <t>ROCIO MAHECHA</t>
  </si>
  <si>
    <t>LA ESPERANZA JC</t>
  </si>
  <si>
    <t>CRR 9 A 69 37 SUR</t>
  </si>
  <si>
    <t>ROSA AMAYA</t>
  </si>
  <si>
    <t xml:space="preserve">PANADERIA TRES ESPIGAS </t>
  </si>
  <si>
    <t>CLL 49 D SUR TV 2 B BIS</t>
  </si>
  <si>
    <t>RUBEN ROJAS</t>
  </si>
  <si>
    <t>PANADERÍA MAXI PAN</t>
  </si>
  <si>
    <t>CLL 49 B 5 D 17 SUR</t>
  </si>
  <si>
    <t>SANDRA RINCON</t>
  </si>
  <si>
    <t>CRR 4 B 51 C 09 SUR</t>
  </si>
  <si>
    <t>PANALDERIA</t>
  </si>
  <si>
    <t>CR 3 B 48 U 40</t>
  </si>
  <si>
    <t>YADIRA HUERTAS</t>
  </si>
  <si>
    <t>PANADERÍA MANA</t>
  </si>
  <si>
    <t>CLL 41 SUR 10A23</t>
  </si>
  <si>
    <t>YANETH CASARES</t>
  </si>
  <si>
    <t>YANETH GUTIÉRREZ</t>
  </si>
  <si>
    <t>AVICOLA LEIFER</t>
  </si>
  <si>
    <t>CLL 40 9 C 03</t>
  </si>
  <si>
    <t>ORLANDO TORRE</t>
  </si>
  <si>
    <t>MAKATODO MI TOLIMA</t>
  </si>
  <si>
    <t>CLL 48 K BIS 2 16</t>
  </si>
  <si>
    <t>JAVIER ARGUELLO</t>
  </si>
  <si>
    <t xml:space="preserve">PAPELERÍA LÍDER </t>
  </si>
  <si>
    <t>TV 2 48 J 33</t>
  </si>
  <si>
    <t>ANGELA SANABRIA</t>
  </si>
  <si>
    <t xml:space="preserve">PANADERÍA SAN CAYETANO </t>
  </si>
  <si>
    <t>DG 48JSUR 1 96 INT 1 CASA 2</t>
  </si>
  <si>
    <t xml:space="preserve">OCTAVIO FRANCO </t>
  </si>
  <si>
    <t>CALLE 48 i bis a sur 9 76 SUR</t>
  </si>
  <si>
    <t>JENNIFER MESA</t>
  </si>
  <si>
    <t>CLL 27 SUR 2 51</t>
  </si>
  <si>
    <t>JUAN SEBASTIAN REYES</t>
  </si>
  <si>
    <t>MINIMERCADO JAG</t>
  </si>
  <si>
    <t>TV 23 A 47 40 SUR</t>
  </si>
  <si>
    <t>TUNAL</t>
  </si>
  <si>
    <t>FREDDY MORA</t>
  </si>
  <si>
    <t>TIENDA CORDOBA</t>
  </si>
  <si>
    <t>CL 47 B SUR 23 35</t>
  </si>
  <si>
    <t>EDUARDO PEREZ</t>
  </si>
  <si>
    <t>HORNIPAN 2</t>
  </si>
  <si>
    <t>DG 44 23 40 INT 4 LC 108</t>
  </si>
  <si>
    <t>MIRIAN QUIÑONES</t>
  </si>
  <si>
    <t>TIENDA COMUNAL MULT FAMILIAR CUND</t>
  </si>
  <si>
    <t>CL 47 B 23 A 70</t>
  </si>
  <si>
    <t>YENNY KARINA SALGADO</t>
  </si>
  <si>
    <t>MONIPAN</t>
  </si>
  <si>
    <t>CLL 46 23 C 60 SUR</t>
  </si>
  <si>
    <t>BERNALDA SALCEDO</t>
  </si>
  <si>
    <t>CABINAS MIXTO</t>
  </si>
  <si>
    <t xml:space="preserve">CR 21 36 16 SUR </t>
  </si>
  <si>
    <t>CATERIN CAMARGO</t>
  </si>
  <si>
    <t>PANADERÍA SABORES Y RICURAS</t>
  </si>
  <si>
    <t>TV 2 F BIS A 43 04 SUR</t>
  </si>
  <si>
    <t>WILLIAM ALEXANDER BELTRÁN</t>
  </si>
  <si>
    <t>PANADERÍA COPITO DE NIEVE</t>
  </si>
  <si>
    <t xml:space="preserve">DG 32 F 12 A 16 SUR </t>
  </si>
  <si>
    <t>LA RESURRECCIÓN</t>
  </si>
  <si>
    <t>79978849-0</t>
  </si>
  <si>
    <t>BERTHA SUÁREZ</t>
  </si>
  <si>
    <t>TV 13 F BIS A 49 20 sur</t>
  </si>
  <si>
    <t>MARCO FIDEL</t>
  </si>
  <si>
    <t>MARTHA OTALORA</t>
  </si>
  <si>
    <t>FRENTE A LA.TORRE</t>
  </si>
  <si>
    <t>PUERTO RICO</t>
  </si>
  <si>
    <t>ERIKA GOMEZ</t>
  </si>
  <si>
    <t>CLL 42 SUR 11 65 BLOQUE D CASA 6</t>
  </si>
  <si>
    <t>MARCELA SILVA</t>
  </si>
  <si>
    <t>TIENDA MARCELA</t>
  </si>
  <si>
    <t>CLL 42 BIS 11 i 14 SUR</t>
  </si>
  <si>
    <t>PANADERÍA LAS DELICIAS DE ANGEL</t>
  </si>
  <si>
    <t>DG 39 G 9 C 50 SUR</t>
  </si>
  <si>
    <t>AMPARO SANCHEZ DE VALENCIA</t>
  </si>
  <si>
    <t>LA PAISA</t>
  </si>
  <si>
    <t>CLL 42 SUR 12 95 T 5 APTO 105</t>
  </si>
  <si>
    <t>ADELA ROJAS</t>
  </si>
  <si>
    <t>DG 32 A BIS B 12 03 LOCAL 1</t>
  </si>
  <si>
    <t>YINETH MENDOZA</t>
  </si>
  <si>
    <t>DG 48 13 H 61</t>
  </si>
  <si>
    <t>MIGUEL HOYOS</t>
  </si>
  <si>
    <t>TIENDA EN WADO</t>
  </si>
  <si>
    <t>RV 13 G 45 C 38 SUR</t>
  </si>
  <si>
    <t>865102- 4</t>
  </si>
  <si>
    <t xml:space="preserve">MARÍA HIGUERA </t>
  </si>
  <si>
    <t>TIENDA LEO DE LA 39</t>
  </si>
  <si>
    <t>DG 39 F SUR 9 C 09</t>
  </si>
  <si>
    <t>GLORIA MÉNDEZ</t>
  </si>
  <si>
    <t xml:space="preserve">TIENDA LA HACIENDA </t>
  </si>
  <si>
    <t>CR 9 K 44 A 07 SUR</t>
  </si>
  <si>
    <t>YENNY CAROLINA ZAPATA</t>
  </si>
  <si>
    <t>LAS TRES ZETAS</t>
  </si>
  <si>
    <t>TV 5 U 48 K 17 SUR</t>
  </si>
  <si>
    <t>312 5780010</t>
  </si>
  <si>
    <t>ELIZABETH TORRES</t>
  </si>
  <si>
    <t>TIENDA ELIZABETH</t>
  </si>
  <si>
    <t>CRR 2 A 48 J 46</t>
  </si>
  <si>
    <t>VERONICA AVILA LONDOÑO</t>
  </si>
  <si>
    <t>TIENDA VERO</t>
  </si>
  <si>
    <t xml:space="preserve">CR 5 C 48 M 11 SUR </t>
  </si>
  <si>
    <t>52296680 4</t>
  </si>
  <si>
    <t>JOSE CASTILLO</t>
  </si>
  <si>
    <t>TIENDA DORAGUS</t>
  </si>
  <si>
    <t>Tv 5 M 48 J 55</t>
  </si>
  <si>
    <t>ELIANA CARDENAS</t>
  </si>
  <si>
    <t>PAPELERIA MANUELA</t>
  </si>
  <si>
    <t>DG 48 J SUR 1 96 INT 6 CASA 8</t>
  </si>
  <si>
    <t>DEYBER GARCIA</t>
  </si>
  <si>
    <t>FRUTAS DEL CAMPO</t>
  </si>
  <si>
    <t>TV 5 L 45 29 SUR</t>
  </si>
  <si>
    <t xml:space="preserve">CECILIA CARRETERO </t>
  </si>
  <si>
    <t>DG 48 J SUR 1 96 INT 7 CASA 32</t>
  </si>
  <si>
    <t>WILSON CASTILLO</t>
  </si>
  <si>
    <t>SUPER MERCADO CASTILLO</t>
  </si>
  <si>
    <t>CR 1B 36G 58 SUR</t>
  </si>
  <si>
    <t>BRIGGITE LINARES</t>
  </si>
  <si>
    <t>CIGARRERIA BRIGGITE</t>
  </si>
  <si>
    <t>CLL 22A SUR 2 15</t>
  </si>
  <si>
    <t>YANETH MALDONADO</t>
  </si>
  <si>
    <t>PANADERIA LA EXQUICITA</t>
  </si>
  <si>
    <t>CR 6B ESTE 36J 23 SUR</t>
  </si>
  <si>
    <t>AURA BEJARANO</t>
  </si>
  <si>
    <t>CLL 27A SUR 8 60 ESTE</t>
  </si>
  <si>
    <t>MARIA TERESA ALAYA</t>
  </si>
  <si>
    <t>CLL 28A SUR 5 32 ESTE</t>
  </si>
  <si>
    <t>OLGA CASTILLO</t>
  </si>
  <si>
    <t>VARIEDADES NOGA</t>
  </si>
  <si>
    <t>CR 5 64H 79 SUR</t>
  </si>
  <si>
    <t>YOHANA CARDENAS</t>
  </si>
  <si>
    <t>YANETH RODRIGUEZ</t>
  </si>
  <si>
    <t>SANDRA RAMOS</t>
  </si>
  <si>
    <t>CR 5 ESTE 24A 25 SUR</t>
  </si>
  <si>
    <t>GRANERO</t>
  </si>
  <si>
    <t>MARCELA MENDIETA</t>
  </si>
  <si>
    <t>JENNY PALOMARES</t>
  </si>
  <si>
    <t>TV 6C ESTE 32B 29 SUR</t>
  </si>
  <si>
    <t>SHANON CRISTANCHO</t>
  </si>
  <si>
    <t>TIENDA SHANON</t>
  </si>
  <si>
    <t xml:space="preserve">CLL 35 SUR 4A 95 </t>
  </si>
  <si>
    <t>GRACIELA ALAYA</t>
  </si>
  <si>
    <t>LUZ ALICIA</t>
  </si>
  <si>
    <t>TV 4 32B 06 SUR</t>
  </si>
  <si>
    <t>MARIA HELENA ARIZA</t>
  </si>
  <si>
    <t>TIENDA EL PARE</t>
  </si>
  <si>
    <t>CR 10D SUR 30D 05</t>
  </si>
  <si>
    <t>SERGIO MORENO</t>
  </si>
  <si>
    <t>CLL 30C SUR 10A 17</t>
  </si>
  <si>
    <t>OLGA MARQUEZ</t>
  </si>
  <si>
    <t>NET DE TODITO</t>
  </si>
  <si>
    <t xml:space="preserve">CLL 36J SUR 3C 08 ESTE </t>
  </si>
  <si>
    <t>ELIZABETH MACHADO</t>
  </si>
  <si>
    <t>ROCIO OSPINA</t>
  </si>
  <si>
    <t>CLL 36C SUR 11 60 CS-4</t>
  </si>
  <si>
    <t>NICOLAS QUIROGA</t>
  </si>
  <si>
    <t>CR 9 ESTE 24B 11 SUR</t>
  </si>
  <si>
    <t>JOSE AGUIRRE</t>
  </si>
  <si>
    <t>PANADERIA MANHATAN</t>
  </si>
  <si>
    <t>CR 4 ESTE 27A 99 SUR</t>
  </si>
  <si>
    <t>YULY FONTECHA</t>
  </si>
  <si>
    <t>TIENDA Y MISCELÁNEA</t>
  </si>
  <si>
    <t>MARÍA IDALI SANDOVAL CHACON</t>
  </si>
  <si>
    <t>TIENDA DALIA</t>
  </si>
  <si>
    <t>CLL 49 B CR 4 B SUR</t>
  </si>
  <si>
    <t>LEYDI GONZÁLEZ</t>
  </si>
  <si>
    <t>ALEJANDRO Y DAVID</t>
  </si>
  <si>
    <t>DG 52 4 D 39 SUR</t>
  </si>
  <si>
    <t>LA PAZ</t>
  </si>
  <si>
    <t>DIEGO VARGAS</t>
  </si>
  <si>
    <t>TIENDA LA CABA</t>
  </si>
  <si>
    <t>DORIS HIGUERA</t>
  </si>
  <si>
    <t xml:space="preserve">CIGARRERIA LA VENTANITA </t>
  </si>
  <si>
    <t xml:space="preserve">DG 52 4 C 23 SUR </t>
  </si>
  <si>
    <t>PEDRO MARTIN TIJO</t>
  </si>
  <si>
    <t>TIENDA DE SANTIAGO</t>
  </si>
  <si>
    <t>CRR 12 A 32 F 08 SUR</t>
  </si>
  <si>
    <t xml:space="preserve">RODRIGO MORENO </t>
  </si>
  <si>
    <t xml:space="preserve">PANADERÍA EL MANA </t>
  </si>
  <si>
    <t>CLL 43 SUR 11 J 56</t>
  </si>
  <si>
    <t>LUZ MARY VELASQUEZ</t>
  </si>
  <si>
    <t>TIENDA LUZ</t>
  </si>
  <si>
    <t>CLL 43 12 92 SUR</t>
  </si>
  <si>
    <t>6614424_3219750392</t>
  </si>
  <si>
    <t>DIANA RAMIREZ</t>
  </si>
  <si>
    <t>MINI MERCADO CJ</t>
  </si>
  <si>
    <t>DG 48 K BIS SUR 5 X 30</t>
  </si>
  <si>
    <t>ANA RODRIGUEZ</t>
  </si>
  <si>
    <t>TIENDA EL MIRADOR</t>
  </si>
  <si>
    <t>TV 5 X 48 L 48 SUR</t>
  </si>
  <si>
    <t>MARRUECOS-EL MIRADOR</t>
  </si>
  <si>
    <t>DANIEL GARCIA</t>
  </si>
  <si>
    <t>DIANA JIMÉNEZ</t>
  </si>
  <si>
    <t>DG 48 J SUR 1 96 INT 9 CASA 15</t>
  </si>
  <si>
    <t>EDGAR PARRA</t>
  </si>
  <si>
    <t>JOHISPAN</t>
  </si>
  <si>
    <t>CR 8 # 76B-02</t>
  </si>
  <si>
    <t>SANDRA VARGAS</t>
  </si>
  <si>
    <t>PANADERIA STEVEN</t>
  </si>
  <si>
    <t>CR 12 74B-67 SUR</t>
  </si>
  <si>
    <t>MARTHA TRIVIÑO</t>
  </si>
  <si>
    <t>ALMIRANTE</t>
  </si>
  <si>
    <t>CR 10 # 76B-23 SUR</t>
  </si>
  <si>
    <t>YERALDINE TOVAR</t>
  </si>
  <si>
    <t>CR 9A 75-18 SUR</t>
  </si>
  <si>
    <t>WEIMAR CASTAÑEDA</t>
  </si>
  <si>
    <t>RESTAURANTE Y CAFETERÍA LAS DELICIAS DE DOÑA C</t>
  </si>
  <si>
    <t>CLL 75A #10A-26</t>
  </si>
  <si>
    <t>LUZ MIRYAM NIEVES</t>
  </si>
  <si>
    <t>CLL 76A SUR #08A-33</t>
  </si>
  <si>
    <t>MARIBEL TORRES</t>
  </si>
  <si>
    <t>DILAN MECATOS 2</t>
  </si>
  <si>
    <t>CR 10 # 75-37</t>
  </si>
  <si>
    <t>ILEANA CASTAÑEDA</t>
  </si>
  <si>
    <t>CYBER MONKEY</t>
  </si>
  <si>
    <t>CLL 75 # 9A-40</t>
  </si>
  <si>
    <t>JOHIS ROCHA</t>
  </si>
  <si>
    <t>VARIEDADES YOSARO</t>
  </si>
  <si>
    <t>CR 12 # 75A-34 SUR</t>
  </si>
  <si>
    <t xml:space="preserve">LIVIA RESTREPO </t>
  </si>
  <si>
    <t>CERVECERIA LAS REJAS</t>
  </si>
  <si>
    <t>CR 76B SUR # 10 - 16</t>
  </si>
  <si>
    <t>JAIME MUNEVAR</t>
  </si>
  <si>
    <t>CREMAPAN</t>
  </si>
  <si>
    <t>CR 8D # 76A - 02 SUR</t>
  </si>
  <si>
    <t xml:space="preserve">WEIMAR CASTAÑEDA </t>
  </si>
  <si>
    <t>CLL 75A # 10A - 26</t>
  </si>
  <si>
    <t>CARLOS ALVARADO</t>
  </si>
  <si>
    <t>CIGARRERIA EL MANANTIAL</t>
  </si>
  <si>
    <t>CR 9A # 75A - 37 SUR</t>
  </si>
  <si>
    <t>CR 9A # 75 - 18 SUR</t>
  </si>
  <si>
    <t>SIBARES RAMIREZ</t>
  </si>
  <si>
    <t>CIGARRERIA DON SIBARES</t>
  </si>
  <si>
    <t>CR 9A # 77 - 15</t>
  </si>
  <si>
    <t>CRISTIAN CAMILO BUITRAGO</t>
  </si>
  <si>
    <t>SUPERMERCADO LOS NIETOS</t>
  </si>
  <si>
    <t>CLL 52 SUR 12C - 33</t>
  </si>
  <si>
    <t>ABRAHAM LINCOLN</t>
  </si>
  <si>
    <t>ANGELA ROZO</t>
  </si>
  <si>
    <t>EL RINCONCITO DEL DETALLE</t>
  </si>
  <si>
    <t>CLL 55 SUR 13F - 16</t>
  </si>
  <si>
    <t>52624253-4</t>
  </si>
  <si>
    <t>OMAR BOHORQUEZ</t>
  </si>
  <si>
    <t>PANADERIA LA SIRENA</t>
  </si>
  <si>
    <t xml:space="preserve">CLL 53 SUR 18B - 28 </t>
  </si>
  <si>
    <t>80748190-3</t>
  </si>
  <si>
    <t>ALEJANDRA VARGAS</t>
  </si>
  <si>
    <t>UNIVERSAL</t>
  </si>
  <si>
    <t xml:space="preserve">CLL 53 SUR 18B - 20 </t>
  </si>
  <si>
    <t>KEVIN GARCIA</t>
  </si>
  <si>
    <t>VARIEDADES ANA SOFIA</t>
  </si>
  <si>
    <t xml:space="preserve">CLL 53 8 - 12 SUR </t>
  </si>
  <si>
    <t>CLL 52 10A - 05</t>
  </si>
  <si>
    <t>DIANA MERCEDES</t>
  </si>
  <si>
    <t>MECHAS.COM</t>
  </si>
  <si>
    <t>CARRERA 7A 51 - 14 SUR</t>
  </si>
  <si>
    <t>TUNJUELITO</t>
  </si>
  <si>
    <t>CLAUDIA DURAN</t>
  </si>
  <si>
    <t>VIVERES ESTRELLA</t>
  </si>
  <si>
    <t xml:space="preserve">CR 8A 53 - 05 SUR </t>
  </si>
  <si>
    <t>52450601-6</t>
  </si>
  <si>
    <t xml:space="preserve">GLORIA SEPULVEDA </t>
  </si>
  <si>
    <t>CIGARRERIA AURITA</t>
  </si>
  <si>
    <t xml:space="preserve">CR 19B 55 - 30 GOLPEAR </t>
  </si>
  <si>
    <t>ADRIANA DEL PILAR</t>
  </si>
  <si>
    <t>LA PLAZITA</t>
  </si>
  <si>
    <t xml:space="preserve">CLL 57 SUR 19A - 53 </t>
  </si>
  <si>
    <t>SAN BENITO</t>
  </si>
  <si>
    <t>FERNANDO RODRIGUEZ</t>
  </si>
  <si>
    <t>ROPA INFANTIL</t>
  </si>
  <si>
    <t>CLL 55 17A - 03 SUR</t>
  </si>
  <si>
    <t>JAVIER SANCHEZ</t>
  </si>
  <si>
    <t>PANADERIA Y CAFETERIA PANTOJARSE</t>
  </si>
  <si>
    <t xml:space="preserve">CR 12B 53 - 81 SUR </t>
  </si>
  <si>
    <t>1002607679-5</t>
  </si>
  <si>
    <t>GERARDO BEDOLLA</t>
  </si>
  <si>
    <t xml:space="preserve">CLL 54 12A - 34 </t>
  </si>
  <si>
    <t>ANDREA CABRERO</t>
  </si>
  <si>
    <t>SUPERMERCADO LA ABUNDANCIA</t>
  </si>
  <si>
    <t>CR 19 53 - 00</t>
  </si>
  <si>
    <t>RAFAEL PINILLA</t>
  </si>
  <si>
    <t>CIGARRERIA LA 56</t>
  </si>
  <si>
    <t>CLL 57 SUR 18A - 03</t>
  </si>
  <si>
    <t>EMILIANO TORRES</t>
  </si>
  <si>
    <t>CLL 27A SUR 8 26 ESTE</t>
  </si>
  <si>
    <t>PAULA VERGARA</t>
  </si>
  <si>
    <t>CR 9 ESTE 24A 07 SUR</t>
  </si>
  <si>
    <t>PABLO ROBALLO</t>
  </si>
  <si>
    <t>CR 7B 26 28 SUR</t>
  </si>
  <si>
    <t>ANA ANZOLA</t>
  </si>
  <si>
    <t>TIENDA . 21</t>
  </si>
  <si>
    <t>CLL 22A SUR 5A 03</t>
  </si>
  <si>
    <t>NELLY LOZANO</t>
  </si>
  <si>
    <t>PANADERIA DANNA</t>
  </si>
  <si>
    <t>CR 7A 35B 78 SUR</t>
  </si>
  <si>
    <t>ALEXANDRA BENAVIDEZ</t>
  </si>
  <si>
    <t>CLL31 SUR 5A 21</t>
  </si>
  <si>
    <t>GRACIELA RONDON</t>
  </si>
  <si>
    <t>CLL 36 SUR 3B 39</t>
  </si>
  <si>
    <t>OMAR JIMENEZ</t>
  </si>
  <si>
    <t>FRUVER MONTEBELLO</t>
  </si>
  <si>
    <t>CLL 26 SUR 2 02</t>
  </si>
  <si>
    <t>JENNY SALCEDO</t>
  </si>
  <si>
    <t>TIENDA LA PIEDRA</t>
  </si>
  <si>
    <t>CR 3 ESTE 30A 01 SUR</t>
  </si>
  <si>
    <t>ADRIANA CIFUENTES</t>
  </si>
  <si>
    <t>PANADERIA MONTICELLI</t>
  </si>
  <si>
    <t>CLL 31F BIS SUR 2A 26</t>
  </si>
  <si>
    <t>JESSICA BELLO</t>
  </si>
  <si>
    <t>CLL 63 BIS SUR 2 20 ESTE</t>
  </si>
  <si>
    <t>ALBA SIERRA</t>
  </si>
  <si>
    <t>SURTIFRUVER LOS BETOS</t>
  </si>
  <si>
    <t>CR 2 31F 66 SUR</t>
  </si>
  <si>
    <t>MARTHA SALGADO</t>
  </si>
  <si>
    <t>CR 8A ESTE 30 25 SUR C-30</t>
  </si>
  <si>
    <t>ARISTIDES VILLALOBOS</t>
  </si>
  <si>
    <t xml:space="preserve">CR 9 ESTE 27C 17 SUR </t>
  </si>
  <si>
    <t>AMPARO LUNA</t>
  </si>
  <si>
    <t>CR 5 ESTE 27A 05 SUR</t>
  </si>
  <si>
    <t xml:space="preserve">YAN LEON </t>
  </si>
  <si>
    <t>CARNES FINAS DE VILLA VIEJA</t>
  </si>
  <si>
    <t>DG 43 SUR 19 - 80</t>
  </si>
  <si>
    <t>YANURI RINCON</t>
  </si>
  <si>
    <t xml:space="preserve">MERCALDAS </t>
  </si>
  <si>
    <t>CR 23B 44A - 94 SUR</t>
  </si>
  <si>
    <t>LUZ MARY HERRERA</t>
  </si>
  <si>
    <t>MERCA LUZ</t>
  </si>
  <si>
    <t>CLL 48C 23D - 20 LOCAL 3</t>
  </si>
  <si>
    <t>LEONARDO JIMENEZ</t>
  </si>
  <si>
    <t>PAPEL RECREO</t>
  </si>
  <si>
    <t>CLL 47 SUR 19 - 08</t>
  </si>
  <si>
    <t>79759620-2</t>
  </si>
  <si>
    <t>CARMENZA VARGAS</t>
  </si>
  <si>
    <t xml:space="preserve">PANADERIA Y FRUTERIA LA GRAN MARIA </t>
  </si>
  <si>
    <t>CLL 40 SUR 22A - 35</t>
  </si>
  <si>
    <t>JAIRO GIRALDO</t>
  </si>
  <si>
    <t>MERCA FRUVER DE LA 42</t>
  </si>
  <si>
    <t xml:space="preserve">CLL 42 22A - 11 SUR </t>
  </si>
  <si>
    <t>RAUL CARTAGENA</t>
  </si>
  <si>
    <t>TIENDA MULTIFAMILIAR BOYACA</t>
  </si>
  <si>
    <t xml:space="preserve">TV 22A 46A - 50 SUR </t>
  </si>
  <si>
    <t>OSCAR TORRES</t>
  </si>
  <si>
    <t>RICURAS</t>
  </si>
  <si>
    <t xml:space="preserve">CLL 46 20 - 85 </t>
  </si>
  <si>
    <t>MARINA CASTIBLANCO</t>
  </si>
  <si>
    <t>PANADERIA Y CAFETERIA ESCORPION</t>
  </si>
  <si>
    <t xml:space="preserve">CLL 44 23 - 86 </t>
  </si>
  <si>
    <t xml:space="preserve">ALIX AGUILAR </t>
  </si>
  <si>
    <t xml:space="preserve">DONDE LA TIA </t>
  </si>
  <si>
    <t>CR 22 46 - 30 SUR LOCAL 2</t>
  </si>
  <si>
    <t>ANA CONTRERAS</t>
  </si>
  <si>
    <t xml:space="preserve">MISCELANEA ANA C </t>
  </si>
  <si>
    <t xml:space="preserve">DG 42B 23 - 51 </t>
  </si>
  <si>
    <t>BLANCA BARBOSA</t>
  </si>
  <si>
    <t>CR 23 BIS 42 - 02 SUR</t>
  </si>
  <si>
    <t xml:space="preserve">LEONOR PERILLA </t>
  </si>
  <si>
    <t>TIENDA ESQUINA LOS DULCES</t>
  </si>
  <si>
    <t xml:space="preserve">DG 43 19 - 80 </t>
  </si>
  <si>
    <t>NORA BARBOSA</t>
  </si>
  <si>
    <t>LA VENTANITA</t>
  </si>
  <si>
    <t>CR 23B 44A - 76</t>
  </si>
  <si>
    <t>JOSE RAMIREZ</t>
  </si>
  <si>
    <t xml:space="preserve">MISCELÁNEA Y PAPELERIA DONDE JOSE </t>
  </si>
  <si>
    <t>CR 9A 53 - 26 SUR</t>
  </si>
  <si>
    <t xml:space="preserve">ANDREA VERONICA CASTRO </t>
  </si>
  <si>
    <t xml:space="preserve">DISTRIBUIDORA DE LICORES CAMILA </t>
  </si>
  <si>
    <t>CLL 55 17A - 14</t>
  </si>
  <si>
    <t>MARINA VELASCO</t>
  </si>
  <si>
    <t>VARIEDADES ANDY</t>
  </si>
  <si>
    <t xml:space="preserve"> CR 15 56 - 29 </t>
  </si>
  <si>
    <t>DIANA MILENA UCHUVO</t>
  </si>
  <si>
    <t>TIENDA HYB</t>
  </si>
  <si>
    <t>CLL 70 SUR B BIS 14 A 04</t>
  </si>
  <si>
    <t>SANDRA CUFIÑO</t>
  </si>
  <si>
    <t>KIOSCO</t>
  </si>
  <si>
    <t>AV BOYACA 70 B 47 SUR</t>
  </si>
  <si>
    <t>IVAN SERNA</t>
  </si>
  <si>
    <t>TIENA LA JOYITA</t>
  </si>
  <si>
    <t>CR 2 31F 76 SUR</t>
  </si>
  <si>
    <t>MARIA JAZMÍN CLAVIJO GUERRERO</t>
  </si>
  <si>
    <t>CIGARRERIA SHAIRA</t>
  </si>
  <si>
    <t>LEIDY YOHANNA ALDANA</t>
  </si>
  <si>
    <t>MINIMERCADO J&amp;L</t>
  </si>
  <si>
    <t>CLL 48 L 5 A 40 SUR</t>
  </si>
  <si>
    <t>ANGUIE REYES</t>
  </si>
  <si>
    <t>LA GRANJITA</t>
  </si>
  <si>
    <t xml:space="preserve">CLL 46 SUR 23A - 72 </t>
  </si>
  <si>
    <t>GUSTAVO MARTINEZ</t>
  </si>
  <si>
    <t>GOLOSINAS MARTINEZ</t>
  </si>
  <si>
    <t>Dg 48 y 5 R 16 SUR</t>
  </si>
  <si>
    <t>Cerrado de 2 a 3</t>
  </si>
  <si>
    <t>DANIEL MONCADA CAMELO</t>
  </si>
  <si>
    <t>TIENDA EXITO</t>
  </si>
  <si>
    <t>GUSTAVO MARULANDA</t>
  </si>
  <si>
    <t>MERCADO M Y G</t>
  </si>
  <si>
    <t>CLL 52 8 A 07</t>
  </si>
  <si>
    <t xml:space="preserve">RICAURTE HERRERA </t>
  </si>
  <si>
    <t>PANADERÍA LUKIS PAN</t>
  </si>
  <si>
    <t>CRR 11 52 00 SUR</t>
  </si>
  <si>
    <t>LUCILA MORA</t>
  </si>
  <si>
    <t>Panadería DON PAN</t>
  </si>
  <si>
    <t>CLL 53 SUR 9 27</t>
  </si>
  <si>
    <t>JESSICA VEGA</t>
  </si>
  <si>
    <t xml:space="preserve">CRR 13 56 70 SUR </t>
  </si>
  <si>
    <t>JAVIER BELTRAN ROJAS</t>
  </si>
  <si>
    <t>ALMACÉN JAVIS</t>
  </si>
  <si>
    <t>CRR 13 54 60 SUR</t>
  </si>
  <si>
    <t>YENNY MARCELA SALAZAR</t>
  </si>
  <si>
    <t>MISCELANEA PJ</t>
  </si>
  <si>
    <t>CRR 12 D 52 22 SUR</t>
  </si>
  <si>
    <t>AURORA GUEVARA</t>
  </si>
  <si>
    <t>LA ABUNDANCIA</t>
  </si>
  <si>
    <t>CRR 12 D 52 49 SUR</t>
  </si>
  <si>
    <t>AIDE CUARTAS</t>
  </si>
  <si>
    <t>VARIEDADES JERITO</t>
  </si>
  <si>
    <t>CRR 13 A 52 71 SUR</t>
  </si>
  <si>
    <t>GLADYS CANTOR</t>
  </si>
  <si>
    <t>LO PEREZ</t>
  </si>
  <si>
    <t>CRR 12 D 55 A 76 Sur</t>
  </si>
  <si>
    <t xml:space="preserve">YORLADIS GARCIA GARCIA </t>
  </si>
  <si>
    <t>JYL VARIEDADES Y CONFECCIÓNES</t>
  </si>
  <si>
    <t>CRR 18 B 56 14 SUR</t>
  </si>
  <si>
    <t>ROSALBA SUAREZ</t>
  </si>
  <si>
    <t xml:space="preserve">TIENDA SUAREZ </t>
  </si>
  <si>
    <t>CRR 18 A 54 34 SUR</t>
  </si>
  <si>
    <t>LUIS CASTELLANO</t>
  </si>
  <si>
    <t>PAN GOURMET</t>
  </si>
  <si>
    <t>CLL 24 SUR 7B 41</t>
  </si>
  <si>
    <t>OBEIDA SANCHEZ</t>
  </si>
  <si>
    <t>SHIRLEY ACOSTA</t>
  </si>
  <si>
    <t>CR 2 ESTE 36 39 SUR</t>
  </si>
  <si>
    <t>ORLANDO VAQUERO</t>
  </si>
  <si>
    <t>SUPER EL BOSQUE</t>
  </si>
  <si>
    <t>CR 12D 27B 36 SUR</t>
  </si>
  <si>
    <t>JAIRO GONZALES</t>
  </si>
  <si>
    <t>TV 6 ESTE 32A 21 SUR</t>
  </si>
  <si>
    <t>JOSE ALFEDO SUA</t>
  </si>
  <si>
    <t>CLL 36B SUR 5A 40</t>
  </si>
  <si>
    <t>CRISTIAN MERCADO</t>
  </si>
  <si>
    <t>CR 9A 36A 12 SUR</t>
  </si>
  <si>
    <t>MARIA LUISA BASTIDES</t>
  </si>
  <si>
    <t>CR 1A 30C 27 SUR</t>
  </si>
  <si>
    <t>GRISELDA ACEVEDO</t>
  </si>
  <si>
    <t>CR 1 ESTE 60 28 SUR</t>
  </si>
  <si>
    <t>ANA ROJAS</t>
  </si>
  <si>
    <t>SUPERMERCADO EL VALE</t>
  </si>
  <si>
    <t>CR 1 ESTE 55B SUR</t>
  </si>
  <si>
    <t>MONICA RAMOS</t>
  </si>
  <si>
    <t>CR 5A ESTE 31C 09 SUR</t>
  </si>
  <si>
    <t>CARLOS CAMARGO</t>
  </si>
  <si>
    <t>CR 5 ESTE 24A 50 SUR</t>
  </si>
  <si>
    <t>MARIA TERESA MARTINEZ</t>
  </si>
  <si>
    <t>TIENDA MIS VECINOS</t>
  </si>
  <si>
    <t>CR 9 37 15 SUR</t>
  </si>
  <si>
    <t>PEDRO GUERRERO</t>
  </si>
  <si>
    <t>CLL 36A SUR 8A 09</t>
  </si>
  <si>
    <t>LUZ MILA BUSTOS</t>
  </si>
  <si>
    <t>TIENDA Y CAFETERIA</t>
  </si>
  <si>
    <t>CR 3A ESTE 30B 15 SUR</t>
  </si>
  <si>
    <t>LUIS MESA</t>
  </si>
  <si>
    <t>CLL 47 B 21 55 SUR MULTIFAMILIAR CALDAS</t>
  </si>
  <si>
    <t>ALBA MESA</t>
  </si>
  <si>
    <t>TIENDA CAQUETA</t>
  </si>
  <si>
    <t>CLL 47 B 23 25 SUR MULTIFAMILIAR CAQUETA</t>
  </si>
  <si>
    <t xml:space="preserve">VILMA VARGAS </t>
  </si>
  <si>
    <t>TIENDA ATLÁNTICO</t>
  </si>
  <si>
    <t>TV 22 A 46 A 81 SUR MULTIFAMILIAR ATLÁNTICO</t>
  </si>
  <si>
    <t xml:space="preserve">TUNAL </t>
  </si>
  <si>
    <t>GISEL ANDREA SANCHEZ</t>
  </si>
  <si>
    <t>TIENDA CAUCA</t>
  </si>
  <si>
    <t>TV 23 A 47 40 SUR MULTIFAMILIAR CAUCA</t>
  </si>
  <si>
    <t>PANADERÍA HORNI PAN 2</t>
  </si>
  <si>
    <t>Dg 44 SUR 23 40</t>
  </si>
  <si>
    <t>ELSA QUIÑONES</t>
  </si>
  <si>
    <t>MINI MERCADO LA MORENITA</t>
  </si>
  <si>
    <t>DG 43 SUR 20 36</t>
  </si>
  <si>
    <t>DIANA BARRERO</t>
  </si>
  <si>
    <t>CR 7 SUR 51 20</t>
  </si>
  <si>
    <t>MARY LUZ JIMENEZ</t>
  </si>
  <si>
    <t>MERCA ASEO ELIMAR</t>
  </si>
  <si>
    <t xml:space="preserve">CLL 53 9 16 SUR </t>
  </si>
  <si>
    <t>JHON FREDY FAJARDO</t>
  </si>
  <si>
    <t>PANADERÍA JR</t>
  </si>
  <si>
    <t>CLL 53 12 B 06 SUR</t>
  </si>
  <si>
    <t>RUBEN RINCÓN</t>
  </si>
  <si>
    <t>CR 12 B 54 23 SUR</t>
  </si>
  <si>
    <t>ELBER CALDERÓN</t>
  </si>
  <si>
    <t>PANADERÍA NATY</t>
  </si>
  <si>
    <t>CLL 58 A 13 35 SUR</t>
  </si>
  <si>
    <t>PAOLA PINTO</t>
  </si>
  <si>
    <t>TIENDA D' 5</t>
  </si>
  <si>
    <t>CR 19 B 54 37 SUR local 1</t>
  </si>
  <si>
    <t>ALBERTO ESPITIA</t>
  </si>
  <si>
    <t xml:space="preserve">CR 19BA 53 13 SUR </t>
  </si>
  <si>
    <t xml:space="preserve">SAN CARLOS </t>
  </si>
  <si>
    <t>JAIRO DIAZ RODRÍGUEZ</t>
  </si>
  <si>
    <t>CIGARRERIA 3er TIEMPO</t>
  </si>
  <si>
    <t>DG 51 17 35 SUR</t>
  </si>
  <si>
    <t>YEISON MOLINA</t>
  </si>
  <si>
    <t>DE TODITO UN POQUITO</t>
  </si>
  <si>
    <t>CLL 48 P BIS 3 70 SUR</t>
  </si>
  <si>
    <t>MOISES RIOS</t>
  </si>
  <si>
    <t>COPERATIENDA MOLINOS 2</t>
  </si>
  <si>
    <t>CLL 48 P BIS 3 10 SUR</t>
  </si>
  <si>
    <t>ANGIE CASTAÑEDA</t>
  </si>
  <si>
    <t>CIGARRERIA SAMANTA</t>
  </si>
  <si>
    <t>CRR 5 D 49 10 SUR</t>
  </si>
  <si>
    <t>MERCEDES TISOY</t>
  </si>
  <si>
    <t>MECATIEMOS</t>
  </si>
  <si>
    <t>CLL 48 X 1 09 ESTE</t>
  </si>
  <si>
    <t xml:space="preserve">BLANCA ROCHA </t>
  </si>
  <si>
    <t>VARIEDADES EL DESPERTAR LA GRACIA</t>
  </si>
  <si>
    <t>CLL 48 X 1 A 15 ESTE</t>
  </si>
  <si>
    <t>INES VARGAS</t>
  </si>
  <si>
    <t>VARIEDADES SAINE</t>
  </si>
  <si>
    <t>CLL 48 X 1 B 05 SUR ESTE</t>
  </si>
  <si>
    <t>MAYRA ALEJANDRA MORA</t>
  </si>
  <si>
    <t xml:space="preserve">TIENDA M Y D </t>
  </si>
  <si>
    <t>CRR 2 D ESTE 49 27 SUR</t>
  </si>
  <si>
    <t>CRISTINA GARCIA</t>
  </si>
  <si>
    <t>MISCELANEA DEISY</t>
  </si>
  <si>
    <t>CRR 2 F ESTE 49 52 SUR</t>
  </si>
  <si>
    <t>JOHANNA RODRIGUEZ RINCÓN</t>
  </si>
  <si>
    <t>MERQUE AQUI</t>
  </si>
  <si>
    <t>CLL 49 A SUR 2 D 07 ESTE</t>
  </si>
  <si>
    <t>CRR 1 D BIS 49 A 27 SUR</t>
  </si>
  <si>
    <t>MARTHA CECILIA GOMEZ</t>
  </si>
  <si>
    <t>CLL 54 G SUR 3 48</t>
  </si>
  <si>
    <t>ESTEFAN PASTRANA</t>
  </si>
  <si>
    <t>MISCELANEA ESTEFAN</t>
  </si>
  <si>
    <t>CLL 54 G 3 15 SUR</t>
  </si>
  <si>
    <t>1033734355-0</t>
  </si>
  <si>
    <t>LILIBETH FERNÁNDEZ</t>
  </si>
  <si>
    <t>AVICOLA FERNÁNDEZ</t>
  </si>
  <si>
    <t>CLL 57 SUR 3 B 10</t>
  </si>
  <si>
    <t>LEIDY MARIN</t>
  </si>
  <si>
    <t xml:space="preserve">CRR 3 H 56 47 SUR </t>
  </si>
  <si>
    <t>LUZ DIBIA ARANGO</t>
  </si>
  <si>
    <t>CRR 4 A 55 30 SUR</t>
  </si>
  <si>
    <t>CRR 4 B 55 18 SUR</t>
  </si>
  <si>
    <t>5682263 318 2394668</t>
  </si>
  <si>
    <t>CLAVIJOS</t>
  </si>
  <si>
    <t xml:space="preserve">CRR 4 B 56 65 SUR </t>
  </si>
  <si>
    <t xml:space="preserve">DANUBIO </t>
  </si>
  <si>
    <t>SANDRA ROMERO</t>
  </si>
  <si>
    <t>CIGARRERIA YALY</t>
  </si>
  <si>
    <t>CRR 4 A 55 36 SUR</t>
  </si>
  <si>
    <t>CECILIA ALARCON</t>
  </si>
  <si>
    <t>MINI TIENDA CECILIA</t>
  </si>
  <si>
    <t>CR 4 D 55 A 12 SUR</t>
  </si>
  <si>
    <t>51646581-6</t>
  </si>
  <si>
    <t>ANDRES OCAMPO</t>
  </si>
  <si>
    <t>Tienda</t>
  </si>
  <si>
    <t>JAQUELINE VARGAS</t>
  </si>
  <si>
    <t>MINIMERCADO JOSSIE</t>
  </si>
  <si>
    <t>Cll 57 SUR 3 F 05</t>
  </si>
  <si>
    <t>EDGAR SANCHEZ</t>
  </si>
  <si>
    <t>PANADERÍA SHANY PAN</t>
  </si>
  <si>
    <t>CLL 40 11 A 74 SUR</t>
  </si>
  <si>
    <t>NELSON ALEJANDRO MORA</t>
  </si>
  <si>
    <t>TIENDA SANTA SOFIA</t>
  </si>
  <si>
    <t>CLL 42 11 A 95 SUR INT 3 APTO 104</t>
  </si>
  <si>
    <t>INGRIT GOMEZ</t>
  </si>
  <si>
    <t>COFFE NET S.Y.S</t>
  </si>
  <si>
    <t>CLL 48 D 8 30 SUR</t>
  </si>
  <si>
    <t>HENRY SUÁREZ</t>
  </si>
  <si>
    <t>PANADERÍA ORO PAN</t>
  </si>
  <si>
    <t>CLL 49 B BIS SUR 5 Y 39</t>
  </si>
  <si>
    <t>FRANCIS JAVIER CASTRO</t>
  </si>
  <si>
    <t>SUPERMERCADO PAISANDUES</t>
  </si>
  <si>
    <t>CLL 49 SUR 2 B 45</t>
  </si>
  <si>
    <t xml:space="preserve">SOFIA REYES </t>
  </si>
  <si>
    <t>SUPERMERCADO LA CHECH</t>
  </si>
  <si>
    <t>CLL 53 BIS SUR 11 A 19</t>
  </si>
  <si>
    <t>PATRICIA GUTIÉRREZ</t>
  </si>
  <si>
    <t>MINIMERCADO EL CÓNDOR</t>
  </si>
  <si>
    <t>CRR 13 58 A 58 SUR</t>
  </si>
  <si>
    <t>SANDRA LILIANA BARRAGÁN</t>
  </si>
  <si>
    <t>DIVERTIENDA</t>
  </si>
  <si>
    <t>CRR 23 46 A 15 SUR</t>
  </si>
  <si>
    <t>MIRIAM QUIÑONES</t>
  </si>
  <si>
    <t>TIENDA CUNDINAMARCA</t>
  </si>
  <si>
    <t>Cll 47 b 23 a 70 sur</t>
  </si>
  <si>
    <t xml:space="preserve">GILMA HERNÁNDEZ </t>
  </si>
  <si>
    <t>PANADERÍA PAULA</t>
  </si>
  <si>
    <t>AV CLL 48 Q SUR 2 A 96 INT 2 APTO 102</t>
  </si>
  <si>
    <t>MARIA PULIDO</t>
  </si>
  <si>
    <t>VARIEDADES SAMU</t>
  </si>
  <si>
    <t>DG 52 A 3 F 21 SUR</t>
  </si>
  <si>
    <t>SANDRA ARIAS</t>
  </si>
  <si>
    <t>MINIMERCADO HENOMA</t>
  </si>
  <si>
    <t>CR 3 A 54 I 06</t>
  </si>
  <si>
    <t>MILTON ALEXANDER ZAENS</t>
  </si>
  <si>
    <t>TIENDA GUAGIRA</t>
  </si>
  <si>
    <t>CR 24 D 52 90 SUR</t>
  </si>
  <si>
    <t>NARDA RODRÍGUEZ</t>
  </si>
  <si>
    <t>TIENDA MAGDALENA</t>
  </si>
  <si>
    <t>CLL 51 SUR  24 D 42</t>
  </si>
  <si>
    <t>SANDRA FARFAN</t>
  </si>
  <si>
    <t>INTERNET.NAT.CA</t>
  </si>
  <si>
    <t>CLL 52 11 A 14 SUR</t>
  </si>
  <si>
    <t>KAREN LORENA CARDENAS</t>
  </si>
  <si>
    <t>TIENDA DILAN Y NATALI</t>
  </si>
  <si>
    <t>VLL 58 12 C 06 SUR</t>
  </si>
  <si>
    <t>JANETH ROBALLO</t>
  </si>
  <si>
    <t>TIENDA CHOCO</t>
  </si>
  <si>
    <t>CR 25 47 A 16 SUR</t>
  </si>
  <si>
    <t>VICTOR BARRETO</t>
  </si>
  <si>
    <t>VIVERES EL PORTILLO</t>
  </si>
  <si>
    <t>CLL 42 29 48 SUR</t>
  </si>
  <si>
    <t>GUSTAVO BELTRÁN</t>
  </si>
  <si>
    <t>MERCADO RODY</t>
  </si>
  <si>
    <t>DG 43 A 29 93 SUR</t>
  </si>
  <si>
    <t>GLADYS REYES</t>
  </si>
  <si>
    <t xml:space="preserve">PANADERIA SHARON </t>
  </si>
  <si>
    <t>CR 32 39 95 SUR</t>
  </si>
  <si>
    <t>SEBASTIAN GALEANO</t>
  </si>
  <si>
    <t>ANGELA GIL</t>
  </si>
  <si>
    <t>PANADERÍA PORVENIR</t>
  </si>
  <si>
    <t>DG 46 SUR 12 H 41</t>
  </si>
  <si>
    <t>ZULAY DAMARIS CALA OMAÑA</t>
  </si>
  <si>
    <t>SUPERMERCADO MARANATHA</t>
  </si>
  <si>
    <t>DG 46 SUR 12 H 43</t>
  </si>
  <si>
    <t>52363217-8</t>
  </si>
  <si>
    <t>CLAUDIA ARDILA</t>
  </si>
  <si>
    <t>MERCADOS LA HORMIGA</t>
  </si>
  <si>
    <t>TV 12 F 48 04 SUR</t>
  </si>
  <si>
    <t>53003060-9</t>
  </si>
  <si>
    <t>ROSA TULIA POVEDA</t>
  </si>
  <si>
    <t xml:space="preserve">TIENDA LA TIA TULIA </t>
  </si>
  <si>
    <t>CLL 48 12 F 21 SUR</t>
  </si>
  <si>
    <t>DIANA LEGUIZAMON</t>
  </si>
  <si>
    <t>CLL 27A SUR 3 55</t>
  </si>
  <si>
    <t>CARLOS VELASQUEZ</t>
  </si>
  <si>
    <t>CR 4B BIS 33A 16 SUR</t>
  </si>
  <si>
    <t>MAGDA PEREZ</t>
  </si>
  <si>
    <t>TIENDA SAMARA</t>
  </si>
  <si>
    <t>CR 1 ESTE 27B 14 SUR</t>
  </si>
  <si>
    <t>BRANDON RAMIREZ</t>
  </si>
  <si>
    <t>TIENDA CAROLA</t>
  </si>
  <si>
    <t>CLL 32B SUR 6C 60</t>
  </si>
  <si>
    <t>CR 1BIS 22A 15 SUR LC-1</t>
  </si>
  <si>
    <t>NORALBA</t>
  </si>
  <si>
    <t>CLL 20A SUR 8 44</t>
  </si>
  <si>
    <t>EL SOCIEGO</t>
  </si>
  <si>
    <t>CLL 22A SUR 8 91 LC-1</t>
  </si>
  <si>
    <t>VICTOR GIRALDO</t>
  </si>
  <si>
    <t>CLL 31G SUR 1 73</t>
  </si>
  <si>
    <t>CLAUDIA SANCHEZ</t>
  </si>
  <si>
    <t>CLL 39A SUR 2R 11</t>
  </si>
  <si>
    <t>LILIANA VANEGAS</t>
  </si>
  <si>
    <t>DG 18A SUR 2A 31 LC-3</t>
  </si>
  <si>
    <t>ANGIE PAOLA VEGA</t>
  </si>
  <si>
    <t>CLL 65C SUR 11 50</t>
  </si>
  <si>
    <t>MELVA VARGAS</t>
  </si>
  <si>
    <t>MINITIENDA PAOLA</t>
  </si>
  <si>
    <t>CL 73D SUR 14B 12</t>
  </si>
  <si>
    <t>SAN LUIS</t>
  </si>
  <si>
    <t>YANETH AVILA MORENO</t>
  </si>
  <si>
    <t>PAN BAKER STREET</t>
  </si>
  <si>
    <t>CL 73D SUR 14B 24</t>
  </si>
  <si>
    <t>30204772-3</t>
  </si>
  <si>
    <t>ROSEMBER PARDO</t>
  </si>
  <si>
    <t>CL 73 B BIS A 14A 11</t>
  </si>
  <si>
    <t>LUCÍA MUÑOZ  - DARIO</t>
  </si>
  <si>
    <t>CL 73B SUR 14A 30</t>
  </si>
  <si>
    <t>CR 14P 73 20 SUR</t>
  </si>
  <si>
    <t>TIENDA STELLA</t>
  </si>
  <si>
    <t>CL 73A SUR 14R 21</t>
  </si>
  <si>
    <t>EMILIO RODRIGUEZ</t>
  </si>
  <si>
    <t>CL 73 ABIS 14P 59</t>
  </si>
  <si>
    <t>Regadera</t>
  </si>
  <si>
    <t>CR 14P 73A 12 SUR</t>
  </si>
  <si>
    <t>EVELIA PEREZ</t>
  </si>
  <si>
    <t>TIENDA EL GATO</t>
  </si>
  <si>
    <t>CR 14Q 73B 46 SUR</t>
  </si>
  <si>
    <t>3738548-3134656357</t>
  </si>
  <si>
    <t>MARIA ELSA GONZALES</t>
  </si>
  <si>
    <t>LA TIENDA VARIEDADES</t>
  </si>
  <si>
    <t>CR 14P 73D 46</t>
  </si>
  <si>
    <t>4975660-3008468686</t>
  </si>
  <si>
    <t>LIGIA IDALI GUZMAN</t>
  </si>
  <si>
    <t>CL 73D BIS SUR 14H 12</t>
  </si>
  <si>
    <t>LADY NIÑO</t>
  </si>
  <si>
    <t>TIENDA SANTIAGO</t>
  </si>
  <si>
    <t>CR 14P 74 33 SUR</t>
  </si>
  <si>
    <t>CR 14R 74 48</t>
  </si>
  <si>
    <t>CR 14T 74 27 MANZANA 19</t>
  </si>
  <si>
    <t>ROCIO SALAZAR</t>
  </si>
  <si>
    <t>TIENDA ROCIO</t>
  </si>
  <si>
    <t>CR 14T 74 16</t>
  </si>
  <si>
    <t>CR 14T 75 09</t>
  </si>
  <si>
    <t>CL 73B BIS A 14 42</t>
  </si>
  <si>
    <t>CARLOS BONIFAZ</t>
  </si>
  <si>
    <t>CL 73B BIS A 14 50</t>
  </si>
  <si>
    <t>CL 73B CON CR 14D</t>
  </si>
  <si>
    <t>CL 73D BIS 14A 06</t>
  </si>
  <si>
    <t>ALEJANDRA ARAQUE</t>
  </si>
  <si>
    <t>VARIEDADES DON JULIO</t>
  </si>
  <si>
    <t>CL 73D BIS SUR 14A 14</t>
  </si>
  <si>
    <t>CL 73 14H 19</t>
  </si>
  <si>
    <t>CRISTIAN ALBARRACIN</t>
  </si>
  <si>
    <t>PAN REY</t>
  </si>
  <si>
    <t>CL 73D BIS 14 26 SUR</t>
  </si>
  <si>
    <t>CLAUDIA WILCHES</t>
  </si>
  <si>
    <t>VILLAPAN</t>
  </si>
  <si>
    <t>CL 73 D BIS 14 47 SUR</t>
  </si>
  <si>
    <t>DONAIRA GOYENECHE</t>
  </si>
  <si>
    <t>PANADERIA EL CORAZON DE SAN JUAN</t>
  </si>
  <si>
    <t>CR 14 C 73D 19 SUR</t>
  </si>
  <si>
    <t>VIDAL TRIANA</t>
  </si>
  <si>
    <t>BERNARDA HERNANDEZ</t>
  </si>
  <si>
    <t>CR 14C 74 17 SUR</t>
  </si>
  <si>
    <t>CR 14C 74B 03 SUR</t>
  </si>
  <si>
    <t>JENNIFER ORTIZ</t>
  </si>
  <si>
    <t>MERCAJUSTO</t>
  </si>
  <si>
    <t>CL 74C 14C 03 SUR</t>
  </si>
  <si>
    <t>CL 75A 14B 19</t>
  </si>
  <si>
    <t>LEIDY GALINDO</t>
  </si>
  <si>
    <t>CARNICERIA Y SUPERMERCADO PICAFLOR</t>
  </si>
  <si>
    <t>CR 14I 75A 24 SUR</t>
  </si>
  <si>
    <t>JAZMIN GONZALES</t>
  </si>
  <si>
    <t>DONDE NIKO</t>
  </si>
  <si>
    <t>CR 14R 74D 27 SUR</t>
  </si>
  <si>
    <t>CL 76B 14P 22</t>
  </si>
  <si>
    <t>CL 76B CON CR 14G LOCAL 2</t>
  </si>
  <si>
    <t>ELKIN SANCHEZ</t>
  </si>
  <si>
    <t>VARIEDADES EL CENTAVO</t>
  </si>
  <si>
    <t>CR 14G 76 61</t>
  </si>
  <si>
    <t>CR 14F 76B 77 SUR</t>
  </si>
  <si>
    <t>NANCY BALLEN</t>
  </si>
  <si>
    <t>CL 76D 14A 24 INT 1</t>
  </si>
  <si>
    <t>ANA BEATRIZ BARRETO</t>
  </si>
  <si>
    <t>MINIMERCADO DONDE BETY</t>
  </si>
  <si>
    <t>CL 78 SUR 14 97</t>
  </si>
  <si>
    <t>ALEJANDRA DIAZ</t>
  </si>
  <si>
    <t>UNIMARKET JP</t>
  </si>
  <si>
    <t>CL 76C SUR 14A 12</t>
  </si>
  <si>
    <t>CL 76B CON CR 14G LOCAL 1</t>
  </si>
  <si>
    <t>INGRID JOHANNA MAHECHA</t>
  </si>
  <si>
    <t>CL 75 14T 21</t>
  </si>
  <si>
    <t>JOSE GUSTAVO SUAREZ</t>
  </si>
  <si>
    <t>CR 14R 74C 29</t>
  </si>
  <si>
    <t>ALEXANDRA MEJIA</t>
  </si>
  <si>
    <t>LOS PAISAS</t>
  </si>
  <si>
    <t>CR 14T 74 09 SUR</t>
  </si>
  <si>
    <t>CL 77B 14C 56</t>
  </si>
  <si>
    <t>CR 14D 77 78 SUR</t>
  </si>
  <si>
    <t>CR 14F 76B 37</t>
  </si>
  <si>
    <t>FAUSTINA SANCHEZ</t>
  </si>
  <si>
    <t>ALMACEN LENIX</t>
  </si>
  <si>
    <t>CL 76B SUR 14 03</t>
  </si>
  <si>
    <t>7674431-3014614119</t>
  </si>
  <si>
    <t>CR 14 76A 03</t>
  </si>
  <si>
    <t>CL 76 BIS 14 69 INT 1</t>
  </si>
  <si>
    <t>CL 75A 14A 86</t>
  </si>
  <si>
    <t>CR 14L 76B 39</t>
  </si>
  <si>
    <t>CL 73 14H 09</t>
  </si>
  <si>
    <t>ESPERANZA</t>
  </si>
  <si>
    <t>MINIMERCADO AIRES DEL VALLE</t>
  </si>
  <si>
    <t>CR 14R 74 64</t>
  </si>
  <si>
    <t>CR 14R 74C 31</t>
  </si>
  <si>
    <t>TODO CARO</t>
  </si>
  <si>
    <t>LUZ YENNY BERNAL</t>
  </si>
  <si>
    <t>HUEVOS J.M.</t>
  </si>
  <si>
    <t>CR 14R 74D 02</t>
  </si>
  <si>
    <t>JOSE ALBERTO ROBAYO</t>
  </si>
  <si>
    <t>SURTIFRUVER LA FAMILIA</t>
  </si>
  <si>
    <t>CR 14L 73C 07</t>
  </si>
  <si>
    <t>ROCIO CALDERON</t>
  </si>
  <si>
    <t>CRISTINA URBINA</t>
  </si>
  <si>
    <t>VARIEDADES CRISTINA</t>
  </si>
  <si>
    <t>CR 14P 75A ESQUINERA</t>
  </si>
  <si>
    <t>SANDRA JOHANNA ZANABRIA</t>
  </si>
  <si>
    <t>MISCELANEA Y PAPELERIA ALEXANDER</t>
  </si>
  <si>
    <t>CL 75A 14M 05</t>
  </si>
  <si>
    <t>PAOLA VERA</t>
  </si>
  <si>
    <t>CL 76B 14A 24 SUR</t>
  </si>
  <si>
    <t>JOSE REYES</t>
  </si>
  <si>
    <t>COLOMBIANA DE POLLOS</t>
  </si>
  <si>
    <t>CL 76A SUR 10A</t>
  </si>
  <si>
    <t>JORGE VEGOLLA</t>
  </si>
  <si>
    <t>MINIMERCADO IVAN Y LIZTEH</t>
  </si>
  <si>
    <t>CR 14C # 74B SUR 40</t>
  </si>
  <si>
    <t xml:space="preserve">ALEXANDRA RUIZ </t>
  </si>
  <si>
    <t xml:space="preserve">CIGARRERIA LA HABANA </t>
  </si>
  <si>
    <t>CLL 74C SUR # 14A - 03</t>
  </si>
  <si>
    <t>BLANCA MARINA TORRES</t>
  </si>
  <si>
    <t>LA TIENDA DE SANTI</t>
  </si>
  <si>
    <t>kr 14r 76 40 esquina</t>
  </si>
  <si>
    <t>DIANA MARCELA CASTILLO</t>
  </si>
  <si>
    <t>CR 14C 73B 44</t>
  </si>
  <si>
    <t>RODRIGO OSPINA</t>
  </si>
  <si>
    <t>TIENDA SINALOA</t>
  </si>
  <si>
    <t>CR 4 F 56 84 sur</t>
  </si>
  <si>
    <t>ROSA MARIA ZARATE</t>
  </si>
  <si>
    <t>CLL 31B SUR 22 38</t>
  </si>
  <si>
    <t>ESTELLA HERNANDEX</t>
  </si>
  <si>
    <t>PILA VIVAS</t>
  </si>
  <si>
    <t>CIGARRERIA JUANCHO ROSI</t>
  </si>
  <si>
    <t>CR 2429A 72 SUR</t>
  </si>
  <si>
    <t>JAKELINE PULIDO</t>
  </si>
  <si>
    <t>EL SITIO .COM</t>
  </si>
  <si>
    <t>CR 18C 27 11 SUR</t>
  </si>
  <si>
    <t>NELLY DAZA</t>
  </si>
  <si>
    <t>CLL 36H SUR 6 24 ESTE</t>
  </si>
  <si>
    <t>MARTHA LEONOR AYALA</t>
  </si>
  <si>
    <t>TV 6D ESTE 32B 48 SUR</t>
  </si>
  <si>
    <t>GABRIELA GOMZALES</t>
  </si>
  <si>
    <t>CR 6C 30A 41 SUR</t>
  </si>
  <si>
    <t>MARIA BRAVO</t>
  </si>
  <si>
    <t>TIENDA QUINDIANITA</t>
  </si>
  <si>
    <t>CLL 32B SUR 6D 13 ESTE</t>
  </si>
  <si>
    <t>MARIA TERESA MORENO</t>
  </si>
  <si>
    <t>TIENDA MAYTE</t>
  </si>
  <si>
    <t>CLL 33B SUR 8A 49 ESTE</t>
  </si>
  <si>
    <t>DIANA RIOS</t>
  </si>
  <si>
    <t>JENNY TRIANA</t>
  </si>
  <si>
    <t>TIENDA LAS ESCALERAS</t>
  </si>
  <si>
    <t>CR 1C 36B 12 SUR</t>
  </si>
  <si>
    <t>CONNY CACERES</t>
  </si>
  <si>
    <t>CONFECCIONES CONNY</t>
  </si>
  <si>
    <t>CR 1B 36B 11 SUR</t>
  </si>
  <si>
    <t>ALBEIRO MONSALVE</t>
  </si>
  <si>
    <t>FRUVER</t>
  </si>
  <si>
    <t>CR 5 L 48 M 04 SUR</t>
  </si>
  <si>
    <t xml:space="preserve">ANDRES ARIZA </t>
  </si>
  <si>
    <t xml:space="preserve">AVICOLA LA POLLERIA </t>
  </si>
  <si>
    <t>CLL 49 B SUR 51 BIS B 21</t>
  </si>
  <si>
    <t>HACIENDA LOS MOLINOS</t>
  </si>
  <si>
    <t>ANDRÉS FELIPE RAMOS</t>
  </si>
  <si>
    <t xml:space="preserve">Bebidas y licores donde pipe </t>
  </si>
  <si>
    <t>CRR 4 BIS 55 A 41 SUR</t>
  </si>
  <si>
    <t>ARACELY LEON</t>
  </si>
  <si>
    <t>PANADERÍA SANTANDER</t>
  </si>
  <si>
    <t>CRR 9a 73 d 16 sur</t>
  </si>
  <si>
    <t xml:space="preserve">Santa librada brasillia 2do sector </t>
  </si>
  <si>
    <t>BLANCA DIAZ</t>
  </si>
  <si>
    <t xml:space="preserve">GRANERO LA MEDIA TORTA </t>
  </si>
  <si>
    <t xml:space="preserve">CLL 48 Z 4 B 11 SUR </t>
  </si>
  <si>
    <t xml:space="preserve">CARLOS EDUARDO ALVARADO </t>
  </si>
  <si>
    <t>TIENDA EL MANANTIAL-SANCOCHIN</t>
  </si>
  <si>
    <t>CR 9 A 75 A 37 SUR</t>
  </si>
  <si>
    <t xml:space="preserve">CARLOS PÉREZ </t>
  </si>
  <si>
    <t>CAFETERA CALEYA</t>
  </si>
  <si>
    <t>Cll 69 d bis 10 91 sur</t>
  </si>
  <si>
    <t>BARRANQUILLITA</t>
  </si>
  <si>
    <t>DIANA ROBAYO</t>
  </si>
  <si>
    <t>CRR 9 A 73 D 31 SUR</t>
  </si>
  <si>
    <t>DIEGO ROA</t>
  </si>
  <si>
    <t>PANADERÍA LAURITA</t>
  </si>
  <si>
    <t>TV 8 B 75 23 SUR</t>
  </si>
  <si>
    <t xml:space="preserve">ETELVINA RIVERA </t>
  </si>
  <si>
    <t xml:space="preserve">TV 14 p bis a sur 65 G 61 parqueadero </t>
  </si>
  <si>
    <t xml:space="preserve">GIOVANNY SILVA </t>
  </si>
  <si>
    <t>EL FUTURO DE HANNA Y TATIANA</t>
  </si>
  <si>
    <t xml:space="preserve">CR 4 BIS 55A 47 SUR </t>
  </si>
  <si>
    <t>GLORIA FAJARDO</t>
  </si>
  <si>
    <t>PANADERÍA MONTERREY</t>
  </si>
  <si>
    <t>CLL 49 SUR 5 I 14</t>
  </si>
  <si>
    <t>GUILLERMO CASALLAS</t>
  </si>
  <si>
    <t>CLL 49 A SUR 3 A 09 ESTE</t>
  </si>
  <si>
    <t>HORACIO ZAPATA</t>
  </si>
  <si>
    <t xml:space="preserve">TIENDA POKER </t>
  </si>
  <si>
    <t>Cll 74 c Sur 9 c 10</t>
  </si>
  <si>
    <t>JEANNNETTE CONTRERAS</t>
  </si>
  <si>
    <t>TIENDA DE EVITA</t>
  </si>
  <si>
    <t xml:space="preserve">CLL 70 BIS 14 D 56 SUR </t>
  </si>
  <si>
    <t xml:space="preserve">AURORA 1er SECTOR </t>
  </si>
  <si>
    <t xml:space="preserve">JEFERSON CALDERÓN </t>
  </si>
  <si>
    <t xml:space="preserve">La nueva cosecha </t>
  </si>
  <si>
    <t xml:space="preserve">CR 7 A 74 B 08 SUR esquina </t>
  </si>
  <si>
    <t>Santa librada la sureña</t>
  </si>
  <si>
    <t>JIMENA SANCHEZ</t>
  </si>
  <si>
    <t>CL 74 B BIS A 7 A 11 sur</t>
  </si>
  <si>
    <t>KAREN TATIANA CARDOZO</t>
  </si>
  <si>
    <t>DONDE ALEX</t>
  </si>
  <si>
    <t>DG 48 K 5 X 73 SUR</t>
  </si>
  <si>
    <t>KAREN VARGAS</t>
  </si>
  <si>
    <t>LA BOMBONERA</t>
  </si>
  <si>
    <t>DG 51 B 18 02 SUR</t>
  </si>
  <si>
    <t>LEIDY SÁNCHEZ</t>
  </si>
  <si>
    <t>TIENDA TERESITA</t>
  </si>
  <si>
    <t>CLL 49 A SUR 3 A 21 ESTE</t>
  </si>
  <si>
    <t xml:space="preserve">LILIANA HERNÁNDEZ </t>
  </si>
  <si>
    <t>SAMAR</t>
  </si>
  <si>
    <t>CL 75 SUR 7 A 28</t>
  </si>
  <si>
    <t>LUIS CARLOS ALMARIO</t>
  </si>
  <si>
    <t>SURTIFRUVER ASABACHE</t>
  </si>
  <si>
    <t>CLL 74 B 11 18 SUR</t>
  </si>
  <si>
    <t xml:space="preserve">LUIS FELIPE HERNÁNDEZ </t>
  </si>
  <si>
    <t xml:space="preserve">TIENDA FRENTE AL PARQUE </t>
  </si>
  <si>
    <t xml:space="preserve">Cl 73 sur 10 43 </t>
  </si>
  <si>
    <t xml:space="preserve">LUZ ANDREA DIAZ </t>
  </si>
  <si>
    <t>HELADOS Y CAFE DULCE TENTACIÓN</t>
  </si>
  <si>
    <t xml:space="preserve">CLL 74 B 11 43 SUR </t>
  </si>
  <si>
    <t xml:space="preserve">LUZ HELENA SOTO </t>
  </si>
  <si>
    <t xml:space="preserve">MISCELANEA </t>
  </si>
  <si>
    <t>CR 14 T 74 06 SUR</t>
  </si>
  <si>
    <t>LUZ MARINA BARRAGAN</t>
  </si>
  <si>
    <t>PAPELERÍA DAVID</t>
  </si>
  <si>
    <t>CLL 75 SUR 7 A 38</t>
  </si>
  <si>
    <t>MARIA BOTELLO</t>
  </si>
  <si>
    <t xml:space="preserve">SABROSURAS COSTEÑAS </t>
  </si>
  <si>
    <t>CLL 49 SUR 5 H BIS 111 LOCAL 1</t>
  </si>
  <si>
    <t>Hacienda de molinos</t>
  </si>
  <si>
    <t>MARIA DEL CARMEN ANTONIO</t>
  </si>
  <si>
    <t xml:space="preserve">TV 14 q BIS 69 a 68 Sur </t>
  </si>
  <si>
    <t>MARIA DIANA OSORIO GARCIA</t>
  </si>
  <si>
    <t xml:space="preserve">TIENDA LOS PAISAS </t>
  </si>
  <si>
    <t>CR 14 T 74 09 SUR</t>
  </si>
  <si>
    <t xml:space="preserve">Marichuela </t>
  </si>
  <si>
    <t>MARIA FERNANDA CRUZ</t>
  </si>
  <si>
    <t xml:space="preserve">MI FAMILIAR </t>
  </si>
  <si>
    <t>CLL 75 SUR 9A 17</t>
  </si>
  <si>
    <t xml:space="preserve">Santa librada </t>
  </si>
  <si>
    <t>MARIA VARGAS</t>
  </si>
  <si>
    <t>PANADERÍA LA NUEVA CREMA</t>
  </si>
  <si>
    <t>CLL 49 SUR 2 D 06</t>
  </si>
  <si>
    <t>MARTHA VILLALBA</t>
  </si>
  <si>
    <t>MERCA SOL</t>
  </si>
  <si>
    <t>CRR 14 L 64 B 15 SUR</t>
  </si>
  <si>
    <t>CORTIJO</t>
  </si>
  <si>
    <t>MARY LUZ PEÑA</t>
  </si>
  <si>
    <t>Minimercado mary</t>
  </si>
  <si>
    <t>CR 9 73 B 43 SUR</t>
  </si>
  <si>
    <t>MAYERLY MORALES</t>
  </si>
  <si>
    <t>PANADERÍA TORTAS Y PONQUES</t>
  </si>
  <si>
    <t>CL 49 B SUR 5 I 15</t>
  </si>
  <si>
    <t xml:space="preserve">HACIENDA LOS MOLINOS </t>
  </si>
  <si>
    <t>NEIDY ROMERO</t>
  </si>
  <si>
    <t xml:space="preserve">VARIEDADES </t>
  </si>
  <si>
    <t>TV 13 F BIS A 46 72 SUR</t>
  </si>
  <si>
    <t>OLGA CHAPARRO</t>
  </si>
  <si>
    <t xml:space="preserve">LA TIENDA DE ROSI </t>
  </si>
  <si>
    <t>CR 19 A 51 97 SUR</t>
  </si>
  <si>
    <t>PAOLA LEON</t>
  </si>
  <si>
    <t>Calle 69 d sur 14 a 07</t>
  </si>
  <si>
    <t xml:space="preserve">AURORA </t>
  </si>
  <si>
    <t xml:space="preserve">PAOLA MONTE </t>
  </si>
  <si>
    <t>CIGARRERIA LA POLA</t>
  </si>
  <si>
    <t>CR 12 76 18 SUR</t>
  </si>
  <si>
    <t>YAQUELINE VASQUEZ</t>
  </si>
  <si>
    <t>CIGARRERIA LA PLAYIYA JC</t>
  </si>
  <si>
    <t>CR 5 L BIS48 L 74 SUR</t>
  </si>
  <si>
    <t xml:space="preserve">YASMIN GIRALDO </t>
  </si>
  <si>
    <t>CIGARRERIA Y. J</t>
  </si>
  <si>
    <t xml:space="preserve">DG 48 Y 5 R 44 SUR </t>
  </si>
  <si>
    <t>JEIMI PAOLA VELASQUEZ</t>
  </si>
  <si>
    <t>CIGARRERIA JOSÉ MIGUEL</t>
  </si>
  <si>
    <t>CL 81 2 11 SUR</t>
  </si>
  <si>
    <t>YOMASA 2 SECTOR</t>
  </si>
  <si>
    <t>CIGARRERIA GABRIELITA 2</t>
  </si>
  <si>
    <t>CR 5 79 03 SUR</t>
  </si>
  <si>
    <t>YOMASA</t>
  </si>
  <si>
    <t>AMALIA PEÑA MORALES</t>
  </si>
  <si>
    <t xml:space="preserve">VARIEDADES SMITH </t>
  </si>
  <si>
    <t>DG 60 3 98 SUR</t>
  </si>
  <si>
    <t>ALDEMAR CEDEÑO</t>
  </si>
  <si>
    <t xml:space="preserve">DG 60 3 B 87 SUR </t>
  </si>
  <si>
    <t xml:space="preserve">EMILIA TRIANA </t>
  </si>
  <si>
    <t>CREACIÓNES EMILI</t>
  </si>
  <si>
    <t>Dg 68 SUR 14 q 44</t>
  </si>
  <si>
    <t>FLOR NELLY DIAZ</t>
  </si>
  <si>
    <t>TIENDA LAS MONAS</t>
  </si>
  <si>
    <t>CLL 47 A SUR 26 23</t>
  </si>
  <si>
    <t>WILSON LOPEZ</t>
  </si>
  <si>
    <t xml:space="preserve">TUENDA LOPEZ </t>
  </si>
  <si>
    <t>CRR 25 A 46 A 14 SUR</t>
  </si>
  <si>
    <t>MARIANA ANACON</t>
  </si>
  <si>
    <t>AVICOLA DOGGI</t>
  </si>
  <si>
    <t>DG 44 b 22 A 45 SUR</t>
  </si>
  <si>
    <t>ALEJANDRO TORRES</t>
  </si>
  <si>
    <t>MULTIFAMILIAR CAUCA</t>
  </si>
  <si>
    <t xml:space="preserve">TV 23 A 47 40 SUR </t>
  </si>
  <si>
    <t>CAROLINA AMAYA</t>
  </si>
  <si>
    <t xml:space="preserve">CIGARRERIA CAROLINA </t>
  </si>
  <si>
    <t xml:space="preserve">CLL 49 C BIS 5 Y 03 SUR </t>
  </si>
  <si>
    <t>LADY VIVIANA TORRES</t>
  </si>
  <si>
    <t xml:space="preserve">CR 10 CLL 44 BIS B SUR </t>
  </si>
  <si>
    <t>CRISTIAN CAMILO POVEDA ROJAS</t>
  </si>
  <si>
    <t>CIGARRERIA 23</t>
  </si>
  <si>
    <t>CRR 8 B 76 B 16 SUR</t>
  </si>
  <si>
    <t xml:space="preserve">BETANIA </t>
  </si>
  <si>
    <t xml:space="preserve">DORA RUIZ </t>
  </si>
  <si>
    <t>PANADERÍA JHOVISPAN</t>
  </si>
  <si>
    <t>CR 8 B 76 B 02 sur</t>
  </si>
  <si>
    <t>BETANIA</t>
  </si>
  <si>
    <t>NELSON ROJAS</t>
  </si>
  <si>
    <t>SUPER TIENDA ROJAS</t>
  </si>
  <si>
    <t xml:space="preserve">CR 10 75 B 27 SUR </t>
  </si>
  <si>
    <t>PAPELERÍA Y VARIEDADES PBC</t>
  </si>
  <si>
    <t>CLL 39 SUR 10 18</t>
  </si>
  <si>
    <t xml:space="preserve">ALEJANDRA GÓMEZ LEÓN </t>
  </si>
  <si>
    <t>TIENDA 1 402</t>
  </si>
  <si>
    <t>CLL 42 SUR 11 A 95 TORRE 1 APT 402</t>
  </si>
  <si>
    <t>CIGARRERIA MI REINA</t>
  </si>
  <si>
    <t>MAURICIO LADINO</t>
  </si>
  <si>
    <t>INTERNET PARQUEADERO</t>
  </si>
  <si>
    <t>CLL 24 SUR 19C 40 SUR</t>
  </si>
  <si>
    <t>ANA ELVIA GOMEZ</t>
  </si>
  <si>
    <t>CR 18C 26A 54 SUR</t>
  </si>
  <si>
    <t>ABEL MONTAÑEZ</t>
  </si>
  <si>
    <t>PANADERIA KIRIOS TRIGO PAN</t>
  </si>
  <si>
    <t>CR 12 BIS 22B 08</t>
  </si>
  <si>
    <t>JACINTO BAUTISTA</t>
  </si>
  <si>
    <t>CR 10D 26B 42 SUR</t>
  </si>
  <si>
    <t>FLOR HERRERA</t>
  </si>
  <si>
    <t>CAFETERIA TROPICAL</t>
  </si>
  <si>
    <t>CR 12D 22 66 SUR</t>
  </si>
  <si>
    <t>JENNIFER NIÑO</t>
  </si>
  <si>
    <t>CR 12H BIS B 27B 10 SUR</t>
  </si>
  <si>
    <t>CLL 24 19C 23</t>
  </si>
  <si>
    <t>MIRIAM RAMIREZ</t>
  </si>
  <si>
    <t>PANADERIA SAN GABRIEL</t>
  </si>
  <si>
    <t>CLL 26A SUR 20 10</t>
  </si>
  <si>
    <t>ADRIANA PATRICIA RODRÍGUEZ</t>
  </si>
  <si>
    <t>MARIA GARZON</t>
  </si>
  <si>
    <t>CAFETERIA Y FRUTERIA DANNY'S</t>
  </si>
  <si>
    <t>CLL 35A 22 51 SUR</t>
  </si>
  <si>
    <t>IVAN SANCHEZ</t>
  </si>
  <si>
    <t>TIENDA EXITOS</t>
  </si>
  <si>
    <t>CR 23 35A 13 SUR</t>
  </si>
  <si>
    <t>LUIS LOPEZ</t>
  </si>
  <si>
    <t>PANADERIA AL GUSTO</t>
  </si>
  <si>
    <t>CLL 33 SUR 19 43</t>
  </si>
  <si>
    <t>LUISA ENELI GUGU</t>
  </si>
  <si>
    <t>PANADERIA DELIPAN</t>
  </si>
  <si>
    <t>CLL 22 SUR 12A 69</t>
  </si>
  <si>
    <t>NELSON BARRETO</t>
  </si>
  <si>
    <t>NAPOLES</t>
  </si>
  <si>
    <t>CR 12I 25 07 SUR</t>
  </si>
  <si>
    <t>FRANCI MARTINEZ</t>
  </si>
  <si>
    <t>SUPERTIENDA DE TODITO</t>
  </si>
  <si>
    <t>CR 18C 25 58 SUR</t>
  </si>
  <si>
    <t>LEIDY GONZALES</t>
  </si>
  <si>
    <t>MISCELANEA DON GUATA</t>
  </si>
  <si>
    <t>CLL 30 SUR 21 11</t>
  </si>
  <si>
    <t>YESID LOPEZ</t>
  </si>
  <si>
    <t>TIENDA SAMANEÑA</t>
  </si>
  <si>
    <t>CLL 31 SUR 23 02</t>
  </si>
  <si>
    <t>CARLOS MELO</t>
  </si>
  <si>
    <t>PAPELERIA MELO</t>
  </si>
  <si>
    <t>CLL 31B SUR 22 36</t>
  </si>
  <si>
    <t>ELMER GUTIERREZ</t>
  </si>
  <si>
    <t>LA GRANJA</t>
  </si>
  <si>
    <t>CALLE 31B SUR 22 - 38</t>
  </si>
  <si>
    <t>ESTELA HERNANDEZ</t>
  </si>
  <si>
    <t>CALLE 31 SUR 22A 06</t>
  </si>
  <si>
    <t>PILAR VIVAS</t>
  </si>
  <si>
    <t>CIGARREIA JUANCHO ROIS</t>
  </si>
  <si>
    <t>JAQUELINE PULIDO</t>
  </si>
  <si>
    <t>EL SITIO.COM</t>
  </si>
  <si>
    <t>OMAIRA CAMACHO</t>
  </si>
  <si>
    <t>CR 11 26A 05 SUR</t>
  </si>
  <si>
    <t>NICOLAS GARCIA</t>
  </si>
  <si>
    <t>SUPERMERCADO PEÑA</t>
  </si>
  <si>
    <t>CR 12 26A 02 SUR</t>
  </si>
  <si>
    <t>LUZ DARY BATANERO</t>
  </si>
  <si>
    <t>LA CASA DEL ASEO</t>
  </si>
  <si>
    <t>CR 12 26A 04 SUR</t>
  </si>
  <si>
    <t>LAURA AGUDELO</t>
  </si>
  <si>
    <t>DISTRIBUIDORA LA 26</t>
  </si>
  <si>
    <t>CLL 26A SUR 12BIS 09</t>
  </si>
  <si>
    <t>GIOVANI TORRES</t>
  </si>
  <si>
    <t>SUPERMERCADO PARAISO</t>
  </si>
  <si>
    <t>CR 12B 22B 15 SUR</t>
  </si>
  <si>
    <t>NILSA CARRILLO</t>
  </si>
  <si>
    <t>SALSAMENTARIA CYC</t>
  </si>
  <si>
    <t>CR 12B 22B 24 SUR</t>
  </si>
  <si>
    <t>ELIANA FORERO</t>
  </si>
  <si>
    <t>PANADERIA PANES Y TORTAS</t>
  </si>
  <si>
    <t>MAYRA CASTIBLANCO</t>
  </si>
  <si>
    <t>PAN EXPRESS</t>
  </si>
  <si>
    <t>CR 12H 31A 09.SUR</t>
  </si>
  <si>
    <t>JOSE GUTIÉRREZ</t>
  </si>
  <si>
    <t>PUNTO EXITO</t>
  </si>
  <si>
    <t>ANDREA AGUDELO</t>
  </si>
  <si>
    <t>SUPERMERCADO ORIENTAL</t>
  </si>
  <si>
    <t>CRA 12H BIS 26 04 SUR</t>
  </si>
  <si>
    <t>ASUSENA GARCIA</t>
  </si>
  <si>
    <t>INTERNET NICOS</t>
  </si>
  <si>
    <t>CLL 24 SUR 19C 59 SUR</t>
  </si>
  <si>
    <t>ROCIO CIERRA</t>
  </si>
  <si>
    <t>DROGUERÍA DYM</t>
  </si>
  <si>
    <t>CRA 23C 34 08 SUR</t>
  </si>
  <si>
    <t>MICELANIA IRINIDA</t>
  </si>
  <si>
    <t>CLL 27 SUR 18C 01</t>
  </si>
  <si>
    <t>VARIEDADES LA FORTUNA</t>
  </si>
  <si>
    <t>CLL 30 SUR 20A 25</t>
  </si>
  <si>
    <t>SANDRA RIOS</t>
  </si>
  <si>
    <t>BAJO LA LUNA</t>
  </si>
  <si>
    <t>CRA 24 31 08</t>
  </si>
  <si>
    <t>IDALBA RAMÍREZ QUINTERO</t>
  </si>
  <si>
    <t>CR 12D 28D 74</t>
  </si>
  <si>
    <t>CRISTINA CLAVIJO</t>
  </si>
  <si>
    <t>CAFETERIA ALEJA</t>
  </si>
  <si>
    <t>CLL 21 SUR 3 09 ESQUINA</t>
  </si>
  <si>
    <t>JOSE CANO</t>
  </si>
  <si>
    <t>CAFETERIA EL PADRINO</t>
  </si>
  <si>
    <t>CR 3 ESTE 21 22 SUR</t>
  </si>
  <si>
    <t>YUDI RODRIGUEZ</t>
  </si>
  <si>
    <t>CR 10A ESTE 17B 63 SUR</t>
  </si>
  <si>
    <t>FERNANDO BELTRAN</t>
  </si>
  <si>
    <t>ESTACION EXPRESS</t>
  </si>
  <si>
    <t>ANA ISABEL FRANCO</t>
  </si>
  <si>
    <t>CLL 21 SUR 3 33 ESTE</t>
  </si>
  <si>
    <t>MERY PIÑEROS</t>
  </si>
  <si>
    <t>CLL 19 SUR 10B 23 ESTE</t>
  </si>
  <si>
    <t>LUZ STELA SALAZAR</t>
  </si>
  <si>
    <t>MISCELA LA ESQUINA</t>
  </si>
  <si>
    <t>CR 11A ESTE 17B 96 SUR</t>
  </si>
  <si>
    <t>NELLY CASTAÑEDA</t>
  </si>
  <si>
    <t>TIENDA SANTY</t>
  </si>
  <si>
    <t>CR 11 ESTE 17B 77 SUR</t>
  </si>
  <si>
    <t>DIANA FORERO</t>
  </si>
  <si>
    <t>CLL 21 SUR 3 27 ESTE</t>
  </si>
  <si>
    <t>LIGIA IBAÑEZ SUAREZ</t>
  </si>
  <si>
    <t>TIENDAS FJL</t>
  </si>
  <si>
    <t>CR 6 15 90</t>
  </si>
  <si>
    <t>AURA LIGIA MORENO</t>
  </si>
  <si>
    <t>SUPERTIENDA MI TRIINFO</t>
  </si>
  <si>
    <t>CLLE 15 SUR 5A 04</t>
  </si>
  <si>
    <t>YANETH FUENTES</t>
  </si>
  <si>
    <t>MARIA CRISTINA</t>
  </si>
  <si>
    <t>COMIDAS RAPIDAS</t>
  </si>
  <si>
    <t>GUSTAVO LINARES</t>
  </si>
  <si>
    <t>CLLE 13 SUR 14 06 ESTE</t>
  </si>
  <si>
    <t>LEIDY ROJAS</t>
  </si>
  <si>
    <t>PANADERIA MORA</t>
  </si>
  <si>
    <t>Cr 11 ESTE 19 04 SUR</t>
  </si>
  <si>
    <t>JENNY PENAGOS</t>
  </si>
  <si>
    <t>CLL 24A SUR 10F 12 ESTE</t>
  </si>
  <si>
    <t>ALVARO LOPEZ</t>
  </si>
  <si>
    <t>PANADERIA FRESKIPAN</t>
  </si>
  <si>
    <t>CLL 24A SUR 10C 31 ESTE</t>
  </si>
  <si>
    <t>JHONATHAN TICORA</t>
  </si>
  <si>
    <t>SURTIHOGAR Y ALGO MAS</t>
  </si>
  <si>
    <t>CR 10H ESTE 26C 24 SUR</t>
  </si>
  <si>
    <t>JORGE PACHECO</t>
  </si>
  <si>
    <t>CR 10H ESTE 27A 13 SUR</t>
  </si>
  <si>
    <t>ESTELA LINARES</t>
  </si>
  <si>
    <t>DROGUERIA QUIFAM</t>
  </si>
  <si>
    <t>CLL 27A SUR 10C 54 ESTE</t>
  </si>
  <si>
    <t>OTILIA CARO</t>
  </si>
  <si>
    <t>OTIPAN</t>
  </si>
  <si>
    <t>CR 6 15 35</t>
  </si>
  <si>
    <t>JOAQUIN VACA</t>
  </si>
  <si>
    <t>CALLE 17 SUR 6 29</t>
  </si>
  <si>
    <t>PAOLA MORALES</t>
  </si>
  <si>
    <t>PAO.MERCA</t>
  </si>
  <si>
    <t>CLL 16 SUR 19 49 ESTE</t>
  </si>
  <si>
    <t>MARLENY BEDOLLA</t>
  </si>
  <si>
    <t>CIGARRERIA ROCHI</t>
  </si>
  <si>
    <t>CLL 13 SUR 14 90 ESTE</t>
  </si>
  <si>
    <t>ERIKA RUNCERIA</t>
  </si>
  <si>
    <t>ARCENIO CERONI</t>
  </si>
  <si>
    <t>CAFETERIA RICO PAN</t>
  </si>
  <si>
    <t>LILIANA RENTERIA</t>
  </si>
  <si>
    <t>DISTRIASEO LIPHAKARS</t>
  </si>
  <si>
    <t>COMUNICACIONES</t>
  </si>
  <si>
    <t>CRA 10B ESTE 21 03 SUR</t>
  </si>
  <si>
    <t>NELSY MAHECHA</t>
  </si>
  <si>
    <t>CAFETERIA PEDRO</t>
  </si>
  <si>
    <t>CRA 2 ESTE 21 16 SUR</t>
  </si>
  <si>
    <t>ELENA VELASCO</t>
  </si>
  <si>
    <t>DISTRISUPER SAN BLAS</t>
  </si>
  <si>
    <t>KR  10 ESTE 27B 75 SUR</t>
  </si>
  <si>
    <t>LUIS CARLOS BOLAÑOS</t>
  </si>
  <si>
    <t>TIENDA CARLOS</t>
  </si>
  <si>
    <t>KRA 11A ESTE 17F 59 SUR</t>
  </si>
  <si>
    <t>SAN CRISTÓBAL</t>
  </si>
  <si>
    <t>LIBIA BARRAGÁN</t>
  </si>
  <si>
    <t>TIENDA MOTAS</t>
  </si>
  <si>
    <t xml:space="preserve">KRA 10B ESTE 20 87 </t>
  </si>
  <si>
    <t>KARLA BACANHIM</t>
  </si>
  <si>
    <t>CASA DEL GRANO</t>
  </si>
  <si>
    <t>CRA 10B ESTE 23 06SUR</t>
  </si>
  <si>
    <t>13502987 VENEZUELA</t>
  </si>
  <si>
    <t>TATIANA ARÉVALO</t>
  </si>
  <si>
    <t>COMUNICACIONES TATIS</t>
  </si>
  <si>
    <t>CARRERA 10B ESTE 22A 28</t>
  </si>
  <si>
    <t>LUIS GONZÁLES</t>
  </si>
  <si>
    <t>CLL 19 SUR 11 17 ESTE</t>
  </si>
  <si>
    <t>VIVIANA CHÁVEZ</t>
  </si>
  <si>
    <t>SURTI HOGAR</t>
  </si>
  <si>
    <t>CRA 9C ESTE 28B 10 SUR</t>
  </si>
  <si>
    <t>ANA ISABEL GALEANO</t>
  </si>
  <si>
    <t>PANADERÍA LA HERMOSA</t>
  </si>
  <si>
    <t>CRA 9C ESTE 28B 18 SUR</t>
  </si>
  <si>
    <t>ADRIANA GARCIA</t>
  </si>
  <si>
    <t>MINIMERCADO SHALOM</t>
  </si>
  <si>
    <t>DISTRIBUIDORA GRANJA AVICOLA</t>
  </si>
  <si>
    <t>CLL 49C SUR 5Q 03</t>
  </si>
  <si>
    <t>PATRICIA GUTIERREZ</t>
  </si>
  <si>
    <t>GLORIA BUITRAGO</t>
  </si>
  <si>
    <t>CIGARRERIA LA MONA</t>
  </si>
  <si>
    <t>CR 9 49F 12 SUR</t>
  </si>
  <si>
    <t>ESTELA DUQUE</t>
  </si>
  <si>
    <t>CR 12B 50B 05</t>
  </si>
  <si>
    <t>EL CONSUELO</t>
  </si>
  <si>
    <t>VELKY PIZARRO</t>
  </si>
  <si>
    <t>CLL 50C SUR 12B 75</t>
  </si>
  <si>
    <t>TRANSITO JUNCA</t>
  </si>
  <si>
    <t>LA ESQUINA DE TATYS</t>
  </si>
  <si>
    <t>CR 12B 50B 46 SUR</t>
  </si>
  <si>
    <t>ALFREDO MENDEZ</t>
  </si>
  <si>
    <t>CLL 49B SUR 12 07</t>
  </si>
  <si>
    <t>MARITZA AGUILAR</t>
  </si>
  <si>
    <t>TIENDA CONJUNTO 2</t>
  </si>
  <si>
    <t>CLL 49B 9A 94</t>
  </si>
  <si>
    <t>LEIDY SORIANO</t>
  </si>
  <si>
    <t>BULL-MAX</t>
  </si>
  <si>
    <t>ANDRES BERMUDES</t>
  </si>
  <si>
    <t>CR 7 49F 20</t>
  </si>
  <si>
    <t>ANA SILVIA MORALES</t>
  </si>
  <si>
    <t>CALLE 49B SUR 9 89</t>
  </si>
  <si>
    <t>EDGAR CAMACHO</t>
  </si>
  <si>
    <t>FRUVER DE MILENIO</t>
  </si>
  <si>
    <t>CLLE 49B 9 89 LC3 SOTANO</t>
  </si>
  <si>
    <t>GINETH RODRIGUEZ</t>
  </si>
  <si>
    <t>TIENDA DON RAMON</t>
  </si>
  <si>
    <t>CLLE 49B 9 89 SUR BLQ3 CS 13</t>
  </si>
  <si>
    <t>JOSE DEL RIO</t>
  </si>
  <si>
    <t>FREDY FLOREZ</t>
  </si>
  <si>
    <t>CLL 49A 9A 56 SUR</t>
  </si>
  <si>
    <t>MARIA AIDE GAMBA</t>
  </si>
  <si>
    <t>REINA PAN</t>
  </si>
  <si>
    <t>CLL 49B 10 03 SUR</t>
  </si>
  <si>
    <t>TRINIDAD ALVAREZ</t>
  </si>
  <si>
    <t>SUPEROFERTAS LA ECONOMIA</t>
  </si>
  <si>
    <t>CLL 49H 10A 20</t>
  </si>
  <si>
    <t>RONALD URREGO</t>
  </si>
  <si>
    <t>SURTIVIVERES EL CONSUELO</t>
  </si>
  <si>
    <t>CR 12B 50C 09</t>
  </si>
  <si>
    <t>NOHORA LEGUIZAMO</t>
  </si>
  <si>
    <t>TIENDA LA AMIGUIS</t>
  </si>
  <si>
    <t>CLL 50C 12C 28</t>
  </si>
  <si>
    <t>3124077479-7692190</t>
  </si>
  <si>
    <t>JAIRO CRUZ</t>
  </si>
  <si>
    <t>CR 12B 50A 53</t>
  </si>
  <si>
    <t>CR 11B 49A 62</t>
  </si>
  <si>
    <t>MONICA CAMELO</t>
  </si>
  <si>
    <t>PANADERIA GUSSATI</t>
  </si>
  <si>
    <t>CR 9 49G 38 SUR</t>
  </si>
  <si>
    <t>JOSE ALFONSO TORRES</t>
  </si>
  <si>
    <t>JAT COLOMBIA LTDA</t>
  </si>
  <si>
    <t>CLL 49D 10 06 INT 5</t>
  </si>
  <si>
    <t>900247536-1</t>
  </si>
  <si>
    <t>CLL 49B SUR 9A 56 TORRE 3</t>
  </si>
  <si>
    <t>CLL 49B SUR 9A 56 TORRE 17</t>
  </si>
  <si>
    <t>HILDA CIFUENTES</t>
  </si>
  <si>
    <t>CIGARRERIA PEGASUS</t>
  </si>
  <si>
    <t>CLL 49C SUR 5M 32</t>
  </si>
  <si>
    <t>EDWIN SAAVEDRA</t>
  </si>
  <si>
    <t>GALPON DEL SUR</t>
  </si>
  <si>
    <t>DG 48Y SUR 5N 93</t>
  </si>
  <si>
    <t>DANIEL LAGUNA</t>
  </si>
  <si>
    <t>VARIEDADES DANI</t>
  </si>
  <si>
    <t>CL 50B SUR 12A 52</t>
  </si>
  <si>
    <t>CONSUELO</t>
  </si>
  <si>
    <t>79221097-1</t>
  </si>
  <si>
    <t>CL 49D 10 06 INTERIOR 4</t>
  </si>
  <si>
    <t>BETY TORRES</t>
  </si>
  <si>
    <t>KRA 5L 49B 17 SUR</t>
  </si>
  <si>
    <t>VARIEDADES JC</t>
  </si>
  <si>
    <t>KRA 12B  50A 53 SUR</t>
  </si>
  <si>
    <t>FRANCISCO ROSO</t>
  </si>
  <si>
    <t>ESQUINA MORADA</t>
  </si>
  <si>
    <t>CLL 41B SUR 2 04 ESTE</t>
  </si>
  <si>
    <t>LEIDY CHAVARRO</t>
  </si>
  <si>
    <t>CLL 41B SUR 2A 28 ESTE</t>
  </si>
  <si>
    <t>SILVIA ALVARADO</t>
  </si>
  <si>
    <t>CR 3 BIS ESTE 43C 49 SUR</t>
  </si>
  <si>
    <t>MIRIAMS LOAIZA</t>
  </si>
  <si>
    <t>MISCELANEA DON MONCHO</t>
  </si>
  <si>
    <t>CR 2R 37B 28 SUR CERR 1 A 3</t>
  </si>
  <si>
    <t>ABRAHAM MALAMBO</t>
  </si>
  <si>
    <t>SUPERMERCADO MALAMBO</t>
  </si>
  <si>
    <t>JUAN ORTIZ</t>
  </si>
  <si>
    <t>TIENDA TORLEY</t>
  </si>
  <si>
    <t>CR 2R 38 54 SUR</t>
  </si>
  <si>
    <t>GUILLERMO GOMEZ</t>
  </si>
  <si>
    <t>SUPERMERCADO ESQUINA</t>
  </si>
  <si>
    <t>MIRIAM PINZON</t>
  </si>
  <si>
    <t>4 ESQUINAS</t>
  </si>
  <si>
    <t>CR 2D 37A 26 SUR</t>
  </si>
  <si>
    <t>EDILMA GARCIA</t>
  </si>
  <si>
    <t>TIENDA CHEYLA</t>
  </si>
  <si>
    <t>CR 2D 37C 74</t>
  </si>
  <si>
    <t>ALEXANDRA MOLINA</t>
  </si>
  <si>
    <t>PANADERIA YULIANA</t>
  </si>
  <si>
    <t>CR 1B 41B 70 SUR</t>
  </si>
  <si>
    <t>DINA CELLY GOMEZ</t>
  </si>
  <si>
    <t>CR 1B 38B 10 SUR</t>
  </si>
  <si>
    <t>MARIA DE LOPEZ</t>
  </si>
  <si>
    <t>TIENDA EL BALCON</t>
  </si>
  <si>
    <t>CLL 37G SUR 1A 18</t>
  </si>
  <si>
    <t>MARLENY LOPEZ</t>
  </si>
  <si>
    <t>VARIEDADES DE LA 41</t>
  </si>
  <si>
    <t>CLL 41 6 45 ESTE</t>
  </si>
  <si>
    <t>LUIS CARLOS BERNAL</t>
  </si>
  <si>
    <t>PANADERIA Z YUBER</t>
  </si>
  <si>
    <t>CLL 42B 8 30 ESTE</t>
  </si>
  <si>
    <t>LA GLORIA</t>
  </si>
  <si>
    <t>CR 8 ESTE 42A 80</t>
  </si>
  <si>
    <t>CIRO MOISES MARTIZ</t>
  </si>
  <si>
    <t>CLL 42A SUR 10A 57 ESTE</t>
  </si>
  <si>
    <t>ZENAIDA VELA</t>
  </si>
  <si>
    <t>MISCELANEA ESQUINA</t>
  </si>
  <si>
    <t>CLL 40B BIS SUR 12A 04 ESTE</t>
  </si>
  <si>
    <t>8072650-3639531</t>
  </si>
  <si>
    <t>ANGEL RODRIGUEZ</t>
  </si>
  <si>
    <t>AVICOLA CRISTAL</t>
  </si>
  <si>
    <t>CLL 43A SUR 11C 07 ESTE</t>
  </si>
  <si>
    <t>ANA CASTAÑEDA</t>
  </si>
  <si>
    <t>CLL 44 SUR 7A 41</t>
  </si>
  <si>
    <t>DIANA CAROLINA CASTIBLANCO</t>
  </si>
  <si>
    <t>TIENDA JUAN</t>
  </si>
  <si>
    <t>CLL 43 SUR 3B 04 ESTE</t>
  </si>
  <si>
    <t>RICARDO CONTRERAS</t>
  </si>
  <si>
    <t>LA GRANJA JT</t>
  </si>
  <si>
    <t>CLL 41 BIS SUR 2 10 ESTE</t>
  </si>
  <si>
    <t>LORENA ROMERO</t>
  </si>
  <si>
    <t>TIENDA DUARTR</t>
  </si>
  <si>
    <t>CR 1 BIS 43 02 SUR</t>
  </si>
  <si>
    <t>SAN MIGUEL</t>
  </si>
  <si>
    <t>CR 1 ESTE 43B 69 SUR</t>
  </si>
  <si>
    <t>EDWIN LOPEZ</t>
  </si>
  <si>
    <t>PANADERIA PEQUITAS</t>
  </si>
  <si>
    <t xml:space="preserve">CLL 43B SUR 0 31 </t>
  </si>
  <si>
    <t>GLORIA BENAVIDEZ</t>
  </si>
  <si>
    <t>CR 3 BIS ESTE 43C 75 SUR</t>
  </si>
  <si>
    <t>JAQUELINE CIFUENTES</t>
  </si>
  <si>
    <t>MISCELANEA CALLEJON</t>
  </si>
  <si>
    <t>CLL 37A BIS B SUR 2H 25</t>
  </si>
  <si>
    <t>CLAUDIA LINARES</t>
  </si>
  <si>
    <t>MISCELANEA DE CACHE</t>
  </si>
  <si>
    <t>CLL 39C SUR 2B 05</t>
  </si>
  <si>
    <t>EDISON CASTRO</t>
  </si>
  <si>
    <t>INTERNET ESQUINA</t>
  </si>
  <si>
    <t>CLL 42 SUR 11 ESTE</t>
  </si>
  <si>
    <t>CLL 40A SUR 12A 03</t>
  </si>
  <si>
    <t>GIOVANY GARZON</t>
  </si>
  <si>
    <t>PILAR COLMENARES</t>
  </si>
  <si>
    <t>CR 1 BIS 43A 12 SUR</t>
  </si>
  <si>
    <t>JULIETH GRAJALES</t>
  </si>
  <si>
    <t>DISTRIBUIDORS LOLA</t>
  </si>
  <si>
    <t>DG 42 A BIS SUR 4 22 ESTE</t>
  </si>
  <si>
    <t>MARIA TERESA PAJOI</t>
  </si>
  <si>
    <t>TIENDA INTERNET</t>
  </si>
  <si>
    <t>CLL 39C SUR 2 40</t>
  </si>
  <si>
    <t>LUCIA VELASCO</t>
  </si>
  <si>
    <t>DONDE VICKY</t>
  </si>
  <si>
    <t>CLL 43C SUR 3 46 ESTE</t>
  </si>
  <si>
    <t>YANETH PINEDA</t>
  </si>
  <si>
    <t>MINIMERCADO GUADALUPE</t>
  </si>
  <si>
    <t>CLL 42 SUR 10A 15 ESTE</t>
  </si>
  <si>
    <t>LEIDY RAMIREZ</t>
  </si>
  <si>
    <t>PANADERIA LOS PINOS</t>
  </si>
  <si>
    <t>LUZ MARINA CAISEDO</t>
  </si>
  <si>
    <t>ASEO LUZMA</t>
  </si>
  <si>
    <t>CR 3B ESTE 45C 43 SUR</t>
  </si>
  <si>
    <t>TIENDA PARQUEADERO</t>
  </si>
  <si>
    <t>GERARDO CIFUNTES</t>
  </si>
  <si>
    <t>PANADERIA GIRASOL</t>
  </si>
  <si>
    <t>CLL 43A SUR 11C 34 ESTE</t>
  </si>
  <si>
    <t>ROSARIO ABARIA</t>
  </si>
  <si>
    <t>TIENDA LA MORENA</t>
  </si>
  <si>
    <t xml:space="preserve">CLL 45 B SUR 3G 59 ESTE </t>
  </si>
  <si>
    <t xml:space="preserve">VILLAS DEL CERRO </t>
  </si>
  <si>
    <t>EDWAR SANABRIA</t>
  </si>
  <si>
    <t>CRA 2 ESTE 41 20 SUR</t>
  </si>
  <si>
    <t>PAOLA PLATA</t>
  </si>
  <si>
    <t>QUE... PAN</t>
  </si>
  <si>
    <t>CRA 2A 37A SUR-30</t>
  </si>
  <si>
    <t>KAREN ESPITIA</t>
  </si>
  <si>
    <t>CAFETERIA GABRIELA</t>
  </si>
  <si>
    <t>KR 3 A ESTE 27C SUR-20</t>
  </si>
  <si>
    <t>JOSE CEPEDA</t>
  </si>
  <si>
    <t>TIENDA D' CELE</t>
  </si>
  <si>
    <t>CL 37 BIS A SUR 1 41</t>
  </si>
  <si>
    <t>LA COLMENA</t>
  </si>
  <si>
    <t xml:space="preserve">DIOSELINA GONZALES </t>
  </si>
  <si>
    <t>LA VENTANA</t>
  </si>
  <si>
    <t>CLL 46 SUR 9 33 ESTE</t>
  </si>
  <si>
    <t>JOSE SANTOS</t>
  </si>
  <si>
    <t>CRA 2 ESTE 45 45 SUR</t>
  </si>
  <si>
    <t>CINDY MUÑOZ</t>
  </si>
  <si>
    <t>TIENDA CINDY</t>
  </si>
  <si>
    <t>CRA 11 B ESTE 43A 17 SUR</t>
  </si>
  <si>
    <t>CLL 75 SUR 38</t>
  </si>
  <si>
    <t>GABRIEL PAEZ</t>
  </si>
  <si>
    <t>MINIMERCADO CALETH</t>
  </si>
  <si>
    <t xml:space="preserve">CR 13 58 A 10 SUR </t>
  </si>
  <si>
    <t>NUBIA REINA</t>
  </si>
  <si>
    <t>TUENDA NR</t>
  </si>
  <si>
    <t>CR 18 C 55 15 SUR</t>
  </si>
  <si>
    <t>SILVANO PAEZ</t>
  </si>
  <si>
    <t>CRR 16 56 a 14 Sur</t>
  </si>
  <si>
    <t>JAVIER VALENCIA</t>
  </si>
  <si>
    <t>VIÑA CALDENSE</t>
  </si>
  <si>
    <t>CRR 17 52 79</t>
  </si>
  <si>
    <t xml:space="preserve">VIVIANA GARCÍA </t>
  </si>
  <si>
    <t>CIGARRERIA EL CLARET</t>
  </si>
  <si>
    <t>CLL 46 27 77 SUR</t>
  </si>
  <si>
    <t>ALEJANDRO CASTRO</t>
  </si>
  <si>
    <t>CAFETERÍA .27</t>
  </si>
  <si>
    <t>CR 13 27 35 SUR</t>
  </si>
  <si>
    <t>CARLOS CALLEJAS</t>
  </si>
  <si>
    <t>MOVIIRED</t>
  </si>
  <si>
    <t>CR 13 28C 15 SUR</t>
  </si>
  <si>
    <t xml:space="preserve">GUSTAVO </t>
  </si>
  <si>
    <t>LUIS CORTEZ</t>
  </si>
  <si>
    <t>FRUTERIA KELLY</t>
  </si>
  <si>
    <t>CR 13 28C 20</t>
  </si>
  <si>
    <t>LEONARDO MARTÍNEZ</t>
  </si>
  <si>
    <t>CARNES CAS</t>
  </si>
  <si>
    <t>CR 13 28C 15 LC 2</t>
  </si>
  <si>
    <t>SEBASTIAN ABRIL</t>
  </si>
  <si>
    <t>TIENDA DE ASEO .13</t>
  </si>
  <si>
    <t>CR 13 28D 10 SUR</t>
  </si>
  <si>
    <t>NICOLAS AVILA</t>
  </si>
  <si>
    <t>CARNES JOSE DARIO</t>
  </si>
  <si>
    <t>CALLE 29 SUR 13 03</t>
  </si>
  <si>
    <t>GERARDO SABEDRA</t>
  </si>
  <si>
    <t>PANADERIA EL BOSQUE</t>
  </si>
  <si>
    <t>CR 12H 31A 55 SUR</t>
  </si>
  <si>
    <t>ESTER REINA</t>
  </si>
  <si>
    <t>EL CARDENAL</t>
  </si>
  <si>
    <t>CALLE 32BIS SUR 12D 60</t>
  </si>
  <si>
    <t>CONJUNTO BOSQUE</t>
  </si>
  <si>
    <t>CR 12I 31F 48 SUR</t>
  </si>
  <si>
    <t>ANTONIO GUTIERREZ</t>
  </si>
  <si>
    <t>PANADERIA Y CAFETERIA</t>
  </si>
  <si>
    <t>CALLE 32 SUR 13C 03</t>
  </si>
  <si>
    <t>ORLANDO VILLAMIL</t>
  </si>
  <si>
    <t>PANADERIA FRESHPAN</t>
  </si>
  <si>
    <t>CR 13 31B 70 SUR</t>
  </si>
  <si>
    <t>FABIAN CARRILLO</t>
  </si>
  <si>
    <t>PANADERIA FABIPAN</t>
  </si>
  <si>
    <t>CR 13 29 22 SUR</t>
  </si>
  <si>
    <t>MERCEDEZ OSPINA</t>
  </si>
  <si>
    <t>VIVERES SAMARA</t>
  </si>
  <si>
    <t>CR 12H 31F 67 SUR CASA 82</t>
  </si>
  <si>
    <t>LIBIA GONZALES</t>
  </si>
  <si>
    <t>CALLE 32 SUR 13H 04</t>
  </si>
  <si>
    <t>ADRIANA ARRUEDA</t>
  </si>
  <si>
    <t>BAR Y CAFETERIA</t>
  </si>
  <si>
    <t>CALLE 32 SUR 13H 09</t>
  </si>
  <si>
    <t>JORGE ALVARADO</t>
  </si>
  <si>
    <t>SUPERMERCADO TROPICAL</t>
  </si>
  <si>
    <t>CALLE 36 SUR 20 06</t>
  </si>
  <si>
    <t>MERCEDES GUTIERREZ</t>
  </si>
  <si>
    <t>CAFETERIA MARYLU</t>
  </si>
  <si>
    <t>LUZ MARINA MARTINEZ</t>
  </si>
  <si>
    <t>LA 24</t>
  </si>
  <si>
    <t>CR 23C 45 52 SUR</t>
  </si>
  <si>
    <t>BLANCA CECILIA BARBOSA</t>
  </si>
  <si>
    <t>CR 23BIS 42B 02 SUR</t>
  </si>
  <si>
    <t>LUZ MERY CAYCEDO</t>
  </si>
  <si>
    <t>CH COMUNICACIONES</t>
  </si>
  <si>
    <t>DG 43 SUR 20 28</t>
  </si>
  <si>
    <t>MONICA GARCIA</t>
  </si>
  <si>
    <t>LA TIENDA DE JUANCHA</t>
  </si>
  <si>
    <t>CALLE 27 SUR 12K 39</t>
  </si>
  <si>
    <t>VIVIANA JIMENEZ</t>
  </si>
  <si>
    <t>RANCHO, VIVERES Y LICORES</t>
  </si>
  <si>
    <t>CR 12 BIS 25 01 SUR</t>
  </si>
  <si>
    <t>EMELINA RODRIGUEZ</t>
  </si>
  <si>
    <t>GOLOSINAS LA 30</t>
  </si>
  <si>
    <t>CR 13H 30 07 SUR</t>
  </si>
  <si>
    <t>DIANA GUTIERREZ</t>
  </si>
  <si>
    <t>VARIEDADES ALEJO</t>
  </si>
  <si>
    <t>CR 13H 30 31 SUR</t>
  </si>
  <si>
    <t>HUGO CORREA</t>
  </si>
  <si>
    <t>LA FORTUNA</t>
  </si>
  <si>
    <t>CR 13 28D 16 SUR</t>
  </si>
  <si>
    <t>RICARDO ACUÑA</t>
  </si>
  <si>
    <t>TIENDA MARSO</t>
  </si>
  <si>
    <t>CALLE 31B SUR 1A 77</t>
  </si>
  <si>
    <t>DROGUERIA BELLO HORIZONTE</t>
  </si>
  <si>
    <t>MINIMERCADO EL CAMPESINO</t>
  </si>
  <si>
    <t>CARNES SUPER</t>
  </si>
  <si>
    <t>CR 1 31C 07</t>
  </si>
  <si>
    <t>CINDY OSPINA</t>
  </si>
  <si>
    <t>DROGUERIA LA NUEVA VIDA</t>
  </si>
  <si>
    <t>CALLE 30C SUR 1A 78</t>
  </si>
  <si>
    <t>PANADERIA DIVINO NIÑO</t>
  </si>
  <si>
    <t>CALLE 27 SUR 8 41</t>
  </si>
  <si>
    <t>RICARDO TRUJILLO</t>
  </si>
  <si>
    <t>PANADERÍA LA 27</t>
  </si>
  <si>
    <t>CALLE 27 SUR 7B 33</t>
  </si>
  <si>
    <t>EDWIN GAITAN</t>
  </si>
  <si>
    <t>CR 5A 27 90 SUR</t>
  </si>
  <si>
    <t>MISCELANEA Y CIGARRERIA</t>
  </si>
  <si>
    <t>CR 5 28A 13 SUR</t>
  </si>
  <si>
    <t>ANA MILENA</t>
  </si>
  <si>
    <t>PANADERIA EL GRAN SAUL</t>
  </si>
  <si>
    <t>CALLE 30C SUR 2 03</t>
  </si>
  <si>
    <t>NORA GIRALDO</t>
  </si>
  <si>
    <t>TIENDA LA GRANADA</t>
  </si>
  <si>
    <t>CALLE 31A SUR 2 69</t>
  </si>
  <si>
    <t>CLAUDIA REYES</t>
  </si>
  <si>
    <t>MERCAFRUVER .26</t>
  </si>
  <si>
    <t>BLANCA CECILIA GOMEZ</t>
  </si>
  <si>
    <t>MISCELANEA CECILIA</t>
  </si>
  <si>
    <t>CR 5 27 50 SUR</t>
  </si>
  <si>
    <t>SEGUNDO MORENO</t>
  </si>
  <si>
    <t>PANADERIA BELLO H</t>
  </si>
  <si>
    <t>CALLE 30A SUR 1 14</t>
  </si>
  <si>
    <t>BELLO H</t>
  </si>
  <si>
    <t>FABIAN RODRÍGUEZ</t>
  </si>
  <si>
    <t>CR 2A 28B 13 SUR</t>
  </si>
  <si>
    <t>TIFFANY SAMBRANO</t>
  </si>
  <si>
    <t>ARTESAM</t>
  </si>
  <si>
    <t>CR 1 31A 20 SUR</t>
  </si>
  <si>
    <t>JOSE QUIROGA</t>
  </si>
  <si>
    <t>LUZ DE LUNA</t>
  </si>
  <si>
    <t>CAROLINA DURAN</t>
  </si>
  <si>
    <t>CR 8 ESTE 23 55 SUR</t>
  </si>
  <si>
    <t>SAN PEDRO</t>
  </si>
  <si>
    <t>HELENA MACHADO</t>
  </si>
  <si>
    <t>PANADERIA LA MONIQUIREÑA</t>
  </si>
  <si>
    <t>CR 9 ESTE 28C 10 SUR</t>
  </si>
  <si>
    <t>ANDRES TORRES</t>
  </si>
  <si>
    <t>AUTOSERVICIO MERCAEXPRES</t>
  </si>
  <si>
    <t>PAPELERIA GLORIA HERNANDEZ</t>
  </si>
  <si>
    <t>CALLE 28A SUR 7 52 ESTE</t>
  </si>
  <si>
    <t>ESTELA HERRERA</t>
  </si>
  <si>
    <t>EL CENTAVO MENOS</t>
  </si>
  <si>
    <t>CALLE 28 SUR 8A 19 ESTE</t>
  </si>
  <si>
    <t>MARCO CANTOR</t>
  </si>
  <si>
    <t>WW HIPERTIENDA</t>
  </si>
  <si>
    <t>CALLE 28 SUR 7A 16 ESTE</t>
  </si>
  <si>
    <t>YANETH CARDENAZ</t>
  </si>
  <si>
    <t>CALLE 28C BIS SUR 8A 19 ESTE</t>
  </si>
  <si>
    <t>CARLOS REYES</t>
  </si>
  <si>
    <t>LA PLAZA CAMPESINA DE LA PARED</t>
  </si>
  <si>
    <t>CALLE 30 SUR 9 04 ESTE</t>
  </si>
  <si>
    <t>ROBERTO RODRIGUEZ</t>
  </si>
  <si>
    <t>PANADERIA EL MIRADOR</t>
  </si>
  <si>
    <t>LIGIA BENABIDEZ</t>
  </si>
  <si>
    <t>TIENDA LA LA PARED</t>
  </si>
  <si>
    <t>CR 9 ESTE 29 80 SUR</t>
  </si>
  <si>
    <t>CARMEN DURAN</t>
  </si>
  <si>
    <t>DROGUERIA JEFFREY'S</t>
  </si>
  <si>
    <t>CR 9 ESTE 29 72</t>
  </si>
  <si>
    <t>EDGAR CORSO</t>
  </si>
  <si>
    <t>PANADERIA MI JUANPI</t>
  </si>
  <si>
    <t>DG 32C SUR 7A 41 ESTE</t>
  </si>
  <si>
    <t>JAQUELINE ALDANA</t>
  </si>
  <si>
    <t>TIENDA JAQUI</t>
  </si>
  <si>
    <t>JUAN CARLOS</t>
  </si>
  <si>
    <t>COMUNKCACIONES</t>
  </si>
  <si>
    <t>DG 32C SUR 7A 27 ESTE</t>
  </si>
  <si>
    <t>JENIFER PAOLA</t>
  </si>
  <si>
    <t>SURTIFRUVER EL MONO</t>
  </si>
  <si>
    <t>CALLE 24A SUR 8 07 ESTE</t>
  </si>
  <si>
    <t>LIZETH MEDINA</t>
  </si>
  <si>
    <t>TIENDA LIZETH</t>
  </si>
  <si>
    <t>CR 8 ESTE 28 05 SUR</t>
  </si>
  <si>
    <t>MISCELANEA SAN PEDRO</t>
  </si>
  <si>
    <t>CR 9 ESTE 28C 15 SUR</t>
  </si>
  <si>
    <t>AMELIA ROMERO</t>
  </si>
  <si>
    <t>CALLE 28A SUR 7 65 ESTE</t>
  </si>
  <si>
    <t>FLORENTINO MENDIVELSO</t>
  </si>
  <si>
    <t>ARTE CAFE Y AZÚCAR</t>
  </si>
  <si>
    <t>TV 55 68F 05 SUR</t>
  </si>
  <si>
    <t>BONANZA</t>
  </si>
  <si>
    <t>KATERIN OSORIO</t>
  </si>
  <si>
    <t>PAPELERIA LA REINA</t>
  </si>
  <si>
    <t>DG 68H SUR 50A 45</t>
  </si>
  <si>
    <t>JORGE BUITRAGO</t>
  </si>
  <si>
    <t>SUPERMERCADO EMMANUEL</t>
  </si>
  <si>
    <t>DG 68H SUR 50A 51</t>
  </si>
  <si>
    <t>TATIANA ANGARITA</t>
  </si>
  <si>
    <t>VARIEDADES MANOLO</t>
  </si>
  <si>
    <t>DG 68H SUR 52 61</t>
  </si>
  <si>
    <t>DIANA CECILIA</t>
  </si>
  <si>
    <t>DG 68H SUR TV 61</t>
  </si>
  <si>
    <t>WILSON ESPITIA</t>
  </si>
  <si>
    <t>TV 50 68F 10 SUR</t>
  </si>
  <si>
    <t>CANDELARIA LA NUEVA</t>
  </si>
  <si>
    <t>EMILCE ESPINOZA</t>
  </si>
  <si>
    <t>CACHARRERIA LA PRINCIPAL</t>
  </si>
  <si>
    <t>CR 49D 68D 97 SUR</t>
  </si>
  <si>
    <t>DAVID MURCIA</t>
  </si>
  <si>
    <t>CR 49D 68F 46 SUR</t>
  </si>
  <si>
    <t>CANTERAS</t>
  </si>
  <si>
    <t>FRANCY DELGADO</t>
  </si>
  <si>
    <t>CIGARRERIA DONDE PIZA</t>
  </si>
  <si>
    <t>CLL 68G BIS SUR 49B 84</t>
  </si>
  <si>
    <t>OLGA LEON</t>
  </si>
  <si>
    <t>MISCELANEA DAYANA</t>
  </si>
  <si>
    <t>CR 48G 68F 08 SUR</t>
  </si>
  <si>
    <t>CLAUDIA HERNANDEZ</t>
  </si>
  <si>
    <t>CIGARRERIA BAYLIS</t>
  </si>
  <si>
    <t>CALLE 68F SUR 48G 21</t>
  </si>
  <si>
    <t>JENNY SILVA</t>
  </si>
  <si>
    <t>CR 48 68B 16 SUR</t>
  </si>
  <si>
    <t>DANIELA LEAL</t>
  </si>
  <si>
    <t>CR 48 68F 03 SUR</t>
  </si>
  <si>
    <t>CANDELARIA VEROLA</t>
  </si>
  <si>
    <t>BRAYAN QUIROGA</t>
  </si>
  <si>
    <t>YANETH COMUNICACIONES</t>
  </si>
  <si>
    <t>REINEL ZULUAGA</t>
  </si>
  <si>
    <t>CR 49C 68D SUR</t>
  </si>
  <si>
    <t>TIENDA LA GRAN ESQUINA</t>
  </si>
  <si>
    <t>CALLE 68D BIS A SUR 49 94</t>
  </si>
  <si>
    <t>ROSMERY SANCHEZ</t>
  </si>
  <si>
    <t>CAFETERIA MARIA PAN DE BONO</t>
  </si>
  <si>
    <t>CR 49 68A 16 SUR</t>
  </si>
  <si>
    <t>MARIA NIÑO</t>
  </si>
  <si>
    <t>POLLOS MI TATIANA</t>
  </si>
  <si>
    <t>CR 45B 68 21 SUR</t>
  </si>
  <si>
    <t>LUZ VANEGAS</t>
  </si>
  <si>
    <t>TIENDA 3 ESQUINAS</t>
  </si>
  <si>
    <t>CR 45F 68B 03 SUR</t>
  </si>
  <si>
    <t>ANGEL ALBERTO MENDEZ</t>
  </si>
  <si>
    <t>CALLE 68H SUR 49B 19</t>
  </si>
  <si>
    <t>JESUS VELANDIA</t>
  </si>
  <si>
    <t>MERY PAN</t>
  </si>
  <si>
    <t>LILIA HERNANDEZ</t>
  </si>
  <si>
    <t>CR 48C 68D 29 SUR</t>
  </si>
  <si>
    <t>VERONA</t>
  </si>
  <si>
    <t>MARIA CORREDOR</t>
  </si>
  <si>
    <t>CR 49C 68D 41 SUR</t>
  </si>
  <si>
    <t>COLGATE T.A 100GR</t>
  </si>
  <si>
    <t>FESTIVAL X6 COCO</t>
  </si>
  <si>
    <t>PEINILLA MOJARRA CORTA</t>
  </si>
  <si>
    <t>PEINILLA MOJARRA LARGA</t>
  </si>
  <si>
    <t>TRANSPORTADOR 180 X12</t>
  </si>
  <si>
    <t>TRANSPORTADOR 360 X6</t>
  </si>
  <si>
    <t>COLOR CORTO X12 ECONOMICO</t>
  </si>
  <si>
    <t>NEFTALI CÁCERES</t>
  </si>
  <si>
    <t>CLL 49B 11C 18 SUR</t>
  </si>
  <si>
    <t>EL CERRITO</t>
  </si>
  <si>
    <t>LUIS JESUS OJEDA</t>
  </si>
  <si>
    <t>PAPELERÍA ANONY MOUSE</t>
  </si>
  <si>
    <t>CALL 17A SUR 06 17 ESTE</t>
  </si>
  <si>
    <t xml:space="preserve">MONTEVERDE </t>
  </si>
  <si>
    <t xml:space="preserve">OROSOL </t>
  </si>
  <si>
    <t xml:space="preserve">ANA GUARIN </t>
  </si>
  <si>
    <t>CABINAS TELEFONICAS</t>
  </si>
  <si>
    <t>C54 i SUR 3 20</t>
  </si>
  <si>
    <t>LUZ STELLA HERNÁNDEZ</t>
  </si>
  <si>
    <t>CRR 3 H 54 G 77 SUR</t>
  </si>
  <si>
    <t>JUAN CAMILO MONTAÑO</t>
  </si>
  <si>
    <t xml:space="preserve">CIGARRERIA Y VARIEDADES PIPE </t>
  </si>
  <si>
    <t>CLL J BIS B 5 54 SUR APT 101</t>
  </si>
  <si>
    <t xml:space="preserve">YAMID CAMELO HERNÁNDEZ </t>
  </si>
  <si>
    <t>CIGARRERIA CERROS 2</t>
  </si>
  <si>
    <t>CR 2 48 J 18 SUR</t>
  </si>
  <si>
    <t xml:space="preserve">MARRUECOS - CERROS DE ORIENTE </t>
  </si>
  <si>
    <t xml:space="preserve">JOSE LUIS GALLO MARTÍNEZ </t>
  </si>
  <si>
    <t xml:space="preserve">TIENDA DON LUCHO </t>
  </si>
  <si>
    <t>Cll 47 SUR 9 11</t>
  </si>
  <si>
    <t xml:space="preserve">ANGÉLICA RODRÍGUEZ </t>
  </si>
  <si>
    <t>DULCES Y LICORES DANNA</t>
  </si>
  <si>
    <t>CARRERA 3 49 53 SUR</t>
  </si>
  <si>
    <t>URIEL GUASCA</t>
  </si>
  <si>
    <t>PANADERÍA URIPAN DEL SUR</t>
  </si>
  <si>
    <t>CRR 2 D ESTE 49 85 SUR</t>
  </si>
  <si>
    <t xml:space="preserve">MARIA HERNÁNDEZ </t>
  </si>
  <si>
    <t xml:space="preserve">TIENDA SUPER </t>
  </si>
  <si>
    <t xml:space="preserve">CLL 78 SUR 5 83 </t>
  </si>
  <si>
    <t>LINA OSORIO</t>
  </si>
  <si>
    <t>TIENDA Y VARIEDADES VALERYN</t>
  </si>
  <si>
    <t>Cll 78 SUR 5 86</t>
  </si>
  <si>
    <t xml:space="preserve">ORLANDO ROJAS </t>
  </si>
  <si>
    <t>FRUTAS Y VERDURAS DOMINICK</t>
  </si>
  <si>
    <t>CLL 81 SUR 2 19</t>
  </si>
  <si>
    <t xml:space="preserve">YOMASA 2 SECTOR </t>
  </si>
  <si>
    <t xml:space="preserve">BEATRIZ SANCHEZ </t>
  </si>
  <si>
    <t>TIENDA FRENTE AL PARQUE</t>
  </si>
  <si>
    <t>CLL 58 A 12 C 26</t>
  </si>
  <si>
    <t>MARIA ANGELICA MORENO</t>
  </si>
  <si>
    <t xml:space="preserve">CASA ASEO </t>
  </si>
  <si>
    <t>CLL 57 18 B 46 SUR</t>
  </si>
  <si>
    <t xml:space="preserve">MARIA ESPERANZA MUÑOZ RODRIGUEZ </t>
  </si>
  <si>
    <t>TIENDA PANCHA</t>
  </si>
  <si>
    <t>Calle 59 22 83 casa 2 sur</t>
  </si>
  <si>
    <t>CASA LINDA</t>
  </si>
  <si>
    <t>DIANA HERRERA</t>
  </si>
  <si>
    <t>MISCELANEA HERRERA</t>
  </si>
  <si>
    <t>CLL 59 22 83 CASA 1 SUR - FRENTE A PARROQUIA SAN AGUSTÍN</t>
  </si>
  <si>
    <t>CLL 59 22 B 05 SUR CASA 1 LOCAL 2</t>
  </si>
  <si>
    <t>CONSUELO CAÑAS SEPULVEDA</t>
  </si>
  <si>
    <t>TIENDA SEPULVEDA</t>
  </si>
  <si>
    <t>CLL 59 SUR 22 B 23 CASA 1</t>
  </si>
  <si>
    <t>YINA ORDOÑES</t>
  </si>
  <si>
    <t>TIENDA SARITA</t>
  </si>
  <si>
    <t xml:space="preserve">CLL 60 22 B 32 CASA 1 SUR </t>
  </si>
  <si>
    <t xml:space="preserve">NORBERTO URREGO </t>
  </si>
  <si>
    <t xml:space="preserve">SUPERMERCADO HOGAR </t>
  </si>
  <si>
    <t xml:space="preserve">CLL 60 SUR 22 52 </t>
  </si>
  <si>
    <t>MARTHA CECILIA GÓMEZ</t>
  </si>
  <si>
    <t>MAXIMINI</t>
  </si>
  <si>
    <t xml:space="preserve">CLL 58 C 23 D 47 SUR </t>
  </si>
  <si>
    <t>PROTECHO</t>
  </si>
  <si>
    <t>LUZ ANGELA SÁNCHEZ</t>
  </si>
  <si>
    <t>DANNA LA 59</t>
  </si>
  <si>
    <t>CLL 59 B 23 D 03 SUR LOCAL 1</t>
  </si>
  <si>
    <t>ANA MANCERA</t>
  </si>
  <si>
    <t>VARIEDADES JEISSON</t>
  </si>
  <si>
    <t>CALL 59 B 23 D 03 SUR LOCAL 2</t>
  </si>
  <si>
    <t xml:space="preserve">EDELMIRA ZEA </t>
  </si>
  <si>
    <t xml:space="preserve">MISCELANEA KEOF </t>
  </si>
  <si>
    <t xml:space="preserve">Cll 60 A 23 D 06 SUR </t>
  </si>
  <si>
    <t>GLADIS TORRES</t>
  </si>
  <si>
    <t>TIENDA Y MISCELANEA MILENA</t>
  </si>
  <si>
    <t xml:space="preserve">CRR 23 59 A 37 SUR </t>
  </si>
  <si>
    <t xml:space="preserve">KAREN MICHEL IBARGUEN </t>
  </si>
  <si>
    <t>CIGARRERIA RIVAS</t>
  </si>
  <si>
    <t>CLL 59 B SUR 38 08</t>
  </si>
  <si>
    <t>ARBORIZADORA ALTA</t>
  </si>
  <si>
    <t>ANDRES HOYOS</t>
  </si>
  <si>
    <t xml:space="preserve">LA CARPA AZUL </t>
  </si>
  <si>
    <t>CLL 58 B SUR 22 83 CASA 3</t>
  </si>
  <si>
    <t>PATRICIA REINOSO</t>
  </si>
  <si>
    <t>TIENDA PATI</t>
  </si>
  <si>
    <t xml:space="preserve">CLL 58 D SUR 48 B 66 </t>
  </si>
  <si>
    <t xml:space="preserve">CORUÑA </t>
  </si>
  <si>
    <t>ROSA VALBUENA</t>
  </si>
  <si>
    <t xml:space="preserve">TIENDA ROSITA </t>
  </si>
  <si>
    <t>CLL 58 F SUR 48 P 42</t>
  </si>
  <si>
    <t>CORUÑA</t>
  </si>
  <si>
    <t>MARINA VARÓN</t>
  </si>
  <si>
    <t>TIENDA MANULI 2</t>
  </si>
  <si>
    <t>CLL 59 A BIS SUR 48 B 56</t>
  </si>
  <si>
    <t>9328982-311289232</t>
  </si>
  <si>
    <t>ESMERALDA HIGUERA</t>
  </si>
  <si>
    <t xml:space="preserve">TIENDA LA ESMERALDA </t>
  </si>
  <si>
    <t>Cll 58 Bis 43 40</t>
  </si>
  <si>
    <t xml:space="preserve">ARBORIZADORA BAJA </t>
  </si>
  <si>
    <t>MÓNICA PATRICIA SILVA</t>
  </si>
  <si>
    <t>DULCERIA Y VARIEDADES SHALOM</t>
  </si>
  <si>
    <t xml:space="preserve">TV 33 58 C 13 SUR </t>
  </si>
  <si>
    <t>ARBORIZADORA BAJA</t>
  </si>
  <si>
    <t xml:space="preserve">TIENDA MISCELANEA </t>
  </si>
  <si>
    <t>CLL 58 B SUR 22 73 CASA 1</t>
  </si>
  <si>
    <t xml:space="preserve">LUIS ALBEIRO MARTÍNEZ </t>
  </si>
  <si>
    <t>VARIEDADES NIKOL</t>
  </si>
  <si>
    <t>CLL 59 A BIS SUR 48 B 68</t>
  </si>
  <si>
    <t>ANGLE BLANCO</t>
  </si>
  <si>
    <t xml:space="preserve">TIENDA ANGIE </t>
  </si>
  <si>
    <t>CLL 59 B SUR 38 14</t>
  </si>
  <si>
    <t>LEONARDI CABEZA</t>
  </si>
  <si>
    <t>TIENDA KATHALEYLLA</t>
  </si>
  <si>
    <t>CRR 44 A 59 B 75 SUR</t>
  </si>
  <si>
    <t>ROSA PARRA</t>
  </si>
  <si>
    <t>PANADERÍA LA TRES R</t>
  </si>
  <si>
    <t>CRR 44 59 B 74 SUR</t>
  </si>
  <si>
    <t>ROSA SANABRIA</t>
  </si>
  <si>
    <t>TIENDA ROSA</t>
  </si>
  <si>
    <t>CLL 59 B SUR 43 A 16</t>
  </si>
  <si>
    <t>ALIET EMILSE PÁEZ CASTRO</t>
  </si>
  <si>
    <t xml:space="preserve">TIENDA VENTANA </t>
  </si>
  <si>
    <t>TV 49 59 C 20 SUR BLOQUE i entrada apto 106</t>
  </si>
  <si>
    <t>3020470 3204655208</t>
  </si>
  <si>
    <t xml:space="preserve">CARUÑA </t>
  </si>
  <si>
    <t>NIDIA RIVEROS</t>
  </si>
  <si>
    <t>AVICOLA LILIBETH</t>
  </si>
  <si>
    <t xml:space="preserve">CRR 18 C 54 64 SUR </t>
  </si>
  <si>
    <t>DELIO CRUZ</t>
  </si>
  <si>
    <t xml:space="preserve">TIENDA EL PARQUE </t>
  </si>
  <si>
    <t>CLL 59 A 22 B 06 SUR CASA 1</t>
  </si>
  <si>
    <t xml:space="preserve">CASA LINDA </t>
  </si>
  <si>
    <t xml:space="preserve">YURY RAMIREZ </t>
  </si>
  <si>
    <t xml:space="preserve">LA MONA </t>
  </si>
  <si>
    <t xml:space="preserve">Cll 59 B SUR 23 D 04 </t>
  </si>
  <si>
    <t xml:space="preserve">CLAUDIA QUIJANO </t>
  </si>
  <si>
    <t>PAPELERÍA PATO</t>
  </si>
  <si>
    <t xml:space="preserve">Cll 58 C 43 a 24 Sur </t>
  </si>
  <si>
    <t>AURORA DONATO</t>
  </si>
  <si>
    <t>LOS DONATOS</t>
  </si>
  <si>
    <t>CR 42 58 C 95 SUR</t>
  </si>
  <si>
    <t xml:space="preserve">OMAR ALBERTO ALFÉREZ </t>
  </si>
  <si>
    <t>TV 49 59 C 73 SUR LOCAL BLOQUE P</t>
  </si>
  <si>
    <t>OVER LONDOÑO</t>
  </si>
  <si>
    <t>AVICOLA PUERTO RICO</t>
  </si>
  <si>
    <t>DG 40 SUR 9 C 03</t>
  </si>
  <si>
    <t>EDIL VARGAS</t>
  </si>
  <si>
    <t>SUPERMERCADO MAJO</t>
  </si>
  <si>
    <t>CLL 24 SUR 19B 09</t>
  </si>
  <si>
    <t>TIENDA LA 13</t>
  </si>
  <si>
    <t>CR 13H 29 53 SUR</t>
  </si>
  <si>
    <t>ANGIE ARISTIZABAL</t>
  </si>
  <si>
    <t>VARIEDADES ROSITA</t>
  </si>
  <si>
    <t>CALL 32 SUR 13 09</t>
  </si>
  <si>
    <t>TIRSO ALONSO ARIAS</t>
  </si>
  <si>
    <t>SANDRA GONZALES</t>
  </si>
  <si>
    <t>SUPERMERCADO JyD</t>
  </si>
  <si>
    <t>CLL 55 SUR 18 17</t>
  </si>
  <si>
    <t>LUIS RINCON</t>
  </si>
  <si>
    <t>TIENDA  LOS DULCES</t>
  </si>
  <si>
    <t>GINA CARDENAZ</t>
  </si>
  <si>
    <t>PANADERIA MONTERCARLO</t>
  </si>
  <si>
    <t>CR 5A 28A 30 SUR</t>
  </si>
  <si>
    <t>MESIAS GUAPACHA</t>
  </si>
  <si>
    <t>TIENDA MESSI</t>
  </si>
  <si>
    <t>CLL 29 SUR 5 10</t>
  </si>
  <si>
    <t>LORENA CASTRO</t>
  </si>
  <si>
    <t>PAPELERIA Y MISCELANEA SARAY</t>
  </si>
  <si>
    <t>CLL 28 SUR 5 56 ESTE</t>
  </si>
  <si>
    <t>PASTOR ARIAS</t>
  </si>
  <si>
    <t>MILTON MAURICIO LOPEZ</t>
  </si>
  <si>
    <t>CR 9 48D 05 SUR</t>
  </si>
  <si>
    <t>ZARASOTA</t>
  </si>
  <si>
    <t>FLOR OCHOA</t>
  </si>
  <si>
    <t>CLL 29 SUR 1 43</t>
  </si>
  <si>
    <t>JORGE ELIECER CASTIBLANCO</t>
  </si>
  <si>
    <t>TV 1 BIS 25 95 SUR</t>
  </si>
  <si>
    <t>WILLIAM JIMENEZ</t>
  </si>
  <si>
    <t>CALLE 49B SUR 5B 94</t>
  </si>
  <si>
    <t>WILSON VARGAS</t>
  </si>
  <si>
    <t>CIGARRERIA LIN</t>
  </si>
  <si>
    <t>CR 5A 35A 32 SUR</t>
  </si>
  <si>
    <t>CLARIBEL TUNJUELO</t>
  </si>
  <si>
    <t>PAPELERIA Y MISCELANEA</t>
  </si>
  <si>
    <t>CLL 59B SUR 44 12</t>
  </si>
  <si>
    <t>OSCAR FIRACATIVE</t>
  </si>
  <si>
    <t>PANADERIA MELIPAN</t>
  </si>
  <si>
    <t>TV 48BIS A 69A 20 SUR</t>
  </si>
  <si>
    <t>BELLA VISTA LA Y</t>
  </si>
  <si>
    <t>LUIS CARLOS BLANCO</t>
  </si>
  <si>
    <t>SUPERMERCADO RUIZ SEÑOR</t>
  </si>
  <si>
    <t>CR 49B 58G 05 SUR</t>
  </si>
  <si>
    <t>MARIBEL BALLEN</t>
  </si>
  <si>
    <t>CR 22 58 26 SUR</t>
  </si>
  <si>
    <t>UBER ORTA</t>
  </si>
  <si>
    <t>TIENDA UNIDAD 3</t>
  </si>
  <si>
    <t>CLL 60 SUR 22B 05</t>
  </si>
  <si>
    <t>WILLIAM</t>
  </si>
  <si>
    <t>MAGI PAN</t>
  </si>
  <si>
    <t>CALLE 56 SUR 4D 17</t>
  </si>
  <si>
    <t>EDIER LLANES</t>
  </si>
  <si>
    <t>MINIMERCADO SUPER DUPER</t>
  </si>
  <si>
    <t>CR 21 24 08 SUR</t>
  </si>
  <si>
    <t>MARIA HELENA CASTIBLANCO</t>
  </si>
  <si>
    <t>ADIS HARR2</t>
  </si>
  <si>
    <t>CALLE 27 SUR 12K 50</t>
  </si>
  <si>
    <t>MAIRA CASTIBLANCO</t>
  </si>
  <si>
    <t>CR 12 H 31A 09 SUR</t>
  </si>
  <si>
    <t>LUIS BARRETO</t>
  </si>
  <si>
    <t>CIGARRERIA DONDE LUCHO</t>
  </si>
  <si>
    <t>CALLE 32 SUR 13D 09</t>
  </si>
  <si>
    <t>VILLA CANDENSE</t>
  </si>
  <si>
    <t>CR 17 52 79 SUR</t>
  </si>
  <si>
    <t>JAIRO RODRIGUEZ</t>
  </si>
  <si>
    <t>SUPERCAMO MANA MANA</t>
  </si>
  <si>
    <t>CALLE 30B SUR 0 69</t>
  </si>
  <si>
    <t>ELITE MAXI ROJO X12</t>
  </si>
  <si>
    <t>DEL CAMINO BAR</t>
  </si>
  <si>
    <t>CLL 13 SUR 12 19</t>
  </si>
  <si>
    <t>HELBER BERNAL</t>
  </si>
  <si>
    <t>j</t>
  </si>
  <si>
    <t>CHAO PASTILLAS CEREZA</t>
  </si>
  <si>
    <t>ADRIANA PATRICIA FRANCO</t>
  </si>
  <si>
    <t>BIG PAPELERIA</t>
  </si>
  <si>
    <t>CLL 43A SUR 11C 25 ESTE</t>
  </si>
  <si>
    <t>DEISY CASTILLO</t>
  </si>
  <si>
    <t>TIENDA DEISY</t>
  </si>
  <si>
    <t>CLL 60 SUR 22B 55 SUR UNID 2 INT 19 APAR 101</t>
  </si>
  <si>
    <t>ROSA TRIANA</t>
  </si>
  <si>
    <t>TIENDA DE LA FAMILY</t>
  </si>
  <si>
    <t>CLL 58 BIS SUR 43 48</t>
  </si>
  <si>
    <t>SUPERCOCO TURUDITO</t>
  </si>
  <si>
    <t>QUIPITOS DISPLAY X24</t>
  </si>
  <si>
    <t>CARTULINA 1/8 BLANCA</t>
  </si>
  <si>
    <t>ESCARCHA SOBRES X50</t>
  </si>
  <si>
    <t>GELATINA DE PATA X24</t>
  </si>
  <si>
    <t>FRUTIÑO SURTIDO X24</t>
  </si>
  <si>
    <t>GALLETA MILO X6</t>
  </si>
  <si>
    <t>MINI GLACITAS TOFFE X12</t>
  </si>
  <si>
    <t>MINI GLACITAS CHOCOLATE X12</t>
  </si>
  <si>
    <t>GALLETA BRIDGE X10</t>
  </si>
  <si>
    <t>PAPELERIA MI ALEJANDRA</t>
  </si>
  <si>
    <t>CR 11A 50 11 SUR</t>
  </si>
  <si>
    <t>PLAYON</t>
  </si>
  <si>
    <t>HECTOR CHAPARRO</t>
  </si>
  <si>
    <t>DELICIAS DEL AYER</t>
  </si>
  <si>
    <t>CLL 41B SUR 1A 13</t>
  </si>
  <si>
    <t>WILLAM ARTHURO</t>
  </si>
  <si>
    <t>TIENDA ROCKO</t>
  </si>
  <si>
    <t>CR 11 ESTE 42B 23 SUR</t>
  </si>
  <si>
    <t>ASTRID BELTRAN</t>
  </si>
  <si>
    <t>COMUNICACIONES GERALDINE</t>
  </si>
  <si>
    <t>CLL 40A SUR 1A 20</t>
  </si>
  <si>
    <t>SAN MARTIN</t>
  </si>
  <si>
    <t>#N/D</t>
  </si>
  <si>
    <t xml:space="preserve">MATRIX </t>
  </si>
  <si>
    <t>COLGATE + CEPILLO X6</t>
  </si>
  <si>
    <t>PELOTA ANTIESTRES X12</t>
  </si>
  <si>
    <t>BLANCOX CAJA X24</t>
  </si>
  <si>
    <t>BOCADILLO VELEÑO X36</t>
  </si>
  <si>
    <t>GEL EGO TARRITO PEQUEÑO</t>
  </si>
  <si>
    <t>GUANTE CORRUGADO</t>
  </si>
  <si>
    <t>SALSA ROSADA SAN JORGE</t>
  </si>
  <si>
    <t>ANGELA PEÑA</t>
  </si>
  <si>
    <t>CLL 27A SUR 10D 17</t>
  </si>
  <si>
    <t>LUZ MARINA RODRIGUEZ</t>
  </si>
  <si>
    <t>TIENDA MARY</t>
  </si>
  <si>
    <t>CLL 30A SUR 2 18</t>
  </si>
  <si>
    <t>EDELMIRA BELTRAN</t>
  </si>
  <si>
    <t>MISCELANEA OSKITAR</t>
  </si>
  <si>
    <t>CLL 28 SUR 5 90 ESTE</t>
  </si>
  <si>
    <t>OSCARINA PACHECO</t>
  </si>
  <si>
    <t>TIENDA KARINA</t>
  </si>
  <si>
    <t>DG 32C SUR 8 15 ESTE</t>
  </si>
  <si>
    <t>SAN VICENTE</t>
  </si>
  <si>
    <t>YESSICA PAOLA MARTINEZ</t>
  </si>
  <si>
    <t>DOG AND CAT</t>
  </si>
  <si>
    <t>CR 6 ESTE 40 14 SUR</t>
  </si>
  <si>
    <t>VICTORIA</t>
  </si>
  <si>
    <t>HERIBERTO VARGAS</t>
  </si>
  <si>
    <t>PAPELERIA Y MISCELÁNEA AYH</t>
  </si>
  <si>
    <t>CLL 48 X SUR 3 D 18</t>
  </si>
  <si>
    <t>ANGELA ESCOBAR</t>
  </si>
  <si>
    <t>CIGARRERIA DH</t>
  </si>
  <si>
    <t>TV 8 B BIS 9 05 SUR</t>
  </si>
  <si>
    <t xml:space="preserve">MARTHA RINCÓN </t>
  </si>
  <si>
    <t>PANADERÍA BETANIA</t>
  </si>
  <si>
    <t>CLL 76 B SUR 6 26 ESQUINA</t>
  </si>
  <si>
    <t xml:space="preserve">JENNIFFER MARCELA SARMIENTO </t>
  </si>
  <si>
    <t>TIENDA SALOME</t>
  </si>
  <si>
    <t>CLL 76 B 7 43 SUR</t>
  </si>
  <si>
    <t>1012332353-4</t>
  </si>
  <si>
    <t>SUSY CONTRERAS</t>
  </si>
  <si>
    <t xml:space="preserve">TIENDA AFRODITA </t>
  </si>
  <si>
    <t>CLL 49 B BIS 5 Y 61</t>
  </si>
  <si>
    <t xml:space="preserve">JULIO CESAR MARTÍNEZ </t>
  </si>
  <si>
    <t xml:space="preserve">TIENDA MARTÍNEZ </t>
  </si>
  <si>
    <t>TV 5 N 48 L 27 SUR</t>
  </si>
  <si>
    <t>OKA LOKA NANOS GRANDE X12</t>
  </si>
  <si>
    <t>JOSE ARDILA CASTILLO</t>
  </si>
  <si>
    <t>PANADERIA BOSQUES DE LOS MOLINOS</t>
  </si>
  <si>
    <t>CALLE 48 Q 5 10 SUR</t>
  </si>
  <si>
    <t>EMILIANO YEPES</t>
  </si>
  <si>
    <t>CR 13 58A 85 SUR</t>
  </si>
  <si>
    <t>ALEJANDRO VALBUENA 3182389134</t>
  </si>
  <si>
    <t>HAROLD ALEXANDER MARTINEZ</t>
  </si>
  <si>
    <t>PANADERIA TORTIPAN</t>
  </si>
  <si>
    <t>CLL 42 SUR 22A 14</t>
  </si>
  <si>
    <t>BUBBALOO PALETA X20</t>
  </si>
  <si>
    <t>NOSOTRAS NOCHE DISP</t>
  </si>
  <si>
    <t>HILO COBRA X12</t>
  </si>
  <si>
    <t>PAOLA ALCANTARA</t>
  </si>
  <si>
    <t>LA HACIENDA</t>
  </si>
  <si>
    <t>CLL 28D SUR 13 04</t>
  </si>
  <si>
    <t>GALLETA MINI OREO X6</t>
  </si>
  <si>
    <t>YULY CAROLINA TUNJANO</t>
  </si>
  <si>
    <t>LUZ MARY MAGALLON</t>
  </si>
  <si>
    <t>CLL 68B BIS SUR 7 39</t>
  </si>
  <si>
    <t>MARLEN REYES</t>
  </si>
  <si>
    <t>DIG 7 CR 68B BIS SUR</t>
  </si>
  <si>
    <t>RUBIELA VALENCIA</t>
  </si>
  <si>
    <t>DURAFEX MUSCULAR</t>
  </si>
  <si>
    <t>HARINA HAZ DE OROS LIBRA X3</t>
  </si>
  <si>
    <t>ALGODÓN 10GR X12</t>
  </si>
  <si>
    <t>CARLOS ROMERO</t>
  </si>
  <si>
    <t>TIENDA ROMERO</t>
  </si>
  <si>
    <t>CR 11 ESTE 42B 04 SUR</t>
  </si>
  <si>
    <t>JUAN PABLO NIÑO VARELA</t>
  </si>
  <si>
    <t>ADRIANA PARADA</t>
  </si>
  <si>
    <t>JANIER GONZALO SALAZAR</t>
  </si>
  <si>
    <t>PANADERIA PAN Y CANELA</t>
  </si>
  <si>
    <t>CALLE 55 SUR CR 18 ESQUINA</t>
  </si>
  <si>
    <t>XIOMARA LOPEZ</t>
  </si>
  <si>
    <t>DISTRIBUIDORA ALFA</t>
  </si>
  <si>
    <t>NATALI RODRIGUEZ</t>
  </si>
  <si>
    <t>CR 2A ESTE 24A 75 SUR</t>
  </si>
  <si>
    <t>JHON HERNANDEZ</t>
  </si>
  <si>
    <t>NICOL AVILA</t>
  </si>
  <si>
    <t>ORLANDO CALDERON</t>
  </si>
  <si>
    <t>CIGARRERIA Y CAFETERIA EL DICHO</t>
  </si>
  <si>
    <t>CR 20 26A 02 SUR</t>
  </si>
  <si>
    <t>ALEJANDRA MARIA HERRERA</t>
  </si>
  <si>
    <t>WILMER ANDRES ARBOLEDA</t>
  </si>
  <si>
    <t>7 24 EXPRESS</t>
  </si>
  <si>
    <t>CR 21 24 80 SUR LOCAL 50</t>
  </si>
  <si>
    <t>ANDREA VELANDIA</t>
  </si>
  <si>
    <t>HOBIS PAPELERIA</t>
  </si>
  <si>
    <t>CALLE 22 SUR 12 25</t>
  </si>
  <si>
    <t>51593010-3</t>
  </si>
  <si>
    <t>DAMARIS CONTRERAS</t>
  </si>
  <si>
    <t>TIENDA JOSE</t>
  </si>
  <si>
    <t>CR 9B ESTE 27B 75 SUR</t>
  </si>
  <si>
    <t>CR 9B ESTE 27B 15 SUR</t>
  </si>
  <si>
    <t>PAOLA GARCIA</t>
  </si>
  <si>
    <t>GAVIOTICA</t>
  </si>
  <si>
    <t>CR 10H ESTE 27 07 SUR</t>
  </si>
  <si>
    <t>MAICOL CHAPARRO</t>
  </si>
  <si>
    <t>CR 9 7 64 SUR</t>
  </si>
  <si>
    <t>JEIMY PARRA</t>
  </si>
  <si>
    <t>CIGARRERIA JYL</t>
  </si>
  <si>
    <t>CR 8 ESTE 28 26 SUR</t>
  </si>
  <si>
    <t>DOVE DESODORANTE</t>
  </si>
  <si>
    <t>SALSA DE TOMATE 150GR</t>
  </si>
  <si>
    <t>PROMASA BLANCA LIBRA X3</t>
  </si>
  <si>
    <t>CERA ESCARLATA X6</t>
  </si>
  <si>
    <t>CERA BLANCA X6</t>
  </si>
  <si>
    <t>IBUPROFENO MK GEL</t>
  </si>
  <si>
    <t>TIENDA Y MISCELANEA</t>
  </si>
  <si>
    <t>LUZ MARINA SANCHEZ</t>
  </si>
  <si>
    <t>JJ SANTOS CR</t>
  </si>
  <si>
    <t>LEONIDAS BUITRAGO</t>
  </si>
  <si>
    <t>CR 2B BIS C 38F 10 SUR</t>
  </si>
  <si>
    <t xml:space="preserve">LUIS FERNANDO </t>
  </si>
  <si>
    <t>REBAJASO</t>
  </si>
  <si>
    <t>CR 2B BIS C 38 10 SUR</t>
  </si>
  <si>
    <t>ERNESTO PAEZ</t>
  </si>
  <si>
    <t>MINIMERCADO CAMEL</t>
  </si>
  <si>
    <t>ALEXANDER BARRETO</t>
  </si>
  <si>
    <t>CR 3G 45C 16 SUR</t>
  </si>
  <si>
    <t>SHICK VERDE 3 HOJAS</t>
  </si>
  <si>
    <t>CORDON PLANO CORTO BLANCO</t>
  </si>
  <si>
    <t>CORDON REDONDO LARGO BLANCO</t>
  </si>
  <si>
    <t>HECTOR TIQUE</t>
  </si>
  <si>
    <t>CLL 29 SUR 1A 33</t>
  </si>
  <si>
    <t>CUADERNO COSIDO 100H STICKER X6</t>
  </si>
  <si>
    <t>ALEJANDRO VALBEUNA 3182389133</t>
  </si>
  <si>
    <t>BLOCK OFICIO BLANCO</t>
  </si>
  <si>
    <t>CARTULINA IRIS 1/8 SURTIDA</t>
  </si>
  <si>
    <t>ESCUADRA 45*32CM</t>
  </si>
  <si>
    <t>ESCUADRA 60*32CM</t>
  </si>
  <si>
    <t>5500 MOTEX</t>
  </si>
  <si>
    <t>COLOR LARGO ECONOMICO CAJA AZUL</t>
  </si>
  <si>
    <t>YUDI AGUDELO</t>
  </si>
  <si>
    <t>MINI MARKETING</t>
  </si>
  <si>
    <t>CANELA ASTILLADA PEQUEÑA X40</t>
  </si>
  <si>
    <t>CANELA ASTILLADA MEDIANA X20</t>
  </si>
  <si>
    <t xml:space="preserve">B </t>
  </si>
  <si>
    <t>XL</t>
  </si>
  <si>
    <t>C</t>
  </si>
  <si>
    <t>PATRICIA GOYENECHE</t>
  </si>
  <si>
    <t>CALLE 53 BIS A SUR 11C 06</t>
  </si>
  <si>
    <t>OKA LOKA OVNIS x12</t>
  </si>
  <si>
    <t>SAL DE FRUTAS LUA</t>
  </si>
  <si>
    <t>HARINA DE TRIGO ECONOMICA</t>
  </si>
  <si>
    <t>CONTAC COLORES 3MT</t>
  </si>
  <si>
    <t>MINAS FABER CASTEL 0.5 X12</t>
  </si>
  <si>
    <t>PISTOLA SILICONA PEQUEÑA</t>
  </si>
  <si>
    <t>60ML</t>
  </si>
  <si>
    <t>COLOR ECONOMICO LARGO X12</t>
  </si>
  <si>
    <t>FACTURERO MEDIANO X12</t>
  </si>
  <si>
    <t>PERFORADORA 2 HUECOS MAE</t>
  </si>
  <si>
    <t>SOPA DE LETRAS</t>
  </si>
  <si>
    <t>BLANCOX CAJA X12</t>
  </si>
  <si>
    <t>GILLETTE 2 HOJAS</t>
  </si>
  <si>
    <t>GILLETTE 3 HOJAS</t>
  </si>
  <si>
    <t>MAYONESA FRUCO 150GR</t>
  </si>
  <si>
    <t>AROMATICA TIZANA</t>
  </si>
  <si>
    <t>CAUCHO GRUESO DE OLLA AMARILLO X6</t>
  </si>
  <si>
    <t>PIMPON X100</t>
  </si>
  <si>
    <t>BLOCK CARTA CUADROS 80H NORMA</t>
  </si>
  <si>
    <t>COLOR PEQUEÑO EL REY</t>
  </si>
  <si>
    <t>COMINO PEQUEÑO EL REY</t>
  </si>
  <si>
    <t>CRAYON ESCOLAR X12</t>
  </si>
  <si>
    <t>ALCOHOL 1000ML</t>
  </si>
  <si>
    <t>BIG BOM X48</t>
  </si>
  <si>
    <t>BIOEXPERT</t>
  </si>
  <si>
    <t>BOMBILLO STARLITE LED 5W X2</t>
  </si>
  <si>
    <t>LAZO DE SALTAR CORTO</t>
  </si>
  <si>
    <t>2METROS</t>
  </si>
  <si>
    <t>MAYONESA SAN JORGE</t>
  </si>
  <si>
    <t>OREO TUBO</t>
  </si>
  <si>
    <t>CARTULINA IRIS 1/2 PLIEGO SURTIDA</t>
  </si>
  <si>
    <t>BUBBALOO SURTIDO.</t>
  </si>
  <si>
    <t>HALLS PEPA SURTIDO.</t>
  </si>
  <si>
    <t>SPARKIES LINEA.</t>
  </si>
  <si>
    <t>HALLS BARRA SURTIDO.</t>
  </si>
  <si>
    <t>HALLS BARRA NEGRO.</t>
  </si>
  <si>
    <t>TRIDENT X60 SURTIDO.</t>
  </si>
  <si>
    <t>TRIDENT X18 SURTIDO.</t>
  </si>
  <si>
    <t>TRIDENT X24 SURTIDO.</t>
  </si>
  <si>
    <t>CLUB SOCIAL.</t>
  </si>
  <si>
    <t>CLUB SOCIAL INTEGRAL.</t>
  </si>
  <si>
    <t>BEGUT</t>
  </si>
  <si>
    <t>MICROPORE 1/2 *5 X6</t>
  </si>
  <si>
    <t>LAPIZ KORES JUMBO NEGRO</t>
  </si>
  <si>
    <t>CONTAC TRANSPARENTE 3M</t>
  </si>
  <si>
    <t>ATUN ECONOMICO ACEITE</t>
  </si>
  <si>
    <t>ATUN ECONOMICO AGUA</t>
  </si>
  <si>
    <t>ARIEL 225GR</t>
  </si>
  <si>
    <t>ALCANCIAS GRANDES X12</t>
  </si>
  <si>
    <t>ALCANCIAS PEQUEÑAS X12</t>
  </si>
  <si>
    <t>CLARA INES MORA</t>
  </si>
  <si>
    <t>TIENDA CLARA</t>
  </si>
  <si>
    <t>CALLE 71 SUR 14 38</t>
  </si>
  <si>
    <t>FORTALEZA</t>
  </si>
  <si>
    <t>DORIS PALACIOS</t>
  </si>
  <si>
    <t>SALSAMENTARIA Y AVICOLA THIJUMI</t>
  </si>
  <si>
    <t>CRR 14 A 71 04 SUR</t>
  </si>
  <si>
    <t>BLANCA GERRERO</t>
  </si>
  <si>
    <t>MINIMERCADO SOFI G</t>
  </si>
  <si>
    <t>CLL 76 C SUR 7 68</t>
  </si>
  <si>
    <t>DUVAN NIETO</t>
  </si>
  <si>
    <t>JENNIFER GONZÁLEZ</t>
  </si>
  <si>
    <t>TIENDA LAS 4 JOTAS</t>
  </si>
  <si>
    <t>CARR 3 F 51 C 10 SUR</t>
  </si>
  <si>
    <t>CLAUDIA URREA</t>
  </si>
  <si>
    <t xml:space="preserve">TIENDA MARIANA </t>
  </si>
  <si>
    <t>CALL 51 C 3 F 16 SUR</t>
  </si>
  <si>
    <t>313 4108509</t>
  </si>
  <si>
    <t>PILAR HERNÁNDEZ</t>
  </si>
  <si>
    <t>LAVANDERIA ANA</t>
  </si>
  <si>
    <t>CRR 3 F 52 A 19 SUR SUR</t>
  </si>
  <si>
    <t>ACEITE COCINA PITUFO X6</t>
  </si>
  <si>
    <t>ACEITE COCINA 250ML</t>
  </si>
  <si>
    <t>ACEITE COCINA 500ML</t>
  </si>
  <si>
    <t>ACEITE COCINA 900ML</t>
  </si>
  <si>
    <t>SAVITAL CREMA</t>
  </si>
  <si>
    <t>CANELA ASTILLADA GRANDE X20</t>
  </si>
  <si>
    <t>HALLS PEPA NEGRO.</t>
  </si>
  <si>
    <t>SALSA BBQ FRUCO</t>
  </si>
  <si>
    <t>SIN IVA</t>
  </si>
  <si>
    <t>NO IVA</t>
  </si>
  <si>
    <t>RESALTADOR PELIKAN X10</t>
  </si>
  <si>
    <t>CONTRATO COMPRAVENTA</t>
  </si>
  <si>
    <t>MAE</t>
  </si>
  <si>
    <t>MARIA ISABELINA ZAMORA</t>
  </si>
  <si>
    <t>VARIEDADES ISABELA</t>
  </si>
  <si>
    <t>CRR 19 N 52 62 SUR</t>
  </si>
  <si>
    <t>CALLE 53 BIS A SUR 11 c 06</t>
  </si>
  <si>
    <t>LUZ ESPERANZA CASALLAS</t>
  </si>
  <si>
    <t>PANADERIA KEHILA</t>
  </si>
  <si>
    <t>ROBERT MACIAS</t>
  </si>
  <si>
    <t>ASTRID GOMEZ</t>
  </si>
  <si>
    <t>LA OFICINA PUNTO 24</t>
  </si>
  <si>
    <t>CRA 24 31 08 sur</t>
  </si>
  <si>
    <t>MIGUEL ANDRES MOLINA</t>
  </si>
  <si>
    <t>JEIMI CASTILLO</t>
  </si>
  <si>
    <t>PANADERIA J V</t>
  </si>
  <si>
    <t>CRR 11 B ESTE 46 94 SUR</t>
  </si>
  <si>
    <t>LUZ OLGA VILLALOBOS</t>
  </si>
  <si>
    <t>CLL 43 A 12 37 Sur</t>
  </si>
  <si>
    <t>OSNAIDER ALBERTO MERCADO</t>
  </si>
  <si>
    <t>MERCADO ALEMAN</t>
  </si>
  <si>
    <t>CLL 32 SUR 13 H 09</t>
  </si>
  <si>
    <t>ALFONSO MARTÍNEZ</t>
  </si>
  <si>
    <t>PANADERIA LA FAMILIA</t>
  </si>
  <si>
    <t>CALLE 40 A SUR 12 A 03</t>
  </si>
  <si>
    <t>SAN JOSE-LA VICTORIA</t>
  </si>
  <si>
    <t>MILE JOHANNA ROPERO</t>
  </si>
  <si>
    <t>VIVERES Y LICORES LA 41</t>
  </si>
  <si>
    <t>CLL 41 B SUR 2 04 ESTE</t>
  </si>
  <si>
    <t xml:space="preserve">RODEO </t>
  </si>
  <si>
    <t>ANA FABIOLA GARZON G.</t>
  </si>
  <si>
    <t>CALLE 40 11 C 72 SUR</t>
  </si>
  <si>
    <t>SANDRA AMORTEGI</t>
  </si>
  <si>
    <t xml:space="preserve">TIENDA SANDRA </t>
  </si>
  <si>
    <t>CRR 2 48 J 29</t>
  </si>
  <si>
    <t xml:space="preserve">CERROS DE ORIENTE </t>
  </si>
  <si>
    <t>5289790i</t>
  </si>
  <si>
    <t xml:space="preserve">FRANCY MILENA GARZON </t>
  </si>
  <si>
    <t>SALSAMENTARIA Y DISTRIBUIDORA EL CASTILLO</t>
  </si>
  <si>
    <t>CLL 44 SUR 6 B 49 ESTE</t>
  </si>
  <si>
    <t>PANADERIA Z JUNIOR</t>
  </si>
  <si>
    <t>GALLETA OREO.</t>
  </si>
  <si>
    <t>CARTILLA NACHO</t>
  </si>
  <si>
    <t>PLUMON OFFIESCO JUMBO</t>
  </si>
  <si>
    <t>PATRICIA LUNA DE BELTRAN</t>
  </si>
  <si>
    <t>VARIEDADES PATY</t>
  </si>
  <si>
    <t>CRR 1 F ESTE 43 70 SUR</t>
  </si>
  <si>
    <t>SAN MIGUEL - LA VICTORIA</t>
  </si>
  <si>
    <t>MEGA TRULULU CAJA X24</t>
  </si>
  <si>
    <t>TAPABOCAS x50</t>
  </si>
  <si>
    <t>YUDY CATERIN LEGUIZAMON</t>
  </si>
  <si>
    <t>MISCELANIA Y PAPELERIA CATY</t>
  </si>
  <si>
    <t>CLL 73 14 A 06 SUR</t>
  </si>
  <si>
    <t>BRILLITH PAOLA AGUILAR</t>
  </si>
  <si>
    <t>LOS CARDENAS</t>
  </si>
  <si>
    <t>CLLA 50 A SUR 2 D 16</t>
  </si>
  <si>
    <t>LUCY</t>
  </si>
  <si>
    <t>MISCELÁNEA LUCY</t>
  </si>
  <si>
    <t>CARRERA 3 C 43 D 23 SUR</t>
  </si>
  <si>
    <t>MARIA FERNANDA VARGAS MORENO</t>
  </si>
  <si>
    <t>PAPELERIA MATTSOFI</t>
  </si>
  <si>
    <t>EDNA ROCIO CARO SANCHEZ</t>
  </si>
  <si>
    <t>CLL 40 A SUR 0 -12 ESTE</t>
  </si>
  <si>
    <t>LUZ ABRIL ABRIL</t>
  </si>
  <si>
    <t>TIENDA ABRIL</t>
  </si>
  <si>
    <t>CALLE 42 11 C 65 BLOQUE CASA 5</t>
  </si>
  <si>
    <t>PATRICIA</t>
  </si>
  <si>
    <t>cll 24 sur 12 d 42 san jose</t>
  </si>
  <si>
    <t xml:space="preserve">SAN JOSE  </t>
  </si>
  <si>
    <t>ELITE DUO X20</t>
  </si>
  <si>
    <t>INGRID JOHANA CASTELLANOS</t>
  </si>
  <si>
    <t>MI JULIS</t>
  </si>
  <si>
    <t>CALLE 42 11 C 65 BLOQUE c CASA 26</t>
  </si>
  <si>
    <t>CHOCOLATINA MUU LECHE X24</t>
  </si>
  <si>
    <t>PAPEL IRIS 1/8 X20</t>
  </si>
  <si>
    <t>VINILO PERLADO 120ML</t>
  </si>
  <si>
    <t>JOSE GUILLERMO CORTEZ</t>
  </si>
  <si>
    <t>BRIGGITE VARGAS</t>
  </si>
  <si>
    <t>CLL 36F SUR 0 39 ESTE</t>
  </si>
  <si>
    <t>YULIANA BARRETO</t>
  </si>
  <si>
    <t>SUPERMARKET</t>
  </si>
  <si>
    <t>CLL 36D SUR 2 80 ESTE</t>
  </si>
  <si>
    <t>WILLIAM PEREZ</t>
  </si>
  <si>
    <t xml:space="preserve">CR 11 34 24 SUR </t>
  </si>
  <si>
    <t>JENNY CAROLINA CLAVIJO</t>
  </si>
  <si>
    <t xml:space="preserve">CR 2 ESTE 22 18 SUR </t>
  </si>
  <si>
    <t>CAROLINA CUCUNUBA</t>
  </si>
  <si>
    <t>CR 7 SUR 68 15</t>
  </si>
  <si>
    <t>GLADYS AGUIRRE</t>
  </si>
  <si>
    <t>CLL 68B SUR 7A 24</t>
  </si>
  <si>
    <t>NATALIA MARTINEZ</t>
  </si>
  <si>
    <t>VARIEDADES CONJUNTO</t>
  </si>
  <si>
    <t>DIG 18A SUR 2A 31</t>
  </si>
  <si>
    <t>JULIETH MESA</t>
  </si>
  <si>
    <t>CIGARRERIA LA FORTUNA</t>
  </si>
  <si>
    <t>CR 2C ESTE 62 34 SUR</t>
  </si>
  <si>
    <t>CLAUDIA LILIANA</t>
  </si>
  <si>
    <t>CR 2 ESTE 62 27 SUR</t>
  </si>
  <si>
    <t>JENNY RICAURTE</t>
  </si>
  <si>
    <t>MAYRA RAMIREZ VILLA</t>
  </si>
  <si>
    <t>MINIMERCADO MANUEL</t>
  </si>
  <si>
    <t>CARR 12 BIS 22A 37</t>
  </si>
  <si>
    <t>SAN JISE SUR</t>
  </si>
  <si>
    <t>MIGUEL ANGEL PARRA 3103205309</t>
  </si>
  <si>
    <t>ANDRES JAVIER</t>
  </si>
  <si>
    <t>SUPERMERCADO EL PORVENIR JR</t>
  </si>
  <si>
    <t xml:space="preserve">CRA 12 #23 21 SUR </t>
  </si>
  <si>
    <t>SAN JOSE SUR</t>
  </si>
  <si>
    <t>MARIELA ALDANA</t>
  </si>
  <si>
    <t>LA TIENDA</t>
  </si>
  <si>
    <t>CALLE 24#12-73 Sur</t>
  </si>
  <si>
    <t>MILEXIS ROSALES</t>
  </si>
  <si>
    <t>AQUEMAX</t>
  </si>
  <si>
    <t xml:space="preserve">CALLE 26 B SUR#12-96 </t>
  </si>
  <si>
    <t>CAMILO ANDRES VALBUENA</t>
  </si>
  <si>
    <t>MINIMERCADO RANCHO Y LICORES LYC</t>
  </si>
  <si>
    <t>CARRERA 12D #22B 88Sur</t>
  </si>
  <si>
    <t>ANA IDEE PEÑALOZA</t>
  </si>
  <si>
    <t>DISTRI ASEO</t>
  </si>
  <si>
    <t>CARR 33 SUR 19-30</t>
  </si>
  <si>
    <t>ALIRIO AMADO</t>
  </si>
  <si>
    <t>DONDE ALIRIO</t>
  </si>
  <si>
    <t>CALLE 18#5 A 50 SUR</t>
  </si>
  <si>
    <t>MIGUEL PARRA 3103205309</t>
  </si>
  <si>
    <t>ANA ANGEL</t>
  </si>
  <si>
    <t>WHITE HOUSE</t>
  </si>
  <si>
    <t>CALLE 22#10 -10 ESTE</t>
  </si>
  <si>
    <t>CRISTIAN GOMEZ</t>
  </si>
  <si>
    <t>EL TREVOL</t>
  </si>
  <si>
    <t xml:space="preserve">CRR9B ESTE #24BSUR 23 </t>
  </si>
  <si>
    <t xml:space="preserve">SAN BLAS 2 </t>
  </si>
  <si>
    <t>YULI MAR</t>
  </si>
  <si>
    <t>VIVERES EL DON TEO</t>
  </si>
  <si>
    <t>CALLE 22A SUR #02 76</t>
  </si>
  <si>
    <t>GRANADA</t>
  </si>
  <si>
    <t>WILLIAM MARTÍNEZ</t>
  </si>
  <si>
    <t>TIENDA LA 24</t>
  </si>
  <si>
    <t>CLL 49 B SUR 9 A 56 torre 24 101</t>
  </si>
  <si>
    <t>LUZ DARY CLAVIJO</t>
  </si>
  <si>
    <t xml:space="preserve">A DONDE ALEX </t>
  </si>
  <si>
    <t>CLL 49 H SUR 9 40</t>
  </si>
  <si>
    <t>LILIBE RICO</t>
  </si>
  <si>
    <t>MICELANEA LILI</t>
  </si>
  <si>
    <t>CALLE 48U#5M 11SUR APTO 101</t>
  </si>
  <si>
    <t>CALLE 49 SUR 5N 23</t>
  </si>
  <si>
    <t>LUZ ELENA DIAS</t>
  </si>
  <si>
    <t>DE ASEO HOHAR Y PERSONAL</t>
  </si>
  <si>
    <t>CALLE 49A SUR #5M 22</t>
  </si>
  <si>
    <t xml:space="preserve">MARRIECOS CASAS </t>
  </si>
  <si>
    <t>JAQUELIN RUBIANO</t>
  </si>
  <si>
    <t>PIÑATERIA</t>
  </si>
  <si>
    <t>CALLE 49C 5N 67</t>
  </si>
  <si>
    <t>CLAUDIA CHACON</t>
  </si>
  <si>
    <t>TIENDA OASIS</t>
  </si>
  <si>
    <t>CALLE48 T SUR #5P 3</t>
  </si>
  <si>
    <t>JOHANNA MALDONADO</t>
  </si>
  <si>
    <t>INTERNET VARIEDADES MYM</t>
  </si>
  <si>
    <t>TRANS 5D48P 80 SUR APT 102</t>
  </si>
  <si>
    <t xml:space="preserve">SANDRA ESTELA CORTES </t>
  </si>
  <si>
    <t>CIGARRERIA LA FOMEQUEÑA</t>
  </si>
  <si>
    <t>CARR 7B #27B22 SUR</t>
  </si>
  <si>
    <t>FLOR MARINA DUARTE</t>
  </si>
  <si>
    <t>CREACIONES SOFI</t>
  </si>
  <si>
    <t xml:space="preserve">CARR7A #30C42 SUR </t>
  </si>
  <si>
    <t xml:space="preserve">SANDRA MILENA MAYOGA </t>
  </si>
  <si>
    <t>KAROLS PAPELERIA</t>
  </si>
  <si>
    <t>CALLE 30A SUR 06-12</t>
  </si>
  <si>
    <t>CALLE30A #7-15 SUR</t>
  </si>
  <si>
    <t>ANGELICA TABAQUIRA</t>
  </si>
  <si>
    <t>DESECHABLES EL PORTAL</t>
  </si>
  <si>
    <t>CARR5A#30-02 SUR LOC15</t>
  </si>
  <si>
    <t>MARCELA HURTADO</t>
  </si>
  <si>
    <t>LUNA DE PAPEL</t>
  </si>
  <si>
    <t>20DE JULIO</t>
  </si>
  <si>
    <t xml:space="preserve">MANUELA GOMEZ </t>
  </si>
  <si>
    <t>COSMO POLITA</t>
  </si>
  <si>
    <t>CARR9 #34B-09 SUR</t>
  </si>
  <si>
    <t>BARSELONA</t>
  </si>
  <si>
    <t>MARIA ZULEIMA SIERRA</t>
  </si>
  <si>
    <t>PIQUETEADERO LA ISLA</t>
  </si>
  <si>
    <t>CALLE 35SUR#9A-58</t>
  </si>
  <si>
    <t>JENI LOZANO</t>
  </si>
  <si>
    <t>LA GRANJITA CAQUECEÑA</t>
  </si>
  <si>
    <t xml:space="preserve"> KR8 CLL35 SUR 8 ESQUINA</t>
  </si>
  <si>
    <t>JOSE ARULUAGA ZAPATA</t>
  </si>
  <si>
    <t>CIGARRERIA EL PAISITA</t>
  </si>
  <si>
    <t>CAR 5A 33A-24 SUR</t>
  </si>
  <si>
    <t>MIGUEL SUAREZ</t>
  </si>
  <si>
    <t>MERCADO MAX</t>
  </si>
  <si>
    <t>CALLE 36 B SUR 1C-48</t>
  </si>
  <si>
    <t>VILLAS DE LOS ALPES</t>
  </si>
  <si>
    <t>MARIA MAGALY PATIÑO</t>
  </si>
  <si>
    <t>GYP.NET</t>
  </si>
  <si>
    <t>CLL 14 108 11 SUR PARQUES DE CANTARRAMA</t>
  </si>
  <si>
    <t>9346312-3124978735</t>
  </si>
  <si>
    <t>BRAZUELOS</t>
  </si>
  <si>
    <t>ANGELA PIRAGAUTA</t>
  </si>
  <si>
    <t>CRR 14 108 11 SUR torre 4 apt 010</t>
  </si>
  <si>
    <t>CHOCMELO MINIONS X10</t>
  </si>
  <si>
    <t>MAQUINA DORCO PAQ X5 *6</t>
  </si>
  <si>
    <t xml:space="preserve">LUIS GABRIEL </t>
  </si>
  <si>
    <t>LA PANADERIA</t>
  </si>
  <si>
    <t>CALLE 65 SUR#6A -93</t>
  </si>
  <si>
    <t>NILSA SAMBRANO</t>
  </si>
  <si>
    <t>PAPELERIA GRAFFITI</t>
  </si>
  <si>
    <t xml:space="preserve">CALLE65 #6A-79 </t>
  </si>
  <si>
    <t>MINIMERCADO LA FISCALA</t>
  </si>
  <si>
    <t>CARRERA 5 #65C-14SUR</t>
  </si>
  <si>
    <t>CARMEN FLORES</t>
  </si>
  <si>
    <t>TIENDA CHANCE</t>
  </si>
  <si>
    <t>CALLE 63SUR #1-30</t>
  </si>
  <si>
    <t>TIENDA OTERITO</t>
  </si>
  <si>
    <t>DG 69D  #14T-58</t>
  </si>
  <si>
    <t>AURORA2</t>
  </si>
  <si>
    <t>ANGELA YECENIA GOMEZ</t>
  </si>
  <si>
    <t>AVICOLA Y SALSAMENTARIA SAMANTHA</t>
  </si>
  <si>
    <t>CALLE 64 SUR 2D-10ESTE</t>
  </si>
  <si>
    <t>MARY RABA</t>
  </si>
  <si>
    <t>PANADERIA Y CAFETERIA SAN JOSE DEL SUR</t>
  </si>
  <si>
    <t>KR11 #22-93S</t>
  </si>
  <si>
    <t xml:space="preserve">PABLO ESTEBAN </t>
  </si>
  <si>
    <t>CARR21A 28B 28SUR</t>
  </si>
  <si>
    <t>MARTA HERNANDEZ</t>
  </si>
  <si>
    <t>PANADERIA TAIRONA</t>
  </si>
  <si>
    <t>CARR 22 30-03S</t>
  </si>
  <si>
    <t xml:space="preserve"> ASTRYD HERNANDEZ</t>
  </si>
  <si>
    <t>SALON DE ONCES TATA</t>
  </si>
  <si>
    <t>CALLE 36 #23A-40SUR</t>
  </si>
  <si>
    <t xml:space="preserve">MARISOL TORRES </t>
  </si>
  <si>
    <t>CALLE 40SUR #19-34</t>
  </si>
  <si>
    <t>JONNATAN VALDES</t>
  </si>
  <si>
    <t>MI SAZÓN J</t>
  </si>
  <si>
    <t>CALLE18SUR #9A -24</t>
  </si>
  <si>
    <t>SOSIEGO2</t>
  </si>
  <si>
    <t xml:space="preserve">YANETH AIDE </t>
  </si>
  <si>
    <t>MISELANEA LA ESPERANZA</t>
  </si>
  <si>
    <t>CARR6E #17A-02 SUR</t>
  </si>
  <si>
    <t>SAN CRISTOBAL SUR</t>
  </si>
  <si>
    <t xml:space="preserve">OMAR VARGAS </t>
  </si>
  <si>
    <t xml:space="preserve">TIENDA JOSEPH MATIAS </t>
  </si>
  <si>
    <t>CALL11SUR 1A-17 E</t>
  </si>
  <si>
    <t xml:space="preserve">SANTA ANA </t>
  </si>
  <si>
    <t>SUPERMERCADO CENTRAL LA DESPENSA</t>
  </si>
  <si>
    <t>CALLE11SUR #1B 11E</t>
  </si>
  <si>
    <t>SANTA ANA</t>
  </si>
  <si>
    <t>TIENDA DOÑA NEDI</t>
  </si>
  <si>
    <t>CARR4E #11-35SUR</t>
  </si>
  <si>
    <t>SANDRA MILENA MARTINEZ</t>
  </si>
  <si>
    <t>ACUARIUSS.</t>
  </si>
  <si>
    <t>CALL13SUR #10C-28E</t>
  </si>
  <si>
    <t>LUCI NAVARRO</t>
  </si>
  <si>
    <t>TIENDA GABY</t>
  </si>
  <si>
    <t>CARR10B ESTE #17A-08SUR</t>
  </si>
  <si>
    <t>PANADERIA TRIGO Y MIEL</t>
  </si>
  <si>
    <t>CARR11ESTE #19-04SUR</t>
  </si>
  <si>
    <t xml:space="preserve">LAS MERCEDES </t>
  </si>
  <si>
    <t>BEATRIZ CORREA</t>
  </si>
  <si>
    <t>CALL 19SUR#10-11 ESTE</t>
  </si>
  <si>
    <t>GLORIA RITA CHAVEZ</t>
  </si>
  <si>
    <t>CARR5N 49D-17SUR</t>
  </si>
  <si>
    <t xml:space="preserve">MARRUECOS CASAS </t>
  </si>
  <si>
    <t>FELIPE TORO</t>
  </si>
  <si>
    <t>CIGARRERIA LA 5</t>
  </si>
  <si>
    <t>CALLE 49A BIS SUR #5L-31</t>
  </si>
  <si>
    <t>MARRUECOS CASAS</t>
  </si>
  <si>
    <t xml:space="preserve">SEGUNDO ALVINO PALACIOS </t>
  </si>
  <si>
    <t xml:space="preserve">RANCHO Y LICORES </t>
  </si>
  <si>
    <t>CALLE 48XSUR #5N-06</t>
  </si>
  <si>
    <t>EMILIA GOMEZ</t>
  </si>
  <si>
    <t>EMIRKA</t>
  </si>
  <si>
    <t>CALLE 48Z SUR #5J-71</t>
  </si>
  <si>
    <t>MAREUECOS</t>
  </si>
  <si>
    <t>DONDE TERE</t>
  </si>
  <si>
    <t>CALLE49ABIS SUR #5M-32</t>
  </si>
  <si>
    <t>DORA PINEDA</t>
  </si>
  <si>
    <t>CALLE48R 5J-67SUR</t>
  </si>
  <si>
    <t>MARRUECOS APARTAMENTOS</t>
  </si>
  <si>
    <t>CARR 8#27B-89SUR</t>
  </si>
  <si>
    <t>ESTEBAN AHUMADA</t>
  </si>
  <si>
    <t>TIENDA NATY</t>
  </si>
  <si>
    <t>CALLE31 SUR #9-17</t>
  </si>
  <si>
    <t>OLGA FUENTES</t>
  </si>
  <si>
    <t>CAFE Y MUFFINS</t>
  </si>
  <si>
    <t>CARRERA 8-34 SSUR</t>
  </si>
  <si>
    <t>ORLANDO GURIERRES</t>
  </si>
  <si>
    <t>CAFETERIA EL PORTAL</t>
  </si>
  <si>
    <t>CARR5A #30D-85 SUR</t>
  </si>
  <si>
    <t>YORMARY MELO</t>
  </si>
  <si>
    <t xml:space="preserve">CALLE 30C SUR #5A-11 </t>
  </si>
  <si>
    <t>SILVIA BESERRA</t>
  </si>
  <si>
    <t>HELADERIA PANDICONES</t>
  </si>
  <si>
    <t xml:space="preserve">CALLE 5 #30-02 LOC MICHE1 </t>
  </si>
  <si>
    <t>PORTAL 20BDE JULIO</t>
  </si>
  <si>
    <t>HEIDI FANDIÑO CELI</t>
  </si>
  <si>
    <t>PRODUCTOS EL PIANO</t>
  </si>
  <si>
    <t>CALLE36 SUR #3B-53</t>
  </si>
  <si>
    <t xml:space="preserve">ALEXANDER MAYORGA </t>
  </si>
  <si>
    <t>MERQUE PRONTO</t>
  </si>
  <si>
    <t>CALLE36 SUR #3C-18</t>
  </si>
  <si>
    <t>JORGE CASTILLO</t>
  </si>
  <si>
    <t>AVIPAN2</t>
  </si>
  <si>
    <t>CALLE 68BSUR#13-48</t>
  </si>
  <si>
    <t>SANTA MARTA</t>
  </si>
  <si>
    <t>JOSE RINCON</t>
  </si>
  <si>
    <t>MINI MARKET LA 70</t>
  </si>
  <si>
    <t>CALLE70SUR#14-86</t>
  </si>
  <si>
    <t>MARTA VILLAMIL</t>
  </si>
  <si>
    <t>JOKATAS</t>
  </si>
  <si>
    <t>CALLE 71F SUR KR3A</t>
  </si>
  <si>
    <t xml:space="preserve">DORA PATRISIA CUESTA </t>
  </si>
  <si>
    <t xml:space="preserve">CARR14M #71A-05 SUR </t>
  </si>
  <si>
    <t>BERNANDA FERNANDES</t>
  </si>
  <si>
    <t>MINIMERCADO BERNARDA Y ROBERTO</t>
  </si>
  <si>
    <t>CARR14P-#73-50SUR</t>
  </si>
  <si>
    <t>YAMILE ANDREA RIOS</t>
  </si>
  <si>
    <t>CARR12 #22C-37SUR</t>
  </si>
  <si>
    <t xml:space="preserve">BLANCA CARDENAS </t>
  </si>
  <si>
    <t xml:space="preserve">TIENDA DE VIVERES </t>
  </si>
  <si>
    <t xml:space="preserve">CARR 18C#27-20SUR </t>
  </si>
  <si>
    <t xml:space="preserve">EXITO EL OLAYA </t>
  </si>
  <si>
    <t>CARR18C 27-11SUR</t>
  </si>
  <si>
    <t>NUBIA ESTELLA TORRES</t>
  </si>
  <si>
    <t>CIGARRERIA RITO</t>
  </si>
  <si>
    <t>CALLE31B #21B-16SUR</t>
  </si>
  <si>
    <t>LICIA MARTINEZ</t>
  </si>
  <si>
    <t>BARIEDADES KAREN SOFIA</t>
  </si>
  <si>
    <t>CALLE31B #21A-12 SUR</t>
  </si>
  <si>
    <t xml:space="preserve">MARIA GAMA </t>
  </si>
  <si>
    <t>TIENDA LA VERANERA</t>
  </si>
  <si>
    <t>CALL 31B #21-16 SUR</t>
  </si>
  <si>
    <t>PAPELERIABDONDE PILO</t>
  </si>
  <si>
    <t>CLLE 31B #21-04SUR</t>
  </si>
  <si>
    <t>WILMER RAMIREZ</t>
  </si>
  <si>
    <t>CARR23 #35A-26 SUR</t>
  </si>
  <si>
    <t xml:space="preserve">JAIME BELTAN </t>
  </si>
  <si>
    <t>CIGARRERIA Y CAFETERIA JARAIZ</t>
  </si>
  <si>
    <t>CARR1B BIS ESTE #70C-04 SUR</t>
  </si>
  <si>
    <t>EDITH ROMERO</t>
  </si>
  <si>
    <t>TIENDA EL PROGRESO</t>
  </si>
  <si>
    <t xml:space="preserve">CALLE 25SUR#9B-42ESTE </t>
  </si>
  <si>
    <t>LEYDI SANDOBAL</t>
  </si>
  <si>
    <t>PAPELERIA MAX</t>
  </si>
  <si>
    <t>CARRE9B ESTE #27B-15 SUR</t>
  </si>
  <si>
    <t>SOBRE MANILA RADIOGRAFIA</t>
  </si>
  <si>
    <t>CIGARRERIA JM</t>
  </si>
  <si>
    <t>CLL 49G SUR #5R-34</t>
  </si>
  <si>
    <t>ALEXANDRA MAECHA</t>
  </si>
  <si>
    <t>TIENDA ALEXA</t>
  </si>
  <si>
    <t>CALL49C #5N-55SUR</t>
  </si>
  <si>
    <t>JORGE GONZALEZ</t>
  </si>
  <si>
    <t>CALL48W #5J-76</t>
  </si>
  <si>
    <t>MARISELA RUIZ</t>
  </si>
  <si>
    <t>CRR 3 54 H 14 SUR</t>
  </si>
  <si>
    <t>YOLANDA BELLO</t>
  </si>
  <si>
    <t>MISCELÁNEA TATYSS</t>
  </si>
  <si>
    <t>CLL 49 B SUR 11 A 04</t>
  </si>
  <si>
    <t>LA MERCED</t>
  </si>
  <si>
    <t>TIENDA TOMAS</t>
  </si>
  <si>
    <t>SARDINA ECONOMICA TINAPA</t>
  </si>
  <si>
    <t>SARDINA ECONOMICA OVALADA</t>
  </si>
  <si>
    <t>AVENA DON PANCHO 200GR X3</t>
  </si>
  <si>
    <t>ARCILLA</t>
  </si>
  <si>
    <t>CINTA ANCHA 40M X6</t>
  </si>
  <si>
    <t>PINCEL #8 X6</t>
  </si>
  <si>
    <t>SIPEGA 250GR X6</t>
  </si>
  <si>
    <t>JONATAN DAVID PATIÑO</t>
  </si>
  <si>
    <t>TIENDA J ANGEL</t>
  </si>
  <si>
    <t>CRR8 #30A-17SUR</t>
  </si>
  <si>
    <t>CERAFINA</t>
  </si>
  <si>
    <t>JORGE CARRILLO</t>
  </si>
  <si>
    <t>PANADERIA EMITA</t>
  </si>
  <si>
    <t>CARR9 #32-68 SUR</t>
  </si>
  <si>
    <t>ANGELICA CANIZALES</t>
  </si>
  <si>
    <t>CONEXION VIRTUAL</t>
  </si>
  <si>
    <t>CARR5A #33A-24SUR</t>
  </si>
  <si>
    <t xml:space="preserve">EDELMIRA FINO </t>
  </si>
  <si>
    <t>CIGARRERIA E.F</t>
  </si>
  <si>
    <t>CARR5A #33-19 SUR</t>
  </si>
  <si>
    <t>LUISA FERNANDA HERNANDES</t>
  </si>
  <si>
    <t>DISTRILUFER</t>
  </si>
  <si>
    <t>KRR4B #86-57 SUR</t>
  </si>
  <si>
    <t xml:space="preserve">ROSA ELENA VIVAS </t>
  </si>
  <si>
    <t>ELENITA</t>
  </si>
  <si>
    <t>CLL36B  #1B-26SUR</t>
  </si>
  <si>
    <t>FRUBER R.B</t>
  </si>
  <si>
    <t>ELENA VERGARA</t>
  </si>
  <si>
    <t>BRILLANTINA</t>
  </si>
  <si>
    <t>CARR 1 BIS A #62-09 SUR</t>
  </si>
  <si>
    <t>CLAUDIA CASA</t>
  </si>
  <si>
    <t>ALGRANEL</t>
  </si>
  <si>
    <t>CALLE 69F BIS SUR #14F-01</t>
  </si>
  <si>
    <t>JENY PATRISIA</t>
  </si>
  <si>
    <t>MINI MAEKRT BARAK</t>
  </si>
  <si>
    <t>TRV 14T VISA #68A SUR 41</t>
  </si>
  <si>
    <t>AURORA 2</t>
  </si>
  <si>
    <t>LUZ MARINA LONDOÑO</t>
  </si>
  <si>
    <t>EL SALON DE EL ASEO</t>
  </si>
  <si>
    <t>DIG 68B SUR #14U-11</t>
  </si>
  <si>
    <t xml:space="preserve">MINIMARKET DIANA </t>
  </si>
  <si>
    <t xml:space="preserve">CALLE 26B #12I-79SUR </t>
  </si>
  <si>
    <t>DIEGO REYES</t>
  </si>
  <si>
    <t>CLLE 24SUR #12D-49</t>
  </si>
  <si>
    <t>GLORIA MARTIN</t>
  </si>
  <si>
    <t>VARIEDSDES GLORIS</t>
  </si>
  <si>
    <t>CALLE31 #22-22 SUR</t>
  </si>
  <si>
    <t>RICARDO QUIROGA</t>
  </si>
  <si>
    <t>MICELANEA BEETHOVEN</t>
  </si>
  <si>
    <t>CALLE 31B#20-29 SUR</t>
  </si>
  <si>
    <t xml:space="preserve">ALBA LUSIA </t>
  </si>
  <si>
    <t>CAFETERÍA LA 11</t>
  </si>
  <si>
    <t xml:space="preserve">CLLE 11 SUR 1B-21ESTE </t>
  </si>
  <si>
    <t>DORA RODRIGUEZ</t>
  </si>
  <si>
    <t>CIGARRERIA VARIEDADES</t>
  </si>
  <si>
    <t xml:space="preserve">CALLE 11SUR 3-39 ESTE </t>
  </si>
  <si>
    <t xml:space="preserve">KATALINA RUIS </t>
  </si>
  <si>
    <t>TIENDIENTA KATALINA</t>
  </si>
  <si>
    <t>CALLE 21SUR #10B -14 ESTE</t>
  </si>
  <si>
    <t>CECILIA MONTAÑA</t>
  </si>
  <si>
    <t>CALLE21SUR #20-05ESTE</t>
  </si>
  <si>
    <t xml:space="preserve">EVARISTO NAUSA </t>
  </si>
  <si>
    <t xml:space="preserve">SOLO PLASTICOS </t>
  </si>
  <si>
    <t>CALLE22BIS ESTE #10-22</t>
  </si>
  <si>
    <t>CLAUDIA QUINTERO</t>
  </si>
  <si>
    <t>TIENDA CLAUDIA</t>
  </si>
  <si>
    <t xml:space="preserve">CALLE48 #5N-16 SUR </t>
  </si>
  <si>
    <t>MARRUECOS CASAS 2</t>
  </si>
  <si>
    <t>GLADIS LAGOS</t>
  </si>
  <si>
    <t>CARRE5Q #49A-18SUR</t>
  </si>
  <si>
    <t>MARISOL CHACON</t>
  </si>
  <si>
    <t>TIENDA MARRUECOS DAMATTI</t>
  </si>
  <si>
    <t>CARR5Q#49SUR-30</t>
  </si>
  <si>
    <t>SARA NIETO</t>
  </si>
  <si>
    <t>CALLE 48Y#5K-10SUR</t>
  </si>
  <si>
    <t xml:space="preserve">TERESA MARTINES </t>
  </si>
  <si>
    <t>TIENDA LOS NIÑOS</t>
  </si>
  <si>
    <t>CALLE48T#5J-33SUR APT101</t>
  </si>
  <si>
    <t>SANDRA MILENA RAMIRES</t>
  </si>
  <si>
    <t>CATAVA</t>
  </si>
  <si>
    <t>CARRERA5L #48T-15 APT101</t>
  </si>
  <si>
    <t>MAURICIO CARO</t>
  </si>
  <si>
    <t>DONDE MAURICIO</t>
  </si>
  <si>
    <t>TV 13 F BIS A 45 F 31 SUR</t>
  </si>
  <si>
    <t>MARCO FIDEL SUAREZ</t>
  </si>
  <si>
    <t>ATUN VAN CAMPS LOMOS ACEITE</t>
  </si>
  <si>
    <t>160 GR</t>
  </si>
  <si>
    <t>JERINGA 5CM X50</t>
  </si>
  <si>
    <t>VELADORA #2 X12 BLANCA</t>
  </si>
  <si>
    <t>ALBERTO BLANCO</t>
  </si>
  <si>
    <t>MARCELA COMUNICACIONES</t>
  </si>
  <si>
    <t xml:space="preserve">CALLE32SUR #5A-20 </t>
  </si>
  <si>
    <t xml:space="preserve">INES LOPES </t>
  </si>
  <si>
    <t>CALLE32SUR #7-61</t>
  </si>
  <si>
    <t xml:space="preserve">DEISI JULIETH BARRERO </t>
  </si>
  <si>
    <t>MISELANEA JULIETH</t>
  </si>
  <si>
    <t>CALLE 36B SUR #3C-71</t>
  </si>
  <si>
    <t>LUIS ENRRIQUE RINCON</t>
  </si>
  <si>
    <t>PANADERIA Y TIENDA PANTOJAR</t>
  </si>
  <si>
    <t>CLLE 36BSUR #1B-56</t>
  </si>
  <si>
    <t>ESTER TORRES</t>
  </si>
  <si>
    <t xml:space="preserve">CARR1BIS #62-21 </t>
  </si>
  <si>
    <t>ANGIE CASTIBLANCO</t>
  </si>
  <si>
    <t xml:space="preserve">PANADERIA LAS NIEVES </t>
  </si>
  <si>
    <t>CARR7H SUR #65-76</t>
  </si>
  <si>
    <t xml:space="preserve">PORVENIR 2 </t>
  </si>
  <si>
    <t xml:space="preserve">BEATRIZ PEÑA </t>
  </si>
  <si>
    <t>MICELANEA LA 68</t>
  </si>
  <si>
    <t>CALLE 68B #10-35 SUR</t>
  </si>
  <si>
    <t>SANDRA ALDANA</t>
  </si>
  <si>
    <t>MICELANEA SANDRA</t>
  </si>
  <si>
    <t>TV14T VIS A #68A-27 SUR</t>
  </si>
  <si>
    <t>NANCY GOMEZ</t>
  </si>
  <si>
    <t>LA ESQUINA DEL MOVIMIENTO</t>
  </si>
  <si>
    <t>ALEXANDRA DAVILA</t>
  </si>
  <si>
    <t>SABROCITY</t>
  </si>
  <si>
    <t>CARR11#22C-66 SUR</t>
  </si>
  <si>
    <t>MARTA ESPERANZA FORERO</t>
  </si>
  <si>
    <t>MICELANEA Y VARIEDADES EL DETALLE</t>
  </si>
  <si>
    <t xml:space="preserve">CARR 12VIS #23-14 </t>
  </si>
  <si>
    <t>CIGARRERIA QUIROGA</t>
  </si>
  <si>
    <t>CALLE 31B SUR #22-08</t>
  </si>
  <si>
    <t>JULIETH MAHECHA</t>
  </si>
  <si>
    <t>CIGARRERIA PINQUIS</t>
  </si>
  <si>
    <t>CLLE17A SUR #05-90</t>
  </si>
  <si>
    <t>NATALIA MEDINA</t>
  </si>
  <si>
    <t>MINIMERCADO LA LOMITA</t>
  </si>
  <si>
    <t>CARR 10H ESTE #27-04 SUR</t>
  </si>
  <si>
    <t>SAN BLAS 2</t>
  </si>
  <si>
    <t>ELSA MARINA GONZALEZ</t>
  </si>
  <si>
    <t>TIENDA MECHITAS</t>
  </si>
  <si>
    <t>CALLE49C#05N-56</t>
  </si>
  <si>
    <t>GERMAN DE JESUS</t>
  </si>
  <si>
    <t>TIENDA EL PEGASO</t>
  </si>
  <si>
    <t>CALLE 49C #5M-32</t>
  </si>
  <si>
    <t>REBECA MUÑOZ</t>
  </si>
  <si>
    <t>TIENDA ANGELITA</t>
  </si>
  <si>
    <t>CALLE 49A BIS SUR #5P-31</t>
  </si>
  <si>
    <t>CAROL ALVAREZ GONZALEZ</t>
  </si>
  <si>
    <t>CIGARRERIA NATALI</t>
  </si>
  <si>
    <t>CARR5L #48X-22 SUR</t>
  </si>
  <si>
    <t>MICELANEA CHALON</t>
  </si>
  <si>
    <t>CARR5N #49-15 SUR</t>
  </si>
  <si>
    <t>OLGA LICIA FUENTES</t>
  </si>
  <si>
    <t xml:space="preserve">CAFFE Y MUFFINES </t>
  </si>
  <si>
    <t>CARR8 #34-80</t>
  </si>
  <si>
    <t xml:space="preserve">SUPERMERCADO JAIME </t>
  </si>
  <si>
    <t>KR 5A #33A-34 SUR</t>
  </si>
  <si>
    <t>DIOMARA BARBOSA</t>
  </si>
  <si>
    <t>EL PALADAR SIOME</t>
  </si>
  <si>
    <t>PORTAL 20 DE JULIO CASETA #9</t>
  </si>
  <si>
    <t>EMILSE RODRIGUEZ</t>
  </si>
  <si>
    <t>SUPERTIENDA SAN MIGUEL</t>
  </si>
  <si>
    <t>CLL36 SUR #4A49</t>
  </si>
  <si>
    <t>CALLE 36B SUR #1B-56</t>
  </si>
  <si>
    <t>PANADERIA FISCALA</t>
  </si>
  <si>
    <t>CARR 2C ESTE #64-24 SUR</t>
  </si>
  <si>
    <t>ARTURO GARZON</t>
  </si>
  <si>
    <t>LUIS ENRIQUE RINCON</t>
  </si>
  <si>
    <t>BLANCA CECILIA MONTAÑA</t>
  </si>
  <si>
    <t>LA TIENDA ESCALERA</t>
  </si>
  <si>
    <t>CALLE21SUR #10B-11ESTE</t>
  </si>
  <si>
    <t>SONIA RODRIGUEZ</t>
  </si>
  <si>
    <t>PANADERIA LA GRAN LOMITA</t>
  </si>
  <si>
    <t>CALLE18 SUR #11B-19ESTE</t>
  </si>
  <si>
    <t>LA CASTAÑA</t>
  </si>
  <si>
    <t>JHAIR ANTONIO ERAZO</t>
  </si>
  <si>
    <t>CLL 43 B SUR 1 A 04 ESTE</t>
  </si>
  <si>
    <t>PAULA VANESA CAMARGO</t>
  </si>
  <si>
    <t>TIENDA PARQUE DEL 8</t>
  </si>
  <si>
    <t>CLL 77 SUR 8 B 16</t>
  </si>
  <si>
    <t>LA ANDREA</t>
  </si>
  <si>
    <t>BLANCA NIEVES TORRES</t>
  </si>
  <si>
    <t>R Y S</t>
  </si>
  <si>
    <t>CLL 49 D 7 15 SUR</t>
  </si>
  <si>
    <t>ALEXANDRA FERIA</t>
  </si>
  <si>
    <t>PAPELERIA YOLIFER</t>
  </si>
  <si>
    <t>CR 10 C 49 F 99 SUR BLOQUE 11 APT 102 MANZA 31</t>
  </si>
  <si>
    <t>DIANA MARCELA BARRERA</t>
  </si>
  <si>
    <t>FRUVER PAISA</t>
  </si>
  <si>
    <t>CR 12 BIS 49 F 43 SUR</t>
  </si>
  <si>
    <t>SERRITO</t>
  </si>
  <si>
    <t>MARTA RODRIGUEZ</t>
  </si>
  <si>
    <t>MI RICONSITO</t>
  </si>
  <si>
    <t>CALLE49DVIS #5R-04 SUR</t>
  </si>
  <si>
    <t>25 onzas</t>
  </si>
  <si>
    <t>MENTA CHAO TUBO FRESA LIMON</t>
  </si>
  <si>
    <t>BLOCK OFICIO CUADROS 80H NORMA</t>
  </si>
  <si>
    <t xml:space="preserve">GLORIA TORRES </t>
  </si>
  <si>
    <t>KARR1BIS A#63-06 SUR</t>
  </si>
  <si>
    <t>IVAN RODRIGUEZ</t>
  </si>
  <si>
    <t xml:space="preserve">PAPELERIA SARIS </t>
  </si>
  <si>
    <t>CALLE68C SUR #10-02</t>
  </si>
  <si>
    <t>TIENDA LYM</t>
  </si>
  <si>
    <t>CALLE17C SUR #10B-29ESTE</t>
  </si>
  <si>
    <t>FLOR SARMIENTO</t>
  </si>
  <si>
    <t xml:space="preserve">TIENDA FYF </t>
  </si>
  <si>
    <t>CLLE 17B SUR#10-16ESTE</t>
  </si>
  <si>
    <t>PATRICIA RAMIREZ</t>
  </si>
  <si>
    <t>MILENIUM</t>
  </si>
  <si>
    <t xml:space="preserve">CALLE 24ASUR #10F -24 ESTE </t>
  </si>
  <si>
    <t>GLADIS SARMIENTO</t>
  </si>
  <si>
    <t>LAVASECO MARIA CAMILA</t>
  </si>
  <si>
    <t>TRV5R VIS#48X-83 SUR</t>
  </si>
  <si>
    <t>CAROLINA BENITES</t>
  </si>
  <si>
    <t>TIENDA LOCAL</t>
  </si>
  <si>
    <t>CALLE 48U#05-73 LOC02</t>
  </si>
  <si>
    <t>JULIETH PIMIENTO</t>
  </si>
  <si>
    <t>CIGARRERIA MR PILCHER</t>
  </si>
  <si>
    <t>FLORIBERY BUITRAGO</t>
  </si>
  <si>
    <t>RICOCAMPO</t>
  </si>
  <si>
    <t>CARR7H SUR #65-D10 SUR</t>
  </si>
  <si>
    <t>INTERNET YULIANET</t>
  </si>
  <si>
    <t>CARR7H #65G-40SUR</t>
  </si>
  <si>
    <t>JOSELIN RODRIGUEZ</t>
  </si>
  <si>
    <t>VARIEDADES ALISSON</t>
  </si>
  <si>
    <t>CALLE68A#09B-63 SUR</t>
  </si>
  <si>
    <t>FRUNAS XL X30 UND</t>
  </si>
  <si>
    <t>PINCEL #4 X6</t>
  </si>
  <si>
    <t>PINCEL #6 X6</t>
  </si>
  <si>
    <t>PINCEL #10 X6</t>
  </si>
  <si>
    <t>PINCEL #12 X6</t>
  </si>
  <si>
    <t>PINCEL #7 X6</t>
  </si>
  <si>
    <t>MARIA E. MOLINO</t>
  </si>
  <si>
    <t>CIGARRERIA LA ESMERALDA</t>
  </si>
  <si>
    <t xml:space="preserve">CALLE 27B  BIS SUR #10-24ESTE </t>
  </si>
  <si>
    <t>ALEXANDER RODRIGUEZ</t>
  </si>
  <si>
    <t>FRUBER ALEX</t>
  </si>
  <si>
    <t>CARR11ESTE #20-20SUR</t>
  </si>
  <si>
    <t>SAN BLAS SUR</t>
  </si>
  <si>
    <t>PASCUAL VEGARANO</t>
  </si>
  <si>
    <t>VARIEDADES JEIMY</t>
  </si>
  <si>
    <t>CARR5P VIS #48W-07</t>
  </si>
  <si>
    <t xml:space="preserve">JULIAN OYOLA </t>
  </si>
  <si>
    <t>LA GRAN COSECHA</t>
  </si>
  <si>
    <t>CALLE 35SUR #08B-07</t>
  </si>
  <si>
    <t>BARCELONA</t>
  </si>
  <si>
    <t xml:space="preserve">KAREN MONTOYA </t>
  </si>
  <si>
    <t>CIGARRERIA EL PARAISO</t>
  </si>
  <si>
    <t xml:space="preserve">CALLE35SUR #9A-09 </t>
  </si>
  <si>
    <t>LUZ HENANDEZ</t>
  </si>
  <si>
    <t>MICELANEA TIENDA MARCELA</t>
  </si>
  <si>
    <t>CALLE 31SUR #22A-06</t>
  </si>
  <si>
    <t>IBUFLASH x4</t>
  </si>
  <si>
    <t>VASO 5 ONZ COLERO CAMPEON</t>
  </si>
  <si>
    <t>SALSA ROSADA FRUCO</t>
  </si>
  <si>
    <t>AROMATEL 200ML COCO X3</t>
  </si>
  <si>
    <t>AROMATEL 200ML FLORAL X3</t>
  </si>
  <si>
    <t>GALLETA OREO X6</t>
  </si>
  <si>
    <t>HARINA AREPA AREPA LIBRA</t>
  </si>
  <si>
    <t>DORCO HOJAS</t>
  </si>
  <si>
    <t>CARTULINA OPALINA</t>
  </si>
  <si>
    <t>CINTA ANCHA 200MTS</t>
  </si>
  <si>
    <t>TIJERA MAE 6" OFICINA</t>
  </si>
  <si>
    <t>EDNA SALGERO</t>
  </si>
  <si>
    <t>VARIEDADES JACELY</t>
  </si>
  <si>
    <t>CLL 42 SUR 20 56</t>
  </si>
  <si>
    <t xml:space="preserve">ALBA EDILIA GARCIA PATIÑO </t>
  </si>
  <si>
    <t>DIVERTIENDA DE SHARAY</t>
  </si>
  <si>
    <t xml:space="preserve">DIANA CAMILA QUIÑÓNEZ </t>
  </si>
  <si>
    <t>LAS DELICIAS BETTY</t>
  </si>
  <si>
    <t>CRR 20 24 25 SUR</t>
  </si>
  <si>
    <t>OYALA</t>
  </si>
  <si>
    <t>MARIA TERESA SIERRA</t>
  </si>
  <si>
    <t xml:space="preserve">YESSICA CORREA </t>
  </si>
  <si>
    <t>EL RINCON DE MATIAS</t>
  </si>
  <si>
    <t>LEYDI LOPEZ</t>
  </si>
  <si>
    <t>TIPHANNY</t>
  </si>
  <si>
    <t>CALLE49A BIS SUR #05M-28</t>
  </si>
  <si>
    <t>SANDRA GLADIS ORGUELA</t>
  </si>
  <si>
    <t>TIENDA SANDRA</t>
  </si>
  <si>
    <t>TRV 5Q #48I-18 SUR</t>
  </si>
  <si>
    <t xml:space="preserve">SANTA BARBARA </t>
  </si>
  <si>
    <t>LIZETH CASTELLANOS</t>
  </si>
  <si>
    <t xml:space="preserve">GERALDINE ROJAS </t>
  </si>
  <si>
    <t>CALLE 68B #12-36SUR</t>
  </si>
  <si>
    <t xml:space="preserve">ANTONIO RUIS </t>
  </si>
  <si>
    <t>MICELANEA</t>
  </si>
  <si>
    <t>CALLE 72 #12A-61 SUR</t>
  </si>
  <si>
    <t xml:space="preserve">LAS VIVIENDAS </t>
  </si>
  <si>
    <t>MARINA ALICIA ROZO</t>
  </si>
  <si>
    <t>MINIMARKET ROCHI</t>
  </si>
  <si>
    <t>CLL 48 J 5 F 11 SUR</t>
  </si>
  <si>
    <t>LUZ LOSADA</t>
  </si>
  <si>
    <t>MINIMARKET LA ESQUINITA</t>
  </si>
  <si>
    <t>DG 51 B BIS SUR 2 D 07</t>
  </si>
  <si>
    <t>MIKE HERRERA</t>
  </si>
  <si>
    <t>FANY SUAREZ</t>
  </si>
  <si>
    <t>TIENDA SHDAY</t>
  </si>
  <si>
    <t>TRAN 5Q #48H-40SUR</t>
  </si>
  <si>
    <t>FANY HUERFANO</t>
  </si>
  <si>
    <t>CHALON .COM</t>
  </si>
  <si>
    <t>CALLE 48U #05J-76 SUR LOC 2</t>
  </si>
  <si>
    <t>CARLOS PUENTES</t>
  </si>
  <si>
    <t>LICORES SANTA BARBARA</t>
  </si>
  <si>
    <t>TRAN 5Q #48P-06 SUR</t>
  </si>
  <si>
    <t>CALLEJON DE SANTA BARBARA</t>
  </si>
  <si>
    <t>JAIME AGUILERA ORTIZ</t>
  </si>
  <si>
    <t>CHAO LINEA FRESA x6</t>
  </si>
  <si>
    <t>FRUNAS ORIGINAL X32</t>
  </si>
  <si>
    <t>PAPEL REGALO HOLOGRAMADO</t>
  </si>
  <si>
    <t>AROMATEL 200ML MANZANA X3</t>
  </si>
  <si>
    <t>AROMATEL 200ML MANDARINA X3</t>
  </si>
  <si>
    <t>CLAVO PEQUEÑO X40</t>
  </si>
  <si>
    <t>XTIME MEGA MENTAS X100</t>
  </si>
  <si>
    <t>GLOBO R-12 X12 CUMPLEAÑOS</t>
  </si>
  <si>
    <t>ACEITE PEQUEÑO CORPORAL EKO X12</t>
  </si>
  <si>
    <t>LA PREFERIDA 125GR X20</t>
  </si>
  <si>
    <t>FOSFORO MADERA REFUEGO X2</t>
  </si>
  <si>
    <t>CAFE SELLO ROJO PAPELETAS</t>
  </si>
  <si>
    <t>CAFE SELLO ROJO 500GR</t>
  </si>
  <si>
    <t>FREDY MODESTO CASTILLO GUERRERO</t>
  </si>
  <si>
    <t>MARIA HELENA VELOZA M</t>
  </si>
  <si>
    <t>TIENDA PINZON</t>
  </si>
  <si>
    <t>SANDRA ZULEIMA CASTAÑO</t>
  </si>
  <si>
    <t>CR 5 BIS 36 B 54 SUR</t>
  </si>
  <si>
    <t>EDDY LUCIA VELÁZQUEZ</t>
  </si>
  <si>
    <t>VARIEDADES LA MONITA</t>
  </si>
  <si>
    <t xml:space="preserve">CIGARRERIA MR PULCHER </t>
  </si>
  <si>
    <t xml:space="preserve">GUSTAVO PARRA </t>
  </si>
  <si>
    <t xml:space="preserve">MICELANEA LOS PROFESIONALES </t>
  </si>
  <si>
    <t>CARR9A #68C-29 SUR</t>
  </si>
  <si>
    <t>CALLE 72A SUR#14V-05</t>
  </si>
  <si>
    <t>MARINA PEÑA</t>
  </si>
  <si>
    <t>CARR 10F ESTE #20-04 SUR</t>
  </si>
  <si>
    <t>linea azul</t>
  </si>
  <si>
    <t>TAPABOCAS AZUL</t>
  </si>
  <si>
    <t>TRULULU AROS.</t>
  </si>
  <si>
    <t>CHAO LINEA LIMON X6</t>
  </si>
  <si>
    <t>SAL DE FRUTAS LUA COMBO</t>
  </si>
  <si>
    <t>SUAVITEL 110ML</t>
  </si>
  <si>
    <t>SUAVITEL 210ML COMPLETE X3</t>
  </si>
  <si>
    <t>SUAVITEL 210ML FLORAL X3</t>
  </si>
  <si>
    <t>SUAVITEL 210ML FRESA CHOCOLATE X3</t>
  </si>
  <si>
    <t>SUAVITEL 400ML</t>
  </si>
  <si>
    <t>SUAVITEL 50ML</t>
  </si>
  <si>
    <t>KOTEX ALAS x10</t>
  </si>
  <si>
    <t>SUPER GLU MACAO VERDE X12</t>
  </si>
  <si>
    <t>JHON GARCIA</t>
  </si>
  <si>
    <t>MINIMERCADO JJ</t>
  </si>
  <si>
    <t>YESSICA CASTILLO</t>
  </si>
  <si>
    <t>SUPERMERCADO HERMANITOS FUENTES</t>
  </si>
  <si>
    <t>STELLA GONZALES</t>
  </si>
  <si>
    <t>CRR 3 ESTE 47 49 SUR</t>
  </si>
  <si>
    <t>3128278189 5234100</t>
  </si>
  <si>
    <t>DEISY NATHALY CORTES</t>
  </si>
  <si>
    <t>PANADERIA EL MANA DE VIDA</t>
  </si>
  <si>
    <t>MAURO GARZON</t>
  </si>
  <si>
    <t>DONDE FARI</t>
  </si>
  <si>
    <t xml:space="preserve">CARR 10C ESTE #20-67 SUR </t>
  </si>
  <si>
    <t>PAOLA TRIANA</t>
  </si>
  <si>
    <t>TIENDA JULIANA</t>
  </si>
  <si>
    <t>CARRE 8B#68B-55SUR</t>
  </si>
  <si>
    <t>MATILDE CASTAÑEDA</t>
  </si>
  <si>
    <t>LOS CASTAÑEDAS</t>
  </si>
  <si>
    <t>CALLE 68b #8C-19 SUR</t>
  </si>
  <si>
    <t>INGRID JOHANNNA</t>
  </si>
  <si>
    <t>TIENDA PJS</t>
  </si>
  <si>
    <t>TR 14R BIS #69A-65SUR</t>
  </si>
  <si>
    <t>VITELVINA RIVERA</t>
  </si>
  <si>
    <t>SANTO TOMAS</t>
  </si>
  <si>
    <t>TRAV 14P BIS #67G-61SUR</t>
  </si>
  <si>
    <t>NANCY GIL</t>
  </si>
  <si>
    <t>VARIEDADES CARMELITA</t>
  </si>
  <si>
    <t>CALLE 68BSUR #13-54</t>
  </si>
  <si>
    <t>IVON ASTRID CARREÑO</t>
  </si>
  <si>
    <t>TIENDA DRIVERS DE MILENIO</t>
  </si>
  <si>
    <t>CL 49 B SUR 9 89 LOCAL 123</t>
  </si>
  <si>
    <t>HYS COCO SACHETON</t>
  </si>
  <si>
    <t>SPLOT MANGO ACID</t>
  </si>
  <si>
    <t>HALLS BARRA FRUIT MIX</t>
  </si>
  <si>
    <t>OFFIESCO</t>
  </si>
  <si>
    <t>MARCADOR PERMANENTE OFFIESCO SURTIDO</t>
  </si>
  <si>
    <t>BONBONBUM MISTERY</t>
  </si>
  <si>
    <t>SCOTT MAXI X15</t>
  </si>
  <si>
    <t xml:space="preserve">BOMBILLO STARLITE LED 4.5W </t>
  </si>
  <si>
    <t>KOTEX NORMAL X10</t>
  </si>
  <si>
    <t>CHOCOLATINA BIANCHI AZUL</t>
  </si>
  <si>
    <t>CHOCOLATINA BIANCHI BLANCA</t>
  </si>
  <si>
    <t>PANTENE CREMA</t>
  </si>
  <si>
    <t>CARTON PAJA 1/8</t>
  </si>
  <si>
    <t>ALTAPE</t>
  </si>
  <si>
    <t>PINTORCITO</t>
  </si>
  <si>
    <t>TIZA MODISTERIA TRIANGULAR SURTIDA</t>
  </si>
  <si>
    <t>TEMPERA PAYASITO NEON CAJA X6</t>
  </si>
  <si>
    <t>PLATO 12 ONZ ONDO</t>
  </si>
  <si>
    <t>TRENSITO x 10</t>
  </si>
  <si>
    <t>AXION DISCO 150GR X12</t>
  </si>
  <si>
    <t>AXION 235GR</t>
  </si>
  <si>
    <t>SARDINA SOBERANA TINAPA</t>
  </si>
  <si>
    <t>SARDINA SOBERANA OVALADA</t>
  </si>
  <si>
    <t>JERINGA 10CM X50</t>
  </si>
  <si>
    <t>GALLETA MILO ANILLOS X6</t>
  </si>
  <si>
    <t>MAURO GARZON RINCON</t>
  </si>
  <si>
    <t>DONDE EL FARI</t>
  </si>
  <si>
    <t>CARR 10C ESTE #20-67SUR</t>
  </si>
  <si>
    <t xml:space="preserve">CALLE 49B SUR#05N-83 </t>
  </si>
  <si>
    <t>NATALY MIGUEZ</t>
  </si>
  <si>
    <t>EL CORRAL</t>
  </si>
  <si>
    <t>CALLE 68B SUR #8C - 29</t>
  </si>
  <si>
    <t xml:space="preserve">DIANA SANCHES </t>
  </si>
  <si>
    <t>INTENET ESQUINA</t>
  </si>
  <si>
    <t>DIAG 46 #5L-41 SUR</t>
  </si>
  <si>
    <t xml:space="preserve">ROSA ELIDA  ALBARRASIN </t>
  </si>
  <si>
    <t>SUPERMERCADO 44</t>
  </si>
  <si>
    <t>CALLE 44BIS A #10-15 SUR</t>
  </si>
  <si>
    <t>MERCEDES AFRA</t>
  </si>
  <si>
    <t>PET SHOP</t>
  </si>
  <si>
    <t>CARRERA10 #37-48 SUR</t>
  </si>
  <si>
    <t>CARR 12BIS #34c-16 SUR</t>
  </si>
  <si>
    <t>PAOLA PINILLA</t>
  </si>
  <si>
    <t>TECNOLOGY JULIEMM</t>
  </si>
  <si>
    <t>CALLE 48T#05J-69 LOC03</t>
  </si>
  <si>
    <t>Cr 3a este 30b 11 sur Esquina</t>
  </si>
  <si>
    <t>MARISOL GOMEZ MARTINEZ</t>
  </si>
  <si>
    <t>CLL 30c sur 3 26 este</t>
  </si>
  <si>
    <t>EMILCE BECERRA</t>
  </si>
  <si>
    <t>Cr 2a este 27b 14 sur</t>
  </si>
  <si>
    <t>CAROL BARRETO</t>
  </si>
  <si>
    <t>CLL 31d sur 1a 21</t>
  </si>
  <si>
    <t>PATRICIA PATUJO</t>
  </si>
  <si>
    <t>CR 1c 36c 48 sur</t>
  </si>
  <si>
    <t>JHON RAMIREZ</t>
  </si>
  <si>
    <t>CLL 28a sur 7 52 este</t>
  </si>
  <si>
    <t>CLL 28a sur 5 30 este</t>
  </si>
  <si>
    <t>MARIATERESA AYALA FAJARDO</t>
  </si>
  <si>
    <t>CR 5a este 28a 22 sur</t>
  </si>
  <si>
    <t>ANGIE SANTA MARIA</t>
  </si>
  <si>
    <t>CLL 28 sur 5 94 este</t>
  </si>
  <si>
    <t>Ramajal</t>
  </si>
  <si>
    <t>Tienda la esperanza</t>
  </si>
  <si>
    <t>CLL 32bis sur 2 17</t>
  </si>
  <si>
    <t>ZULIA PEÑA</t>
  </si>
  <si>
    <t>Tienda Shily</t>
  </si>
  <si>
    <t>CR 2 este 24a 75 sur</t>
  </si>
  <si>
    <t>Monte bello</t>
  </si>
  <si>
    <t>LUZ MARIELA BUITRAGO</t>
  </si>
  <si>
    <t>LEIDY TORRES</t>
  </si>
  <si>
    <t>MINIMERCADO SOFI</t>
  </si>
  <si>
    <t>DG 68 A SUR 14 U 31</t>
  </si>
  <si>
    <t>CAROLINA QUIROGA</t>
  </si>
  <si>
    <t>MARKETING CECI</t>
  </si>
  <si>
    <t>DG 45 B SUR 8 A 27 ESTE</t>
  </si>
  <si>
    <t>JOHANA MONROY</t>
  </si>
  <si>
    <t>JM VARIEDADES</t>
  </si>
  <si>
    <t>CLL 40 B 12 A 43 SUR</t>
  </si>
  <si>
    <t xml:space="preserve">RESURRECCIÓN </t>
  </si>
  <si>
    <t>DIEGO MOLANO</t>
  </si>
  <si>
    <t>CIGARRERIA LAS JUANAS</t>
  </si>
  <si>
    <t>CLL 48 K BIS SUR 3 46</t>
  </si>
  <si>
    <t>CERROS DE ORIENTE</t>
  </si>
  <si>
    <t>FLOR MENDEZ</t>
  </si>
  <si>
    <t>CR 9 K 44 A 07 SUR CASA VERDE</t>
  </si>
  <si>
    <t>PUERTO RICO MIRADOR</t>
  </si>
  <si>
    <t>LEIDY QUIÑONES</t>
  </si>
  <si>
    <t>COFFE &amp; BAR</t>
  </si>
  <si>
    <t>CRR 21 24 80 SUR LOCAL 45</t>
  </si>
  <si>
    <t>AMALIA SANCHEZ</t>
  </si>
  <si>
    <t>TORRE 4</t>
  </si>
  <si>
    <t>CLL 49B SUR 9A 56 TORRE 4 101</t>
  </si>
  <si>
    <t>VASO 5 ONZ CAMPEON</t>
  </si>
  <si>
    <t>VASO 5 ONZ LIDER</t>
  </si>
  <si>
    <t>VASO 5,5 ONZ LIDER</t>
  </si>
  <si>
    <t>HILO MEGA X12</t>
  </si>
  <si>
    <t>TOALLA #2 X6</t>
  </si>
  <si>
    <t>MEMPHIS</t>
  </si>
  <si>
    <t>VINILO 125GR FLUORESCENTE</t>
  </si>
  <si>
    <t>ESFERO OFFIESCO RT NEGRO</t>
  </si>
  <si>
    <t>CHOCMELO CORAZON X10</t>
  </si>
  <si>
    <t>OKA LOKA GRAJEADA PEQUEÑA</t>
  </si>
  <si>
    <t>PONQUE PONKY X8</t>
  </si>
  <si>
    <t>SEPARADOR PLASTICO 105</t>
  </si>
  <si>
    <t>SEPARADOR PLASTICO OFICIO</t>
  </si>
  <si>
    <t>CALCULADORA EATES 12DIGITOS</t>
  </si>
  <si>
    <t>ENCRESPADOR ECONOMICO X12</t>
  </si>
  <si>
    <t>AXION DISCO 150GR x24</t>
  </si>
  <si>
    <t>CHICLE SPLOT OJOS X60</t>
  </si>
  <si>
    <t>RAMA CUBOS X24</t>
  </si>
  <si>
    <t>UÑAS ADORO NATURAL CORTAS</t>
  </si>
  <si>
    <t>GELATINA REPUESTO X20</t>
  </si>
  <si>
    <t>CHOCOLATINA JET X50</t>
  </si>
  <si>
    <t>TEMPERA PINTORCITO X6</t>
  </si>
  <si>
    <t>TEMPERA PAYASITO X6</t>
  </si>
  <si>
    <t>BONFIEST LUA X20</t>
  </si>
  <si>
    <t>ESCOBA SUPERIOR</t>
  </si>
  <si>
    <t>TIJERA MAE ESCOLAR</t>
  </si>
  <si>
    <t>ACETAMINOFEN JARABE</t>
  </si>
  <si>
    <t>RICOSTILLA CUBOS X60</t>
  </si>
  <si>
    <t>ESPERMA LARGA BLANCA X12</t>
  </si>
  <si>
    <t>PONKY LECHE VAINILLA X8</t>
  </si>
  <si>
    <t>PONKY NUCITA X8</t>
  </si>
  <si>
    <t>PONKY CHOCOLATE X8</t>
  </si>
  <si>
    <t>PONKY FRESA X8</t>
  </si>
  <si>
    <t>CUENTOS PARA COLOREAR X3</t>
  </si>
  <si>
    <t>GLOBO R-12 METALIZADO X50</t>
  </si>
  <si>
    <t>TRAPERO 1000GR SIN PALO</t>
  </si>
  <si>
    <t>TRAPERO 800GR SIN PALO</t>
  </si>
  <si>
    <t>RAID PASTILLA X84</t>
  </si>
  <si>
    <t>MASMELOS MILLOWS X50</t>
  </si>
  <si>
    <t>SERVILLETA FAVORITA 320</t>
  </si>
  <si>
    <t>CANELA ASTILLADA PEQUEÑA X100</t>
  </si>
  <si>
    <t>CANELA ASTILLADA MEDIANA X50</t>
  </si>
  <si>
    <t>MIEL SOBRES MEDIANA X50</t>
  </si>
  <si>
    <t>CHAO LINEA X6</t>
  </si>
  <si>
    <t>DULCE BIG BEN X100</t>
  </si>
  <si>
    <t>SUPER HIPER ACIDO LIQUIDO</t>
  </si>
  <si>
    <t>ALCOHOL 700ML</t>
  </si>
  <si>
    <t>AROMAX DUO X24</t>
  </si>
  <si>
    <t>OKA LOKA NANOS X24</t>
  </si>
  <si>
    <t>MICROPORE CUREBAND 1/2"</t>
  </si>
  <si>
    <t>AZUCAR BLANCA LIBRA X25</t>
  </si>
  <si>
    <t>SERVILLETA ELITE 320</t>
  </si>
  <si>
    <t>COLCAFE CLASICO X10</t>
  </si>
  <si>
    <t>CINTA AISLANTE COLORES X10</t>
  </si>
  <si>
    <t>CINTA COLBON 40M</t>
  </si>
  <si>
    <t>FRUNAS MEGA X18</t>
  </si>
  <si>
    <t>CALVO PEQUEÑO X100</t>
  </si>
  <si>
    <t>BOLA ICOPOR #8 X50</t>
  </si>
  <si>
    <t xml:space="preserve">        </t>
  </si>
  <si>
    <t>AGUA OXIGENADA JGB</t>
  </si>
  <si>
    <t>PINCEL #9 X6</t>
  </si>
  <si>
    <t>PERFILADORES X2</t>
  </si>
  <si>
    <t>CAFE SELLO ROJO 125GR</t>
  </si>
  <si>
    <t xml:space="preserve"> ,</t>
  </si>
  <si>
    <t>LA FINA 250GR</t>
  </si>
  <si>
    <t>UVAS PASAS MEDIANA X30</t>
  </si>
  <si>
    <t>AROMATICA JAIBEL</t>
  </si>
  <si>
    <t>SIPEGA BARRA 40GR</t>
  </si>
  <si>
    <t>GOMAS TROLLI</t>
  </si>
  <si>
    <t>CHOCO BALL</t>
  </si>
  <si>
    <t>BIANCHI BALL</t>
  </si>
  <si>
    <t>MIEL PEQUEÑA X50</t>
  </si>
  <si>
    <t>PEGANTE 1KG PAYASITO</t>
  </si>
  <si>
    <t>CINTA DOBLE FAX</t>
  </si>
  <si>
    <t>SUNTEA MARACUYA X12</t>
  </si>
  <si>
    <t>BLANCOX AROMAS CAJA X12</t>
  </si>
  <si>
    <t>BOMBILLO STARLITE LED 9W</t>
  </si>
  <si>
    <t xml:space="preserve"> </t>
  </si>
  <si>
    <t>CAFE SELLO ROJO 250GR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</si>
</sst>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dd"/>
    <numFmt numFmtId="167" formatCode="mmmm"/>
    <numFmt numFmtId="168" formatCode="yyyy"/>
    <numFmt numFmtId="169" formatCode="[$$-240A]#,##0"/>
    <numFmt numFmtId="170" formatCode="[$$-240A]#,##0;\-[$$-240A]#,##0"/>
    <numFmt numFmtId="171" formatCode="[$$-240A]\ #,##0"/>
  </numFmts>
  <fonts count="35" x14ac:knownFonts="1">
    <font>
      <sz val="11"/>
      <name val="Calibri"/>
    </font>
    <font>
      <sz val="11"/>
      <color rgb="FF000000"/>
      <name val="Calibri"/>
      <family val="2"/>
    </font>
    <font>
      <b/>
      <sz val="18"/>
      <name val="Arial Black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FFFFFF"/>
      <name val="Calibri"/>
      <family val="2"/>
    </font>
    <font>
      <b/>
      <sz val="18"/>
      <color rgb="FF000000"/>
      <name val="Arial Black"/>
      <family val="2"/>
    </font>
    <font>
      <sz val="16"/>
      <color rgb="FF000000"/>
      <name val="Calibri"/>
      <family val="2"/>
    </font>
    <font>
      <u/>
      <sz val="11"/>
      <color rgb="FF0000FF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6"/>
      <color rgb="FF000000"/>
      <name val="Cambria"/>
      <family val="1"/>
    </font>
    <font>
      <sz val="11"/>
      <color indexed="64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theme="3" tint="0.399975585192419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6B3D7"/>
      </top>
      <bottom style="thin">
        <color rgb="FF96B3D7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5" fillId="0" borderId="0">
      <protection locked="0"/>
    </xf>
    <xf numFmtId="0" fontId="10" fillId="0" borderId="0">
      <protection locked="0"/>
    </xf>
    <xf numFmtId="164" fontId="19" fillId="0" borderId="0">
      <protection locked="0"/>
    </xf>
    <xf numFmtId="165" fontId="25" fillId="0" borderId="0">
      <protection locked="0"/>
    </xf>
    <xf numFmtId="0" fontId="15" fillId="0" borderId="0">
      <protection locked="0"/>
    </xf>
    <xf numFmtId="0" fontId="18" fillId="0" borderId="0">
      <protection locked="0"/>
    </xf>
    <xf numFmtId="164" fontId="26" fillId="0" borderId="0">
      <protection locked="0"/>
    </xf>
  </cellStyleXfs>
  <cellXfs count="354">
    <xf numFmtId="0" fontId="0" fillId="0" borderId="0" xfId="0">
      <alignment vertical="center"/>
    </xf>
    <xf numFmtId="0" fontId="1" fillId="0" borderId="0" xfId="0" applyFont="1" applyAlignment="1" applyProtection="1">
      <protection locked="0"/>
    </xf>
    <xf numFmtId="0" fontId="2" fillId="2" borderId="1" xfId="1" applyFont="1" applyFill="1" applyBorder="1" applyAlignment="1" applyProtection="1">
      <alignment vertical="center"/>
    </xf>
    <xf numFmtId="0" fontId="3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vertical="center"/>
    </xf>
    <xf numFmtId="166" fontId="4" fillId="2" borderId="7" xfId="1" applyNumberFormat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vertical="center"/>
    </xf>
    <xf numFmtId="167" fontId="4" fillId="2" borderId="7" xfId="1" applyNumberFormat="1" applyFont="1" applyFill="1" applyBorder="1" applyAlignment="1" applyProtection="1">
      <alignment horizontal="center" vertical="center"/>
    </xf>
    <xf numFmtId="0" fontId="4" fillId="0" borderId="0" xfId="1" applyFont="1" applyFill="1" applyAlignment="1">
      <protection locked="0"/>
    </xf>
    <xf numFmtId="0" fontId="3" fillId="2" borderId="6" xfId="1" applyFont="1" applyFill="1" applyBorder="1" applyAlignment="1" applyProtection="1">
      <alignment horizontal="center" vertical="center"/>
    </xf>
    <xf numFmtId="168" fontId="4" fillId="2" borderId="7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Border="1" applyAlignment="1">
      <protection locked="0"/>
    </xf>
    <xf numFmtId="0" fontId="4" fillId="0" borderId="0" xfId="1" applyNumberFormat="1" applyFont="1" applyFill="1" applyBorder="1" applyAlignment="1">
      <protection locked="0"/>
    </xf>
    <xf numFmtId="0" fontId="3" fillId="2" borderId="7" xfId="1" applyFont="1" applyFill="1" applyBorder="1" applyAlignment="1" applyProtection="1">
      <alignment horizontal="center" vertical="center"/>
    </xf>
    <xf numFmtId="1" fontId="7" fillId="0" borderId="8" xfId="1" applyNumberFormat="1" applyFont="1" applyBorder="1" applyAlignment="1" applyProtection="1"/>
    <xf numFmtId="0" fontId="3" fillId="0" borderId="0" xfId="1" applyNumberFormat="1" applyFont="1" applyFill="1" applyBorder="1" applyAlignment="1">
      <alignment horizontal="center" vertical="center"/>
      <protection locked="0"/>
    </xf>
    <xf numFmtId="169" fontId="7" fillId="0" borderId="13" xfId="1" applyNumberFormat="1" applyFont="1" applyBorder="1" applyAlignment="1" applyProtection="1"/>
    <xf numFmtId="0" fontId="10" fillId="2" borderId="15" xfId="2" applyFill="1" applyBorder="1" applyAlignment="1" applyProtection="1">
      <alignment vertical="center"/>
    </xf>
    <xf numFmtId="0" fontId="10" fillId="2" borderId="17" xfId="2" applyFill="1" applyBorder="1" applyAlignment="1" applyProtection="1">
      <alignment horizontal="center" vertical="center"/>
    </xf>
    <xf numFmtId="0" fontId="4" fillId="0" borderId="10" xfId="1" applyFont="1" applyBorder="1" applyAlignment="1" applyProtection="1"/>
    <xf numFmtId="0" fontId="3" fillId="2" borderId="19" xfId="1" applyFont="1" applyFill="1" applyBorder="1" applyAlignment="1" applyProtection="1">
      <alignment horizontal="justify" vertical="center"/>
    </xf>
    <xf numFmtId="0" fontId="3" fillId="2" borderId="23" xfId="1" applyFont="1" applyFill="1" applyBorder="1" applyAlignment="1" applyProtection="1">
      <alignment horizontal="justify" vertical="center"/>
    </xf>
    <xf numFmtId="0" fontId="3" fillId="2" borderId="23" xfId="1" applyFont="1" applyFill="1" applyBorder="1" applyAlignment="1" applyProtection="1">
      <alignment vertical="center"/>
    </xf>
    <xf numFmtId="0" fontId="3" fillId="2" borderId="25" xfId="1" applyFont="1" applyFill="1" applyBorder="1" applyAlignment="1" applyProtection="1">
      <alignment vertical="center"/>
    </xf>
    <xf numFmtId="0" fontId="12" fillId="2" borderId="28" xfId="1" applyFont="1" applyFill="1" applyBorder="1" applyAlignment="1" applyProtection="1">
      <alignment horizontal="center" vertical="center"/>
    </xf>
    <xf numFmtId="0" fontId="12" fillId="2" borderId="31" xfId="1" applyFont="1" applyFill="1" applyBorder="1" applyAlignment="1" applyProtection="1">
      <alignment horizontal="center" vertical="center"/>
    </xf>
    <xf numFmtId="0" fontId="12" fillId="2" borderId="32" xfId="1" applyFont="1" applyFill="1" applyBorder="1" applyAlignment="1" applyProtection="1">
      <alignment vertical="center"/>
    </xf>
    <xf numFmtId="0" fontId="12" fillId="2" borderId="33" xfId="1" applyFont="1" applyFill="1" applyBorder="1" applyAlignment="1" applyProtection="1">
      <alignment horizontal="center" vertical="center"/>
    </xf>
    <xf numFmtId="1" fontId="3" fillId="2" borderId="34" xfId="0" applyNumberFormat="1" applyFont="1" applyFill="1" applyBorder="1" applyAlignment="1" applyProtection="1">
      <alignment horizontal="center" vertical="center"/>
      <protection locked="0"/>
    </xf>
    <xf numFmtId="0" fontId="11" fillId="2" borderId="32" xfId="1" applyFont="1" applyFill="1" applyBorder="1" applyAlignment="1">
      <alignment horizontal="left" vertical="center"/>
      <protection locked="0"/>
    </xf>
    <xf numFmtId="0" fontId="3" fillId="2" borderId="21" xfId="1" applyFont="1" applyFill="1" applyBorder="1" applyAlignment="1" applyProtection="1">
      <alignment vertical="center"/>
    </xf>
    <xf numFmtId="170" fontId="11" fillId="2" borderId="14" xfId="4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>
      <alignment horizontal="left"/>
      <protection locked="0"/>
    </xf>
    <xf numFmtId="0" fontId="3" fillId="0" borderId="0" xfId="1" applyNumberFormat="1" applyFont="1" applyFill="1" applyBorder="1" applyAlignment="1">
      <alignment horizontal="center"/>
      <protection locked="0"/>
    </xf>
    <xf numFmtId="1" fontId="3" fillId="2" borderId="5" xfId="0" applyNumberFormat="1" applyFont="1" applyFill="1" applyBorder="1" applyAlignment="1" applyProtection="1">
      <alignment horizontal="center" vertical="center"/>
      <protection locked="0"/>
    </xf>
    <xf numFmtId="0" fontId="11" fillId="2" borderId="6" xfId="1" applyFont="1" applyFill="1" applyBorder="1" applyAlignment="1">
      <alignment horizontal="left" vertical="center"/>
      <protection locked="0"/>
    </xf>
    <xf numFmtId="0" fontId="3" fillId="2" borderId="0" xfId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>
      <protection locked="0"/>
    </xf>
    <xf numFmtId="0" fontId="3" fillId="0" borderId="0" xfId="1" applyNumberFormat="1" applyFont="1" applyFill="1" applyBorder="1" applyAlignment="1">
      <alignment horizontal="left" vertical="center" wrapText="1"/>
      <protection locked="0"/>
    </xf>
    <xf numFmtId="0" fontId="3" fillId="0" borderId="0" xfId="1" applyNumberFormat="1" applyFont="1" applyFill="1" applyBorder="1" applyAlignment="1">
      <alignment horizontal="center" vertical="center" wrapText="1"/>
      <protection locked="0"/>
    </xf>
    <xf numFmtId="0" fontId="3" fillId="2" borderId="5" xfId="1" applyFont="1" applyFill="1" applyBorder="1" applyAlignment="1">
      <alignment horizontal="center" vertical="center"/>
      <protection locked="0"/>
    </xf>
    <xf numFmtId="0" fontId="11" fillId="2" borderId="17" xfId="1" applyFont="1" applyFill="1" applyBorder="1" applyAlignment="1">
      <alignment horizontal="left" vertical="center"/>
      <protection locked="0"/>
    </xf>
    <xf numFmtId="0" fontId="3" fillId="2" borderId="35" xfId="1" applyFont="1" applyFill="1" applyBorder="1" applyAlignment="1" applyProtection="1">
      <alignment horizontal="right" vertical="top"/>
    </xf>
    <xf numFmtId="0" fontId="3" fillId="2" borderId="36" xfId="1" applyFont="1" applyFill="1" applyBorder="1" applyAlignment="1" applyProtection="1">
      <alignment horizontal="center" vertical="center"/>
    </xf>
    <xf numFmtId="0" fontId="3" fillId="2" borderId="35" xfId="1" applyFont="1" applyFill="1" applyBorder="1" applyAlignment="1">
      <alignment horizontal="right" vertical="top"/>
      <protection locked="0"/>
    </xf>
    <xf numFmtId="0" fontId="3" fillId="2" borderId="36" xfId="1" applyFont="1" applyFill="1" applyBorder="1" applyAlignment="1">
      <alignment horizontal="center" vertical="center"/>
      <protection locked="0"/>
    </xf>
    <xf numFmtId="0" fontId="3" fillId="2" borderId="4" xfId="1" applyFont="1" applyFill="1" applyBorder="1" applyAlignment="1">
      <alignment horizontal="center" vertical="center"/>
      <protection locked="0"/>
    </xf>
    <xf numFmtId="0" fontId="3" fillId="2" borderId="7" xfId="1" applyFont="1" applyFill="1" applyBorder="1" applyAlignment="1">
      <alignment horizontal="center" vertical="center"/>
      <protection locked="0"/>
    </xf>
    <xf numFmtId="0" fontId="1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protection locked="0"/>
    </xf>
    <xf numFmtId="0" fontId="14" fillId="0" borderId="0" xfId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Protection="1">
      <alignment vertical="center"/>
      <protection locked="0"/>
    </xf>
    <xf numFmtId="1" fontId="1" fillId="0" borderId="0" xfId="3" applyNumberFormat="1" applyFont="1" applyFill="1" applyBorder="1" applyAlignment="1">
      <alignment horizontal="left" vertical="center"/>
      <protection locked="0"/>
    </xf>
    <xf numFmtId="0" fontId="1" fillId="0" borderId="0" xfId="3" applyNumberFormat="1" applyFont="1" applyFill="1" applyBorder="1" applyAlignment="1" applyProtection="1">
      <alignment horizontal="center" vertical="center"/>
    </xf>
    <xf numFmtId="164" fontId="1" fillId="0" borderId="0" xfId="3" applyFont="1" applyFill="1" applyBorder="1" applyAlignment="1">
      <alignment horizontal="left" vertical="center"/>
      <protection locked="0"/>
    </xf>
    <xf numFmtId="0" fontId="4" fillId="0" borderId="0" xfId="1" applyFont="1" applyFill="1" applyBorder="1" applyAlignment="1" applyProtection="1">
      <alignment horizontal="center" vertical="center"/>
    </xf>
    <xf numFmtId="0" fontId="15" fillId="0" borderId="0" xfId="1" applyFill="1" applyBorder="1" applyAlignment="1" applyProtection="1">
      <alignment horizontal="left" vertical="center"/>
    </xf>
    <xf numFmtId="0" fontId="15" fillId="0" borderId="0" xfId="1" applyFill="1" applyBorder="1" applyAlignment="1" applyProtection="1">
      <alignment horizontal="right" vertical="center"/>
    </xf>
    <xf numFmtId="0" fontId="15" fillId="0" borderId="0" xfId="1" applyFill="1" applyBorder="1" applyAlignment="1" applyProtection="1">
      <alignment vertical="center"/>
    </xf>
    <xf numFmtId="0" fontId="15" fillId="0" borderId="0" xfId="1" applyFill="1" applyBorder="1" applyAlignment="1" applyProtection="1">
      <alignment horizontal="center" vertical="center"/>
    </xf>
    <xf numFmtId="0" fontId="15" fillId="0" borderId="0" xfId="1" applyFill="1" applyBorder="1" applyAlignment="1" applyProtection="1">
      <alignment vertical="center"/>
    </xf>
    <xf numFmtId="0" fontId="9" fillId="0" borderId="0" xfId="1" applyFont="1" applyFill="1" applyBorder="1" applyAlignment="1" applyProtection="1">
      <alignment horizontal="center" vertical="center"/>
    </xf>
    <xf numFmtId="0" fontId="9" fillId="0" borderId="0" xfId="5" applyFont="1" applyFill="1" applyBorder="1" applyAlignment="1" applyProtection="1">
      <alignment horizontal="center" vertical="center"/>
    </xf>
    <xf numFmtId="0" fontId="16" fillId="0" borderId="0" xfId="5" applyFont="1" applyFill="1" applyBorder="1" applyAlignment="1" applyProtection="1">
      <alignment horizontal="center" vertical="center"/>
    </xf>
    <xf numFmtId="0" fontId="16" fillId="0" borderId="0" xfId="5" applyFont="1" applyFill="1" applyBorder="1" applyAlignment="1" applyProtection="1">
      <alignment horizontal="right" vertical="center"/>
    </xf>
    <xf numFmtId="0" fontId="16" fillId="0" borderId="0" xfId="5" applyFont="1" applyFill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0" xfId="0" applyFont="1" applyBorder="1" applyAlignment="1">
      <alignment horizontal="left"/>
    </xf>
    <xf numFmtId="0" fontId="4" fillId="0" borderId="40" xfId="0" applyFont="1" applyBorder="1" applyAlignment="1">
      <alignment horizontal="right"/>
    </xf>
    <xf numFmtId="0" fontId="4" fillId="0" borderId="40" xfId="0" applyFont="1" applyBorder="1" applyAlignment="1"/>
    <xf numFmtId="0" fontId="4" fillId="0" borderId="26" xfId="0" applyFont="1" applyBorder="1" applyAlignment="1">
      <alignment horizontal="right"/>
    </xf>
    <xf numFmtId="0" fontId="4" fillId="0" borderId="41" xfId="0" applyFont="1" applyBorder="1" applyAlignment="1"/>
    <xf numFmtId="0" fontId="15" fillId="0" borderId="40" xfId="1" applyFill="1" applyBorder="1" applyAlignment="1" applyProtection="1">
      <alignment horizontal="center" vertical="center"/>
    </xf>
    <xf numFmtId="0" fontId="4" fillId="0" borderId="41" xfId="0" applyFont="1" applyBorder="1" applyAlignment="1">
      <alignment horizontal="left"/>
    </xf>
    <xf numFmtId="0" fontId="4" fillId="0" borderId="41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4" fillId="0" borderId="42" xfId="0" applyFont="1" applyBorder="1" applyAlignment="1">
      <alignment horizontal="left"/>
    </xf>
    <xf numFmtId="0" fontId="4" fillId="0" borderId="42" xfId="0" applyFont="1" applyBorder="1" applyAlignment="1">
      <alignment horizontal="right"/>
    </xf>
    <xf numFmtId="0" fontId="4" fillId="0" borderId="42" xfId="0" applyFont="1" applyBorder="1" applyAlignment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15" fillId="0" borderId="42" xfId="0" applyFont="1" applyBorder="1" applyAlignment="1">
      <alignment horizontal="left"/>
    </xf>
    <xf numFmtId="0" fontId="15" fillId="0" borderId="0" xfId="0" applyFont="1" applyAlignment="1">
      <alignment horizontal="right"/>
    </xf>
    <xf numFmtId="0" fontId="15" fillId="0" borderId="42" xfId="0" applyFont="1" applyBorder="1" applyAlignment="1"/>
    <xf numFmtId="0" fontId="15" fillId="0" borderId="0" xfId="0" applyFont="1" applyAlignment="1">
      <alignment horizontal="right" vertical="center"/>
    </xf>
    <xf numFmtId="0" fontId="15" fillId="0" borderId="41" xfId="0" applyFont="1" applyBorder="1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41" xfId="1" applyFill="1" applyBorder="1" applyAlignment="1" applyProtection="1">
      <alignment horizontal="center" vertical="center"/>
    </xf>
    <xf numFmtId="0" fontId="4" fillId="0" borderId="0" xfId="0" applyFont="1" applyAlignment="1"/>
    <xf numFmtId="0" fontId="4" fillId="0" borderId="6" xfId="0" applyFont="1" applyBorder="1" applyAlignment="1">
      <alignment horizontal="left"/>
    </xf>
    <xf numFmtId="0" fontId="1" fillId="0" borderId="0" xfId="0" applyFont="1">
      <alignment vertical="center"/>
    </xf>
    <xf numFmtId="0" fontId="4" fillId="0" borderId="24" xfId="0" applyFont="1" applyBorder="1" applyAlignment="1">
      <alignment horizontal="left"/>
    </xf>
    <xf numFmtId="0" fontId="4" fillId="3" borderId="42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15" fillId="3" borderId="0" xfId="0" applyFont="1" applyFill="1" applyAlignment="1">
      <alignment horizontal="right" vertical="center"/>
    </xf>
    <xf numFmtId="0" fontId="4" fillId="3" borderId="42" xfId="0" applyFont="1" applyFill="1" applyBorder="1" applyAlignment="1"/>
    <xf numFmtId="0" fontId="4" fillId="3" borderId="41" xfId="0" applyFont="1" applyFill="1" applyBorder="1" applyAlignment="1"/>
    <xf numFmtId="0" fontId="4" fillId="4" borderId="6" xfId="0" applyFont="1" applyFill="1" applyBorder="1" applyAlignment="1">
      <alignment horizontal="left"/>
    </xf>
    <xf numFmtId="0" fontId="15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>
      <alignment vertical="center"/>
    </xf>
    <xf numFmtId="0" fontId="4" fillId="4" borderId="41" xfId="0" applyFont="1" applyFill="1" applyBorder="1" applyAlignment="1"/>
    <xf numFmtId="0" fontId="15" fillId="0" borderId="0" xfId="0" applyFont="1">
      <alignment vertical="center"/>
    </xf>
    <xf numFmtId="0" fontId="15" fillId="3" borderId="0" xfId="0" applyFont="1" applyFill="1" applyAlignment="1">
      <alignment horizontal="left" vertical="center"/>
    </xf>
    <xf numFmtId="0" fontId="4" fillId="3" borderId="0" xfId="0" applyFont="1" applyFill="1" applyAlignment="1"/>
    <xf numFmtId="0" fontId="15" fillId="3" borderId="0" xfId="0" applyFont="1" applyFill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 wrapText="1"/>
    </xf>
    <xf numFmtId="0" fontId="18" fillId="0" borderId="0" xfId="6" applyAlignment="1" applyProtection="1">
      <alignment horizontal="left" vertical="center"/>
    </xf>
    <xf numFmtId="0" fontId="17" fillId="0" borderId="0" xfId="6" applyFont="1" applyAlignment="1" applyProtection="1">
      <alignment horizontal="left" vertical="center"/>
    </xf>
    <xf numFmtId="0" fontId="17" fillId="0" borderId="0" xfId="6" applyFont="1" applyAlignment="1" applyProtection="1">
      <alignment horizontal="right" vertical="center"/>
    </xf>
    <xf numFmtId="0" fontId="17" fillId="0" borderId="0" xfId="6" applyFont="1" applyAlignment="1" applyProtection="1">
      <alignment vertical="center"/>
    </xf>
    <xf numFmtId="0" fontId="18" fillId="0" borderId="0" xfId="6" applyAlignment="1" applyProtection="1">
      <alignment horizontal="right" vertical="center"/>
    </xf>
    <xf numFmtId="0" fontId="18" fillId="0" borderId="0" xfId="6" applyAlignment="1" applyProtection="1">
      <alignment vertical="center"/>
    </xf>
    <xf numFmtId="0" fontId="4" fillId="0" borderId="0" xfId="6" applyFont="1" applyAlignment="1" applyProtection="1"/>
    <xf numFmtId="0" fontId="15" fillId="5" borderId="0" xfId="5" applyFill="1" applyAlignment="1" applyProtection="1">
      <alignment horizontal="left" vertical="center"/>
    </xf>
    <xf numFmtId="0" fontId="15" fillId="6" borderId="0" xfId="5" applyFill="1" applyAlignment="1" applyProtection="1">
      <alignment horizontal="left" vertical="center"/>
    </xf>
    <xf numFmtId="0" fontId="15" fillId="6" borderId="0" xfId="5" applyFill="1" applyAlignment="1" applyProtection="1">
      <alignment horizontal="right" vertical="center"/>
    </xf>
    <xf numFmtId="0" fontId="15" fillId="6" borderId="0" xfId="5" applyFill="1" applyAlignment="1" applyProtection="1">
      <alignment vertical="center"/>
    </xf>
    <xf numFmtId="0" fontId="17" fillId="6" borderId="0" xfId="5" applyFont="1" applyFill="1" applyAlignment="1" applyProtection="1">
      <alignment horizontal="left" vertical="center"/>
    </xf>
    <xf numFmtId="0" fontId="17" fillId="6" borderId="0" xfId="5" applyFont="1" applyFill="1" applyAlignment="1" applyProtection="1">
      <alignment horizontal="right" vertical="center"/>
    </xf>
    <xf numFmtId="0" fontId="17" fillId="6" borderId="0" xfId="5" applyFont="1" applyFill="1" applyAlignment="1" applyProtection="1">
      <alignment vertical="center"/>
    </xf>
    <xf numFmtId="0" fontId="17" fillId="4" borderId="0" xfId="5" applyFont="1" applyFill="1" applyAlignment="1" applyProtection="1">
      <alignment horizontal="left" vertical="center"/>
    </xf>
    <xf numFmtId="0" fontId="17" fillId="4" borderId="0" xfId="5" applyFont="1" applyFill="1" applyAlignment="1" applyProtection="1">
      <alignment horizontal="right" vertical="center"/>
    </xf>
    <xf numFmtId="0" fontId="17" fillId="4" borderId="0" xfId="5" applyFont="1" applyFill="1" applyAlignment="1" applyProtection="1">
      <alignment vertical="center"/>
    </xf>
    <xf numFmtId="0" fontId="17" fillId="5" borderId="0" xfId="5" applyFont="1" applyFill="1" applyAlignment="1" applyProtection="1">
      <alignment horizontal="left" vertical="center"/>
    </xf>
    <xf numFmtId="0" fontId="17" fillId="0" borderId="0" xfId="5" applyFont="1" applyAlignment="1" applyProtection="1">
      <alignment horizontal="left" vertical="center"/>
    </xf>
    <xf numFmtId="0" fontId="17" fillId="0" borderId="0" xfId="5" applyFont="1" applyAlignment="1" applyProtection="1">
      <alignment horizontal="right" vertical="center"/>
    </xf>
    <xf numFmtId="0" fontId="17" fillId="0" borderId="0" xfId="5" applyFont="1" applyAlignment="1" applyProtection="1">
      <alignment vertical="center"/>
    </xf>
    <xf numFmtId="0" fontId="15" fillId="0" borderId="0" xfId="5" applyAlignment="1" applyProtection="1">
      <alignment horizontal="left" vertical="center"/>
    </xf>
    <xf numFmtId="0" fontId="15" fillId="0" borderId="0" xfId="5" applyAlignment="1" applyProtection="1">
      <alignment horizontal="right" vertical="center"/>
    </xf>
    <xf numFmtId="0" fontId="15" fillId="0" borderId="0" xfId="5" applyAlignment="1" applyProtection="1">
      <alignment vertical="center"/>
    </xf>
    <xf numFmtId="0" fontId="17" fillId="0" borderId="0" xfId="0" applyNumberFormat="1" applyFont="1" applyFill="1" applyBorder="1">
      <alignment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right"/>
    </xf>
    <xf numFmtId="0" fontId="4" fillId="0" borderId="6" xfId="0" applyFont="1" applyFill="1" applyBorder="1" applyAlignment="1">
      <alignment horizontal="left"/>
    </xf>
    <xf numFmtId="0" fontId="4" fillId="0" borderId="6" xfId="0" applyNumberFormat="1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quotePrefix="1" applyFont="1" applyAlignment="1">
      <alignment horizontal="right" vertical="center"/>
    </xf>
    <xf numFmtId="0" fontId="4" fillId="0" borderId="42" xfId="0" applyNumberFormat="1" applyFont="1" applyFill="1" applyBorder="1" applyAlignment="1">
      <alignment horizontal="left"/>
    </xf>
    <xf numFmtId="0" fontId="4" fillId="0" borderId="42" xfId="0" applyNumberFormat="1" applyFont="1" applyFill="1" applyBorder="1" applyAlignment="1"/>
    <xf numFmtId="0" fontId="15" fillId="0" borderId="0" xfId="0" applyFont="1" applyFill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>
      <alignment vertical="center"/>
    </xf>
    <xf numFmtId="0" fontId="4" fillId="0" borderId="31" xfId="7" applyNumberFormat="1" applyFont="1" applyFill="1" applyBorder="1" applyAlignment="1" applyProtection="1">
      <alignment horizontal="center" vertical="center"/>
    </xf>
    <xf numFmtId="0" fontId="4" fillId="0" borderId="42" xfId="7" applyNumberFormat="1" applyFont="1" applyFill="1" applyBorder="1" applyAlignment="1" applyProtection="1">
      <alignment horizontal="left"/>
    </xf>
    <xf numFmtId="0" fontId="4" fillId="0" borderId="31" xfId="7" applyNumberFormat="1" applyFont="1" applyFill="1" applyBorder="1" applyAlignment="1" applyProtection="1">
      <alignment horizontal="left"/>
    </xf>
    <xf numFmtId="0" fontId="15" fillId="0" borderId="31" xfId="7" applyNumberFormat="1" applyFont="1" applyFill="1" applyBorder="1" applyAlignment="1" applyProtection="1">
      <alignment horizontal="right" vertical="center"/>
    </xf>
    <xf numFmtId="0" fontId="4" fillId="0" borderId="42" xfId="7" applyNumberFormat="1" applyFont="1" applyFill="1" applyBorder="1" applyAlignment="1" applyProtection="1"/>
    <xf numFmtId="0" fontId="4" fillId="0" borderId="32" xfId="7" applyNumberFormat="1" applyFont="1" applyFill="1" applyBorder="1" applyAlignment="1" applyProtection="1"/>
    <xf numFmtId="0" fontId="15" fillId="0" borderId="31" xfId="7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15" fillId="0" borderId="0" xfId="1" applyNumberFormat="1" applyFill="1" applyBorder="1" applyAlignment="1" applyProtection="1">
      <alignment horizontal="left" vertical="center"/>
    </xf>
    <xf numFmtId="0" fontId="15" fillId="0" borderId="0" xfId="1" applyNumberFormat="1" applyFill="1" applyBorder="1" applyAlignment="1" applyProtection="1">
      <alignment horizontal="right" vertical="center"/>
    </xf>
    <xf numFmtId="0" fontId="15" fillId="0" borderId="0" xfId="1" applyNumberFormat="1" applyFill="1" applyBorder="1" applyAlignment="1" applyProtection="1">
      <alignment vertical="center"/>
    </xf>
    <xf numFmtId="0" fontId="15" fillId="0" borderId="0" xfId="1" applyNumberFormat="1" applyFill="1" applyBorder="1" applyAlignment="1" applyProtection="1">
      <alignment horizontal="center" vertical="center"/>
    </xf>
    <xf numFmtId="0" fontId="1" fillId="0" borderId="43" xfId="0" applyFont="1" applyBorder="1" applyAlignment="1">
      <alignment horizontal="left" vertical="center"/>
    </xf>
    <xf numFmtId="0" fontId="1" fillId="0" borderId="43" xfId="0" applyFont="1" applyBorder="1" applyAlignment="1">
      <alignment horizontal="right" vertical="center"/>
    </xf>
    <xf numFmtId="0" fontId="1" fillId="0" borderId="43" xfId="0" applyFont="1" applyBorder="1">
      <alignment vertical="center"/>
    </xf>
    <xf numFmtId="0" fontId="20" fillId="0" borderId="0" xfId="0" applyFont="1" applyFill="1" applyBorder="1" applyAlignment="1"/>
    <xf numFmtId="0" fontId="21" fillId="0" borderId="41" xfId="0" applyFont="1" applyBorder="1" applyAlignment="1"/>
    <xf numFmtId="0" fontId="1" fillId="0" borderId="41" xfId="0" applyFont="1" applyBorder="1" applyAlignment="1"/>
    <xf numFmtId="0" fontId="1" fillId="0" borderId="41" xfId="0" applyNumberFormat="1" applyFont="1" applyBorder="1" applyAlignment="1"/>
    <xf numFmtId="0" fontId="21" fillId="0" borderId="41" xfId="0" applyNumberFormat="1" applyFont="1" applyBorder="1" applyAlignment="1"/>
    <xf numFmtId="1" fontId="22" fillId="0" borderId="0" xfId="0" applyNumberFormat="1" applyFont="1" applyFill="1" applyBorder="1" applyAlignment="1"/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/>
    <xf numFmtId="1" fontId="4" fillId="0" borderId="0" xfId="1" applyNumberFormat="1" applyFont="1" applyFill="1" applyBorder="1" applyAlignment="1" applyProtection="1">
      <alignment horizontal="center" vertical="center"/>
    </xf>
    <xf numFmtId="14" fontId="4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/>
    </xf>
    <xf numFmtId="0" fontId="22" fillId="0" borderId="0" xfId="0" applyFont="1" applyFill="1" applyBorder="1" applyAlignment="1">
      <alignment horizontal="center"/>
    </xf>
    <xf numFmtId="0" fontId="4" fillId="0" borderId="0" xfId="1" applyFont="1" applyAlignment="1" applyProtection="1"/>
    <xf numFmtId="0" fontId="23" fillId="2" borderId="3" xfId="1" applyFont="1" applyFill="1" applyBorder="1" applyAlignment="1" applyProtection="1">
      <alignment vertical="top"/>
    </xf>
    <xf numFmtId="0" fontId="23" fillId="2" borderId="6" xfId="1" applyFont="1" applyFill="1" applyBorder="1" applyAlignment="1" applyProtection="1">
      <alignment vertical="top"/>
    </xf>
    <xf numFmtId="0" fontId="3" fillId="2" borderId="6" xfId="1" applyFont="1" applyFill="1" applyBorder="1" applyAlignment="1" applyProtection="1">
      <alignment vertical="center"/>
    </xf>
    <xf numFmtId="0" fontId="4" fillId="0" borderId="0" xfId="1" applyFont="1" applyFill="1" applyAlignment="1" applyProtection="1"/>
    <xf numFmtId="0" fontId="4" fillId="0" borderId="0" xfId="1" applyNumberFormat="1" applyFont="1" applyBorder="1" applyAlignment="1" applyProtection="1"/>
    <xf numFmtId="0" fontId="4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vertical="center"/>
    </xf>
    <xf numFmtId="0" fontId="7" fillId="0" borderId="13" xfId="1" applyFont="1" applyBorder="1" applyAlignment="1" applyProtection="1"/>
    <xf numFmtId="0" fontId="24" fillId="2" borderId="17" xfId="1" applyFont="1" applyFill="1" applyBorder="1" applyAlignment="1" applyProtection="1">
      <alignment vertical="center"/>
    </xf>
    <xf numFmtId="0" fontId="3" fillId="2" borderId="34" xfId="1" applyFont="1" applyFill="1" applyBorder="1" applyAlignment="1" applyProtection="1">
      <alignment horizontal="center" vertical="center"/>
    </xf>
    <xf numFmtId="0" fontId="3" fillId="2" borderId="20" xfId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left"/>
    </xf>
    <xf numFmtId="0" fontId="3" fillId="2" borderId="5" xfId="1" applyFont="1" applyFill="1" applyBorder="1" applyAlignment="1" applyProtection="1">
      <alignment horizontal="center" vertical="center"/>
    </xf>
    <xf numFmtId="0" fontId="3" fillId="2" borderId="24" xfId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left" vertical="center" wrapText="1"/>
    </xf>
    <xf numFmtId="0" fontId="3" fillId="2" borderId="26" xfId="1" applyFont="1" applyFill="1" applyBorder="1" applyAlignment="1" applyProtection="1">
      <alignment vertical="center"/>
    </xf>
    <xf numFmtId="0" fontId="3" fillId="2" borderId="37" xfId="1" applyFont="1" applyFill="1" applyBorder="1" applyAlignment="1" applyProtection="1">
      <alignment horizontal="center" vertical="center"/>
    </xf>
    <xf numFmtId="0" fontId="3" fillId="2" borderId="16" xfId="1" applyFont="1" applyFill="1" applyBorder="1" applyAlignment="1" applyProtection="1">
      <alignment vertical="center"/>
    </xf>
    <xf numFmtId="1" fontId="3" fillId="2" borderId="20" xfId="1" applyNumberFormat="1" applyFont="1" applyFill="1" applyBorder="1" applyAlignment="1" applyProtection="1">
      <alignment vertical="center"/>
    </xf>
    <xf numFmtId="1" fontId="3" fillId="2" borderId="24" xfId="1" applyNumberFormat="1" applyFont="1" applyFill="1" applyBorder="1" applyAlignment="1" applyProtection="1">
      <alignment vertical="center"/>
    </xf>
    <xf numFmtId="1" fontId="3" fillId="2" borderId="26" xfId="1" applyNumberFormat="1" applyFont="1" applyFill="1" applyBorder="1" applyAlignment="1" applyProtection="1">
      <alignment vertical="center"/>
    </xf>
    <xf numFmtId="1" fontId="3" fillId="2" borderId="37" xfId="1" applyNumberFormat="1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0" fillId="0" borderId="2" xfId="0" applyFont="1" applyBorder="1" applyAlignment="1"/>
    <xf numFmtId="0" fontId="1" fillId="0" borderId="0" xfId="0" applyFont="1" applyAlignment="1">
      <alignment horizontal="center"/>
    </xf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0" fillId="0" borderId="0" xfId="0" applyFont="1" applyBorder="1" applyAlignment="1"/>
    <xf numFmtId="0" fontId="1" fillId="0" borderId="11" xfId="0" applyFont="1" applyBorder="1" applyAlignment="1"/>
    <xf numFmtId="0" fontId="1" fillId="0" borderId="49" xfId="0" applyFont="1" applyBorder="1" applyAlignment="1"/>
    <xf numFmtId="0" fontId="1" fillId="0" borderId="4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1" xfId="0" applyNumberFormat="1" applyFont="1" applyBorder="1" applyAlignment="1"/>
    <xf numFmtId="1" fontId="1" fillId="0" borderId="2" xfId="0" applyNumberFormat="1" applyFont="1" applyBorder="1" applyAlignment="1"/>
    <xf numFmtId="1" fontId="1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7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" fontId="1" fillId="0" borderId="0" xfId="0" applyNumberFormat="1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5" fillId="0" borderId="41" xfId="1" applyBorder="1" applyAlignment="1" applyProtection="1">
      <alignment horizontal="center" vertical="center"/>
    </xf>
    <xf numFmtId="0" fontId="1" fillId="5" borderId="0" xfId="0" applyFont="1" applyFill="1">
      <alignment vertical="center"/>
    </xf>
    <xf numFmtId="0" fontId="1" fillId="7" borderId="0" xfId="0" applyFont="1" applyFill="1">
      <alignment vertical="center"/>
    </xf>
    <xf numFmtId="0" fontId="15" fillId="0" borderId="0" xfId="1" applyAlignment="1" applyProtection="1">
      <alignment vertical="center"/>
    </xf>
    <xf numFmtId="0" fontId="15" fillId="0" borderId="0" xfId="1" applyAlignment="1" applyProtection="1">
      <alignment horizontal="left" vertical="center"/>
    </xf>
    <xf numFmtId="0" fontId="15" fillId="0" borderId="0" xfId="1" applyAlignment="1" applyProtection="1">
      <alignment horizontal="right" vertical="center"/>
    </xf>
    <xf numFmtId="0" fontId="15" fillId="0" borderId="0" xfId="1" applyAlignment="1" applyProtection="1">
      <alignment horizontal="center" vertical="center"/>
    </xf>
    <xf numFmtId="171" fontId="1" fillId="0" borderId="0" xfId="3" applyNumberFormat="1" applyFont="1" applyFill="1" applyBorder="1" applyAlignment="1">
      <alignment horizontal="left"/>
      <protection locked="0"/>
    </xf>
    <xf numFmtId="0" fontId="1" fillId="0" borderId="0" xfId="1" applyNumberFormat="1" applyFont="1" applyFill="1" applyBorder="1" applyAlignment="1">
      <alignment horizontal="left"/>
      <protection locked="0"/>
    </xf>
    <xf numFmtId="171" fontId="1" fillId="0" borderId="0" xfId="1" applyNumberFormat="1" applyFont="1" applyFill="1" applyBorder="1" applyAlignment="1" applyProtection="1">
      <alignment horizontal="left"/>
    </xf>
    <xf numFmtId="0" fontId="1" fillId="0" borderId="0" xfId="1" applyNumberFormat="1" applyFont="1" applyFill="1" applyBorder="1" applyAlignment="1">
      <alignment horizontal="center"/>
      <protection locked="0"/>
    </xf>
    <xf numFmtId="0" fontId="15" fillId="0" borderId="0" xfId="1" applyFont="1" applyFill="1" applyBorder="1" applyAlignment="1">
      <alignment horizontal="left" vertical="center"/>
      <protection locked="0"/>
    </xf>
    <xf numFmtId="1" fontId="15" fillId="0" borderId="0" xfId="1" applyNumberFormat="1" applyFont="1" applyFill="1" applyBorder="1" applyAlignment="1">
      <alignment horizontal="left" vertical="center"/>
      <protection locked="0"/>
    </xf>
    <xf numFmtId="171" fontId="1" fillId="0" borderId="0" xfId="1" applyNumberFormat="1" applyFont="1" applyFill="1" applyBorder="1" applyAlignment="1">
      <alignment horizontal="left"/>
      <protection locked="0"/>
    </xf>
    <xf numFmtId="0" fontId="15" fillId="0" borderId="0" xfId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>
      <alignment vertical="center"/>
      <protection locked="0"/>
    </xf>
    <xf numFmtId="0" fontId="1" fillId="0" borderId="0" xfId="1" applyNumberFormat="1" applyFont="1" applyFill="1" applyBorder="1" applyAlignment="1">
      <alignment horizontal="left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1" applyFont="1" applyFill="1" applyBorder="1" applyAlignment="1">
      <alignment horizontal="left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3" applyNumberFormat="1" applyFont="1" applyFill="1" applyBorder="1" applyAlignment="1">
      <alignment horizontal="center"/>
      <protection locked="0"/>
    </xf>
    <xf numFmtId="171" fontId="1" fillId="0" borderId="0" xfId="3" applyNumberFormat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protection locked="0"/>
    </xf>
    <xf numFmtId="0" fontId="1" fillId="0" borderId="0" xfId="1" applyNumberFormat="1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6" applyFont="1" applyAlignment="1" applyProtection="1">
      <alignment horizontal="left" vertical="center"/>
    </xf>
    <xf numFmtId="0" fontId="28" fillId="0" borderId="0" xfId="0" applyFont="1" applyFill="1" applyBorder="1" applyAlignment="1" applyProtection="1">
      <protection locked="0"/>
    </xf>
    <xf numFmtId="0" fontId="28" fillId="0" borderId="0" xfId="1" applyNumberFormat="1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 applyProtection="1">
      <protection locked="0"/>
    </xf>
    <xf numFmtId="0" fontId="31" fillId="0" borderId="0" xfId="0" applyNumberFormat="1" applyFont="1" applyFill="1" applyBorder="1" applyAlignment="1" applyProtection="1">
      <protection locked="0"/>
    </xf>
    <xf numFmtId="0" fontId="32" fillId="0" borderId="0" xfId="0" applyFont="1" applyFill="1" applyBorder="1" applyAlignment="1" applyProtection="1">
      <protection locked="0"/>
    </xf>
    <xf numFmtId="0" fontId="32" fillId="0" borderId="0" xfId="1" applyNumberFormat="1" applyFont="1" applyFill="1" applyBorder="1" applyAlignment="1" applyProtection="1">
      <protection locked="0"/>
    </xf>
    <xf numFmtId="0" fontId="33" fillId="0" borderId="0" xfId="0" applyFont="1" applyFill="1" applyBorder="1" applyAlignment="1" applyProtection="1">
      <protection locked="0"/>
    </xf>
    <xf numFmtId="0" fontId="33" fillId="0" borderId="0" xfId="1" applyNumberFormat="1" applyFont="1" applyFill="1" applyBorder="1" applyAlignment="1" applyProtection="1">
      <protection locked="0"/>
    </xf>
    <xf numFmtId="171" fontId="1" fillId="0" borderId="0" xfId="3" applyNumberFormat="1" applyFont="1" applyFill="1" applyAlignment="1">
      <alignment horizontal="left"/>
      <protection locked="0"/>
    </xf>
    <xf numFmtId="0" fontId="34" fillId="0" borderId="0" xfId="0" applyFont="1" applyFill="1" applyBorder="1" applyAlignment="1" applyProtection="1">
      <protection locked="0"/>
    </xf>
    <xf numFmtId="171" fontId="34" fillId="0" borderId="0" xfId="3" applyNumberFormat="1" applyFont="1" applyFill="1" applyAlignment="1">
      <alignment horizontal="left"/>
      <protection locked="0"/>
    </xf>
    <xf numFmtId="0" fontId="34" fillId="0" borderId="0" xfId="0" applyFont="1" applyFill="1" applyBorder="1" applyAlignment="1" applyProtection="1">
      <alignment horizont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protection locked="0"/>
    </xf>
    <xf numFmtId="164" fontId="11" fillId="2" borderId="24" xfId="3" applyFont="1" applyFill="1" applyBorder="1" applyAlignment="1">
      <alignment horizontal="left" vertical="center"/>
      <protection locked="0"/>
    </xf>
    <xf numFmtId="164" fontId="11" fillId="2" borderId="6" xfId="3" applyFont="1" applyFill="1" applyBorder="1" applyAlignment="1">
      <alignment horizontal="left" vertical="center"/>
      <protection locked="0"/>
    </xf>
    <xf numFmtId="0" fontId="12" fillId="2" borderId="29" xfId="1" applyFont="1" applyFill="1" applyBorder="1" applyAlignment="1" applyProtection="1">
      <alignment horizontal="center" vertical="center"/>
    </xf>
    <xf numFmtId="0" fontId="12" fillId="2" borderId="30" xfId="1" applyFont="1" applyFill="1" applyBorder="1" applyAlignment="1" applyProtection="1">
      <alignment horizontal="center" vertical="center"/>
    </xf>
    <xf numFmtId="0" fontId="3" fillId="2" borderId="26" xfId="1" applyFont="1" applyFill="1" applyBorder="1" applyAlignment="1" applyProtection="1">
      <alignment horizontal="left" vertical="center"/>
    </xf>
    <xf numFmtId="0" fontId="3" fillId="2" borderId="16" xfId="1" applyFont="1" applyFill="1" applyBorder="1" applyAlignment="1" applyProtection="1">
      <alignment horizontal="left" vertical="center"/>
    </xf>
    <xf numFmtId="0" fontId="3" fillId="2" borderId="27" xfId="1" applyFont="1" applyFill="1" applyBorder="1" applyAlignment="1" applyProtection="1">
      <alignment horizontal="left" vertical="center"/>
    </xf>
    <xf numFmtId="0" fontId="3" fillId="2" borderId="24" xfId="1" applyFont="1" applyFill="1" applyBorder="1" applyAlignment="1" applyProtection="1">
      <alignment horizontal="left" vertical="center"/>
    </xf>
    <xf numFmtId="0" fontId="3" fillId="2" borderId="0" xfId="1" applyFont="1" applyFill="1" applyBorder="1" applyAlignment="1" applyProtection="1">
      <alignment horizontal="left" vertical="center"/>
    </xf>
    <xf numFmtId="0" fontId="3" fillId="2" borderId="14" xfId="1" applyFont="1" applyFill="1" applyBorder="1" applyAlignment="1" applyProtection="1">
      <alignment horizontal="left" vertical="center"/>
    </xf>
    <xf numFmtId="0" fontId="3" fillId="2" borderId="0" xfId="1" applyFont="1" applyFill="1" applyBorder="1" applyAlignment="1" applyProtection="1">
      <alignment horizontal="center" vertical="center"/>
    </xf>
    <xf numFmtId="169" fontId="13" fillId="2" borderId="37" xfId="1" applyNumberFormat="1" applyFont="1" applyFill="1" applyBorder="1" applyAlignment="1" applyProtection="1">
      <alignment horizontal="right" vertical="center"/>
    </xf>
    <xf numFmtId="169" fontId="13" fillId="2" borderId="38" xfId="1" applyNumberFormat="1" applyFont="1" applyFill="1" applyBorder="1" applyAlignment="1" applyProtection="1">
      <alignment horizontal="right" vertical="center"/>
    </xf>
    <xf numFmtId="169" fontId="13" fillId="2" borderId="39" xfId="1" applyNumberFormat="1" applyFont="1" applyFill="1" applyBorder="1" applyAlignment="1" applyProtection="1">
      <alignment horizontal="right" vertical="center"/>
    </xf>
    <xf numFmtId="0" fontId="9" fillId="2" borderId="7" xfId="1" applyFont="1" applyFill="1" applyBorder="1" applyAlignment="1">
      <alignment horizontal="center"/>
      <protection locked="0"/>
    </xf>
    <xf numFmtId="0" fontId="9" fillId="2" borderId="18" xfId="1" applyFont="1" applyFill="1" applyBorder="1" applyAlignment="1">
      <alignment horizontal="center"/>
      <protection locked="0"/>
    </xf>
    <xf numFmtId="164" fontId="11" fillId="2" borderId="20" xfId="3" applyFont="1" applyFill="1" applyBorder="1" applyAlignment="1">
      <alignment horizontal="left" vertical="center"/>
      <protection locked="0"/>
    </xf>
    <xf numFmtId="164" fontId="11" fillId="2" borderId="32" xfId="3" applyFont="1" applyFill="1" applyBorder="1" applyAlignment="1">
      <alignment horizontal="left" vertical="center"/>
      <protection locked="0"/>
    </xf>
    <xf numFmtId="0" fontId="10" fillId="2" borderId="16" xfId="2" applyFill="1" applyBorder="1" applyAlignment="1" applyProtection="1">
      <alignment horizontal="center" vertical="center"/>
    </xf>
    <xf numFmtId="0" fontId="3" fillId="2" borderId="6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 applyProtection="1">
      <alignment horizontal="center" vertical="center"/>
    </xf>
    <xf numFmtId="164" fontId="11" fillId="2" borderId="26" xfId="3" applyFont="1" applyFill="1" applyBorder="1" applyAlignment="1">
      <alignment horizontal="left" vertical="center"/>
      <protection locked="0"/>
    </xf>
    <xf numFmtId="164" fontId="11" fillId="2" borderId="17" xfId="3" applyFont="1" applyFill="1" applyBorder="1" applyAlignment="1">
      <alignment horizontal="left" vertical="center"/>
      <protection locked="0"/>
    </xf>
    <xf numFmtId="0" fontId="11" fillId="2" borderId="20" xfId="1" applyFont="1" applyFill="1" applyBorder="1" applyAlignment="1" applyProtection="1">
      <alignment horizontal="left" vertical="center"/>
    </xf>
    <xf numFmtId="0" fontId="11" fillId="2" borderId="21" xfId="1" applyFont="1" applyFill="1" applyBorder="1" applyAlignment="1" applyProtection="1">
      <alignment horizontal="left" vertical="center"/>
    </xf>
    <xf numFmtId="0" fontId="11" fillId="2" borderId="22" xfId="1" applyFont="1" applyFill="1" applyBorder="1" applyAlignment="1" applyProtection="1">
      <alignment horizontal="left" vertical="center"/>
    </xf>
    <xf numFmtId="14" fontId="5" fillId="0" borderId="8" xfId="1" applyNumberFormat="1" applyFont="1" applyBorder="1" applyAlignment="1" applyProtection="1">
      <alignment horizontal="center" vertical="center"/>
    </xf>
    <xf numFmtId="14" fontId="5" fillId="0" borderId="10" xfId="1" applyNumberFormat="1" applyFont="1" applyBorder="1" applyAlignment="1" applyProtection="1">
      <alignment horizontal="center" vertical="center"/>
    </xf>
    <xf numFmtId="14" fontId="6" fillId="0" borderId="1" xfId="1" applyNumberFormat="1" applyFont="1" applyBorder="1" applyAlignment="1">
      <alignment horizontal="center" vertical="center"/>
      <protection locked="0"/>
    </xf>
    <xf numFmtId="14" fontId="6" fillId="0" borderId="9" xfId="1" applyNumberFormat="1" applyFont="1" applyBorder="1" applyAlignment="1">
      <alignment horizontal="center" vertical="center"/>
      <protection locked="0"/>
    </xf>
    <xf numFmtId="14" fontId="6" fillId="0" borderId="11" xfId="1" applyNumberFormat="1" applyFont="1" applyBorder="1" applyAlignment="1">
      <alignment horizontal="center" vertical="center"/>
      <protection locked="0"/>
    </xf>
    <xf numFmtId="14" fontId="6" fillId="0" borderId="12" xfId="1" applyNumberFormat="1" applyFont="1" applyBorder="1" applyAlignment="1">
      <alignment horizontal="center" vertical="center"/>
      <protection locked="0"/>
    </xf>
    <xf numFmtId="1" fontId="8" fillId="0" borderId="1" xfId="1" applyNumberFormat="1" applyFont="1" applyBorder="1" applyAlignment="1" applyProtection="1">
      <alignment horizontal="center"/>
    </xf>
    <xf numFmtId="1" fontId="8" fillId="0" borderId="9" xfId="1" applyNumberFormat="1" applyFont="1" applyBorder="1" applyAlignment="1" applyProtection="1">
      <alignment horizontal="center"/>
    </xf>
    <xf numFmtId="1" fontId="8" fillId="0" borderId="5" xfId="1" applyNumberFormat="1" applyFont="1" applyBorder="1" applyAlignment="1" applyProtection="1">
      <alignment horizontal="center"/>
    </xf>
    <xf numFmtId="1" fontId="8" fillId="0" borderId="14" xfId="1" applyNumberFormat="1" applyFont="1" applyBorder="1" applyAlignment="1" applyProtection="1">
      <alignment horizontal="center"/>
    </xf>
    <xf numFmtId="1" fontId="8" fillId="0" borderId="11" xfId="1" applyNumberFormat="1" applyFont="1" applyBorder="1" applyAlignment="1" applyProtection="1">
      <alignment horizontal="center"/>
    </xf>
    <xf numFmtId="1" fontId="8" fillId="0" borderId="12" xfId="1" applyNumberFormat="1" applyFont="1" applyBorder="1" applyAlignment="1" applyProtection="1">
      <alignment horizontal="center"/>
    </xf>
    <xf numFmtId="0" fontId="11" fillId="2" borderId="24" xfId="1" applyFont="1" applyFill="1" applyBorder="1" applyAlignment="1" applyProtection="1">
      <alignment horizontal="left" vertical="center"/>
    </xf>
    <xf numFmtId="0" fontId="11" fillId="2" borderId="6" xfId="1" applyFont="1" applyFill="1" applyBorder="1" applyAlignment="1" applyProtection="1">
      <alignment horizontal="left" vertical="center"/>
    </xf>
    <xf numFmtId="0" fontId="3" fillId="2" borderId="5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9" fillId="2" borderId="7" xfId="1" applyFont="1" applyFill="1" applyBorder="1" applyAlignment="1" applyProtection="1">
      <alignment horizontal="center"/>
    </xf>
    <xf numFmtId="0" fontId="9" fillId="2" borderId="18" xfId="1" applyFont="1" applyFill="1" applyBorder="1" applyAlignment="1" applyProtection="1">
      <alignment horizontal="center"/>
    </xf>
    <xf numFmtId="0" fontId="24" fillId="2" borderId="15" xfId="1" applyFont="1" applyFill="1" applyBorder="1" applyAlignment="1" applyProtection="1">
      <alignment horizontal="center" vertical="center"/>
    </xf>
    <xf numFmtId="0" fontId="24" fillId="2" borderId="16" xfId="1" applyFont="1" applyFill="1" applyBorder="1" applyAlignment="1" applyProtection="1">
      <alignment horizontal="center" vertical="center"/>
    </xf>
    <xf numFmtId="0" fontId="11" fillId="2" borderId="26" xfId="1" applyFont="1" applyFill="1" applyBorder="1" applyAlignment="1" applyProtection="1">
      <alignment horizontal="left" vertical="center"/>
    </xf>
    <xf numFmtId="0" fontId="11" fillId="2" borderId="17" xfId="1" applyFont="1" applyFill="1" applyBorder="1" applyAlignment="1" applyProtection="1">
      <alignment horizontal="left" vertical="center"/>
    </xf>
    <xf numFmtId="0" fontId="11" fillId="2" borderId="32" xfId="1" applyFont="1" applyFill="1" applyBorder="1" applyAlignment="1" applyProtection="1">
      <alignment horizontal="left" vertical="center"/>
    </xf>
    <xf numFmtId="0" fontId="3" fillId="0" borderId="0" xfId="1" applyNumberFormat="1" applyFont="1" applyFill="1" applyBorder="1" applyAlignment="1" applyProtection="1">
      <alignment horizontal="center"/>
    </xf>
    <xf numFmtId="0" fontId="12" fillId="2" borderId="20" xfId="1" applyFont="1" applyFill="1" applyBorder="1" applyAlignment="1" applyProtection="1">
      <alignment horizontal="center" vertical="center"/>
    </xf>
    <xf numFmtId="0" fontId="12" fillId="2" borderId="21" xfId="1" applyFont="1" applyFill="1" applyBorder="1" applyAlignment="1" applyProtection="1">
      <alignment horizontal="center" vertical="center"/>
    </xf>
    <xf numFmtId="1" fontId="11" fillId="2" borderId="20" xfId="1" applyNumberFormat="1" applyFont="1" applyFill="1" applyBorder="1" applyAlignment="1" applyProtection="1">
      <alignment horizontal="left" vertical="center"/>
    </xf>
    <xf numFmtId="14" fontId="5" fillId="0" borderId="44" xfId="1" applyNumberFormat="1" applyFont="1" applyBorder="1" applyAlignment="1" applyProtection="1">
      <alignment horizontal="center" vertical="center"/>
    </xf>
    <xf numFmtId="14" fontId="5" fillId="0" borderId="47" xfId="1" applyNumberFormat="1" applyFont="1" applyBorder="1" applyAlignment="1" applyProtection="1">
      <alignment horizontal="center" vertical="center"/>
    </xf>
    <xf numFmtId="14" fontId="4" fillId="0" borderId="45" xfId="1" applyNumberFormat="1" applyFont="1" applyBorder="1" applyAlignment="1" applyProtection="1">
      <alignment horizontal="center" vertical="center"/>
    </xf>
    <xf numFmtId="14" fontId="4" fillId="0" borderId="46" xfId="1" applyNumberFormat="1" applyFont="1" applyBorder="1" applyAlignment="1" applyProtection="1">
      <alignment horizontal="center" vertical="center"/>
    </xf>
    <xf numFmtId="14" fontId="4" fillId="0" borderId="35" xfId="1" applyNumberFormat="1" applyFont="1" applyBorder="1" applyAlignment="1" applyProtection="1">
      <alignment horizontal="center" vertical="center"/>
    </xf>
    <xf numFmtId="14" fontId="4" fillId="0" borderId="48" xfId="1" applyNumberFormat="1" applyFont="1" applyBorder="1" applyAlignment="1" applyProtection="1">
      <alignment horizontal="center" vertical="center"/>
    </xf>
    <xf numFmtId="1" fontId="8" fillId="0" borderId="2" xfId="1" applyNumberFormat="1" applyFont="1" applyBorder="1" applyAlignment="1" applyProtection="1">
      <alignment horizontal="center"/>
    </xf>
    <xf numFmtId="1" fontId="8" fillId="0" borderId="0" xfId="1" applyNumberFormat="1" applyFont="1" applyBorder="1" applyAlignment="1" applyProtection="1">
      <alignment horizontal="center"/>
    </xf>
    <xf numFmtId="1" fontId="8" fillId="0" borderId="49" xfId="1" applyNumberFormat="1" applyFont="1" applyBorder="1" applyAlignment="1" applyProtection="1">
      <alignment horizontal="center"/>
    </xf>
    <xf numFmtId="0" fontId="3" fillId="0" borderId="0" xfId="1" applyNumberFormat="1" applyFont="1" applyFill="1" applyBorder="1" applyAlignment="1" applyProtection="1">
      <alignment horizontal="center" vertical="center" wrapText="1"/>
    </xf>
  </cellXfs>
  <cellStyles count="8">
    <cellStyle name="Hipervínculo" xfId="2" xr:uid="{00000000-0005-0000-0000-000000000000}"/>
    <cellStyle name="Millares 2" xfId="7" xr:uid="{00000000-0005-0000-0000-000001000000}"/>
    <cellStyle name="Millares 2 2" xfId="3" xr:uid="{00000000-0005-0000-0000-000002000000}"/>
    <cellStyle name="Moneda" xfId="4" builtinId="4"/>
    <cellStyle name="Normal" xfId="0" builtinId="0"/>
    <cellStyle name="Normal 2" xfId="6" xr:uid="{00000000-0005-0000-0000-000005000000}"/>
    <cellStyle name="Normal 3" xfId="1" xr:uid="{00000000-0005-0000-0000-000006000000}"/>
    <cellStyle name="Normal 3 2" xfId="5" xr:uid="{00000000-0005-0000-0000-000007000000}"/>
  </cellStyles>
  <dxfs count="206">
    <dxf>
      <font>
        <color rgb="FFCC66FF"/>
      </font>
      <fill>
        <patternFill>
          <bgColor rgb="FFCC66FF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99CC"/>
      </font>
      <fill>
        <patternFill>
          <bgColor rgb="FFFF99CC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ont>
        <sz val="11"/>
        <color rgb="FFCC66FF"/>
      </font>
      <fill>
        <patternFill>
          <bgColor rgb="FFCC66FF"/>
        </patternFill>
      </fill>
    </dxf>
    <dxf>
      <font>
        <sz val="11"/>
        <color rgb="FF376092"/>
      </font>
      <fill>
        <patternFill>
          <bgColor rgb="FF376092"/>
        </patternFill>
      </fill>
    </dxf>
    <dxf>
      <font>
        <sz val="11"/>
        <color rgb="FFFFC000"/>
      </font>
      <fill>
        <patternFill>
          <bgColor rgb="FFFFC000"/>
        </patternFill>
      </fill>
    </dxf>
    <dxf>
      <font>
        <sz val="11"/>
        <color rgb="FF92D050"/>
      </font>
      <fill>
        <patternFill>
          <bgColor rgb="FF92D050"/>
        </patternFill>
      </fill>
    </dxf>
    <dxf>
      <font>
        <sz val="11"/>
        <color rgb="FFFF99CC"/>
      </font>
      <fill>
        <patternFill>
          <bgColor rgb="FFFF99CC"/>
        </patternFill>
      </fill>
    </dxf>
    <dxf>
      <font>
        <sz val="11"/>
        <color rgb="FFFFFF00"/>
      </font>
      <fill>
        <patternFill>
          <bgColor rgb="FFFFFF00"/>
        </patternFill>
      </fill>
    </dxf>
    <dxf>
      <font>
        <sz val="11"/>
        <color rgb="FF94CDDD"/>
      </font>
      <fill>
        <patternFill>
          <bgColor rgb="FF94CDDD"/>
        </patternFill>
      </fill>
    </dxf>
    <dxf>
      <font>
        <sz val="11"/>
        <color rgb="FFFF0000"/>
      </font>
      <fill>
        <patternFill>
          <bgColor rgb="FFFF0000"/>
        </patternFill>
      </fill>
    </dxf>
    <dxf>
      <font>
        <sz val="11"/>
        <color rgb="FF0070C0"/>
      </font>
      <fill>
        <patternFill>
          <bgColor rgb="FF0070C0"/>
        </patternFill>
      </fill>
    </dxf>
    <dxf>
      <font>
        <sz val="11"/>
        <color rgb="FFCC66FF"/>
      </font>
      <fill>
        <patternFill>
          <bgColor rgb="FFCC66FF"/>
        </patternFill>
      </fill>
    </dxf>
    <dxf>
      <font>
        <sz val="11"/>
        <color rgb="FFFFC000"/>
      </font>
      <fill>
        <patternFill>
          <bgColor rgb="FFFFC000"/>
        </patternFill>
      </fill>
    </dxf>
    <dxf>
      <font>
        <sz val="11"/>
        <color rgb="FF92D050"/>
      </font>
      <fill>
        <patternFill>
          <bgColor rgb="FF92D050"/>
        </patternFill>
      </fill>
    </dxf>
    <dxf>
      <font>
        <sz val="11"/>
        <color rgb="FFFF9999"/>
      </font>
      <fill>
        <patternFill>
          <bgColor rgb="FFFF9999"/>
        </patternFill>
      </fill>
    </dxf>
    <dxf>
      <font>
        <sz val="11"/>
        <color rgb="FFFFFF00"/>
      </font>
      <fill>
        <patternFill>
          <bgColor rgb="FFFFFF00"/>
        </patternFill>
      </fill>
    </dxf>
    <dxf>
      <font>
        <sz val="11"/>
        <color rgb="FFB7DDE8"/>
      </font>
      <fill>
        <patternFill>
          <bgColor rgb="FFB7DDE8"/>
        </patternFill>
      </fill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1" formatCode="[$$-240A]\ 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2" table="0" count="3" xr9:uid="{00000000-0011-0000-FFFF-FFFF00000000}">
      <tableStyleElement type="wholeTable" dxfId="205"/>
      <tableStyleElement type="headerRow" dxfId="204"/>
      <tableStyleElement type="totalRow" dxfId="2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alcChain" Target="calcChain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4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141748</xdr:colOff>
      <xdr:row>1</xdr:row>
      <xdr:rowOff>139154</xdr:rowOff>
    </xdr:from>
    <xdr:to>
      <xdr:col>8</xdr:col>
      <xdr:colOff>198119</xdr:colOff>
      <xdr:row>7</xdr:row>
      <xdr:rowOff>0</xdr:rowOff>
    </xdr:to>
    <xdr:pic>
      <xdr:nvPicPr>
        <xdr:cNvPr id="2" name="图片 1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1</xdr:row>
      <xdr:rowOff>139154</xdr:rowOff>
    </xdr:from>
    <xdr:to>
      <xdr:col>1</xdr:col>
      <xdr:colOff>198119</xdr:colOff>
      <xdr:row>7</xdr:row>
      <xdr:rowOff>0</xdr:rowOff>
    </xdr:to>
    <xdr:pic>
      <xdr:nvPicPr>
        <xdr:cNvPr id="3" name="图片 1" descr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33</xdr:row>
      <xdr:rowOff>139154</xdr:rowOff>
    </xdr:from>
    <xdr:to>
      <xdr:col>1</xdr:col>
      <xdr:colOff>198119</xdr:colOff>
      <xdr:row>39</xdr:row>
      <xdr:rowOff>0</xdr:rowOff>
    </xdr:to>
    <xdr:pic>
      <xdr:nvPicPr>
        <xdr:cNvPr id="4" name="图片 1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33</xdr:row>
      <xdr:rowOff>139154</xdr:rowOff>
    </xdr:from>
    <xdr:to>
      <xdr:col>8</xdr:col>
      <xdr:colOff>198119</xdr:colOff>
      <xdr:row>39</xdr:row>
      <xdr:rowOff>0</xdr:rowOff>
    </xdr:to>
    <xdr:pic>
      <xdr:nvPicPr>
        <xdr:cNvPr id="5" name="图片 1" descr="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65</xdr:row>
      <xdr:rowOff>139154</xdr:rowOff>
    </xdr:from>
    <xdr:to>
      <xdr:col>1</xdr:col>
      <xdr:colOff>198119</xdr:colOff>
      <xdr:row>71</xdr:row>
      <xdr:rowOff>0</xdr:rowOff>
    </xdr:to>
    <xdr:pic>
      <xdr:nvPicPr>
        <xdr:cNvPr id="6" name="图片 1" descr="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65</xdr:row>
      <xdr:rowOff>139154</xdr:rowOff>
    </xdr:from>
    <xdr:to>
      <xdr:col>8</xdr:col>
      <xdr:colOff>198119</xdr:colOff>
      <xdr:row>71</xdr:row>
      <xdr:rowOff>0</xdr:rowOff>
    </xdr:to>
    <xdr:pic>
      <xdr:nvPicPr>
        <xdr:cNvPr id="7" name="图片 1" descr="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97</xdr:row>
      <xdr:rowOff>139154</xdr:rowOff>
    </xdr:from>
    <xdr:to>
      <xdr:col>1</xdr:col>
      <xdr:colOff>198119</xdr:colOff>
      <xdr:row>103</xdr:row>
      <xdr:rowOff>0</xdr:rowOff>
    </xdr:to>
    <xdr:pic>
      <xdr:nvPicPr>
        <xdr:cNvPr id="8" name="图片 1" descr="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97</xdr:row>
      <xdr:rowOff>139154</xdr:rowOff>
    </xdr:from>
    <xdr:to>
      <xdr:col>8</xdr:col>
      <xdr:colOff>198119</xdr:colOff>
      <xdr:row>103</xdr:row>
      <xdr:rowOff>0</xdr:rowOff>
    </xdr:to>
    <xdr:pic>
      <xdr:nvPicPr>
        <xdr:cNvPr id="9" name="图片 1" descr="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129</xdr:row>
      <xdr:rowOff>139154</xdr:rowOff>
    </xdr:from>
    <xdr:to>
      <xdr:col>1</xdr:col>
      <xdr:colOff>198119</xdr:colOff>
      <xdr:row>135</xdr:row>
      <xdr:rowOff>0</xdr:rowOff>
    </xdr:to>
    <xdr:pic>
      <xdr:nvPicPr>
        <xdr:cNvPr id="10" name="图片 1" descr="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129</xdr:row>
      <xdr:rowOff>139154</xdr:rowOff>
    </xdr:from>
    <xdr:to>
      <xdr:col>8</xdr:col>
      <xdr:colOff>198119</xdr:colOff>
      <xdr:row>135</xdr:row>
      <xdr:rowOff>0</xdr:rowOff>
    </xdr:to>
    <xdr:pic>
      <xdr:nvPicPr>
        <xdr:cNvPr id="11" name="图片 1" descr="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161</xdr:row>
      <xdr:rowOff>139154</xdr:rowOff>
    </xdr:from>
    <xdr:to>
      <xdr:col>1</xdr:col>
      <xdr:colOff>198119</xdr:colOff>
      <xdr:row>167</xdr:row>
      <xdr:rowOff>0</xdr:rowOff>
    </xdr:to>
    <xdr:pic>
      <xdr:nvPicPr>
        <xdr:cNvPr id="12" name="图片 1" descr="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161</xdr:row>
      <xdr:rowOff>139154</xdr:rowOff>
    </xdr:from>
    <xdr:to>
      <xdr:col>8</xdr:col>
      <xdr:colOff>198119</xdr:colOff>
      <xdr:row>167</xdr:row>
      <xdr:rowOff>0</xdr:rowOff>
    </xdr:to>
    <xdr:pic>
      <xdr:nvPicPr>
        <xdr:cNvPr id="13" name="图片 1" descr="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193</xdr:row>
      <xdr:rowOff>139154</xdr:rowOff>
    </xdr:from>
    <xdr:to>
      <xdr:col>1</xdr:col>
      <xdr:colOff>198119</xdr:colOff>
      <xdr:row>199</xdr:row>
      <xdr:rowOff>0</xdr:rowOff>
    </xdr:to>
    <xdr:pic>
      <xdr:nvPicPr>
        <xdr:cNvPr id="14" name="图片 1" descr="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193</xdr:row>
      <xdr:rowOff>139154</xdr:rowOff>
    </xdr:from>
    <xdr:to>
      <xdr:col>8</xdr:col>
      <xdr:colOff>198119</xdr:colOff>
      <xdr:row>199</xdr:row>
      <xdr:rowOff>0</xdr:rowOff>
    </xdr:to>
    <xdr:pic>
      <xdr:nvPicPr>
        <xdr:cNvPr id="15" name="图片 1" descr="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225</xdr:row>
      <xdr:rowOff>139154</xdr:rowOff>
    </xdr:from>
    <xdr:to>
      <xdr:col>1</xdr:col>
      <xdr:colOff>198119</xdr:colOff>
      <xdr:row>231</xdr:row>
      <xdr:rowOff>0</xdr:rowOff>
    </xdr:to>
    <xdr:pic>
      <xdr:nvPicPr>
        <xdr:cNvPr id="16" name="图片 1" descr="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225</xdr:row>
      <xdr:rowOff>139154</xdr:rowOff>
    </xdr:from>
    <xdr:to>
      <xdr:col>8</xdr:col>
      <xdr:colOff>198119</xdr:colOff>
      <xdr:row>231</xdr:row>
      <xdr:rowOff>0</xdr:rowOff>
    </xdr:to>
    <xdr:pic>
      <xdr:nvPicPr>
        <xdr:cNvPr id="17" name="图片 1" descr="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257</xdr:row>
      <xdr:rowOff>139154</xdr:rowOff>
    </xdr:from>
    <xdr:to>
      <xdr:col>1</xdr:col>
      <xdr:colOff>198119</xdr:colOff>
      <xdr:row>263</xdr:row>
      <xdr:rowOff>0</xdr:rowOff>
    </xdr:to>
    <xdr:pic>
      <xdr:nvPicPr>
        <xdr:cNvPr id="18" name="图片 1" descr="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257</xdr:row>
      <xdr:rowOff>139154</xdr:rowOff>
    </xdr:from>
    <xdr:to>
      <xdr:col>8</xdr:col>
      <xdr:colOff>198119</xdr:colOff>
      <xdr:row>263</xdr:row>
      <xdr:rowOff>0</xdr:rowOff>
    </xdr:to>
    <xdr:pic>
      <xdr:nvPicPr>
        <xdr:cNvPr id="19" name="图片 1" descr="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289</xdr:row>
      <xdr:rowOff>139154</xdr:rowOff>
    </xdr:from>
    <xdr:to>
      <xdr:col>1</xdr:col>
      <xdr:colOff>198119</xdr:colOff>
      <xdr:row>295</xdr:row>
      <xdr:rowOff>0</xdr:rowOff>
    </xdr:to>
    <xdr:pic>
      <xdr:nvPicPr>
        <xdr:cNvPr id="20" name="图片 1" descr="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289</xdr:row>
      <xdr:rowOff>139154</xdr:rowOff>
    </xdr:from>
    <xdr:to>
      <xdr:col>8</xdr:col>
      <xdr:colOff>198119</xdr:colOff>
      <xdr:row>295</xdr:row>
      <xdr:rowOff>0</xdr:rowOff>
    </xdr:to>
    <xdr:pic>
      <xdr:nvPicPr>
        <xdr:cNvPr id="21" name="图片 1" descr="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321</xdr:row>
      <xdr:rowOff>139154</xdr:rowOff>
    </xdr:from>
    <xdr:to>
      <xdr:col>1</xdr:col>
      <xdr:colOff>198119</xdr:colOff>
      <xdr:row>327</xdr:row>
      <xdr:rowOff>0</xdr:rowOff>
    </xdr:to>
    <xdr:pic>
      <xdr:nvPicPr>
        <xdr:cNvPr id="22" name="图片 1" descr="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321</xdr:row>
      <xdr:rowOff>139154</xdr:rowOff>
    </xdr:from>
    <xdr:to>
      <xdr:col>8</xdr:col>
      <xdr:colOff>198119</xdr:colOff>
      <xdr:row>327</xdr:row>
      <xdr:rowOff>0</xdr:rowOff>
    </xdr:to>
    <xdr:pic>
      <xdr:nvPicPr>
        <xdr:cNvPr id="23" name="图片 1" descr="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353</xdr:row>
      <xdr:rowOff>139154</xdr:rowOff>
    </xdr:from>
    <xdr:to>
      <xdr:col>1</xdr:col>
      <xdr:colOff>198119</xdr:colOff>
      <xdr:row>359</xdr:row>
      <xdr:rowOff>0</xdr:rowOff>
    </xdr:to>
    <xdr:pic>
      <xdr:nvPicPr>
        <xdr:cNvPr id="24" name="图片 1" descr="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353</xdr:row>
      <xdr:rowOff>139154</xdr:rowOff>
    </xdr:from>
    <xdr:to>
      <xdr:col>8</xdr:col>
      <xdr:colOff>198119</xdr:colOff>
      <xdr:row>359</xdr:row>
      <xdr:rowOff>0</xdr:rowOff>
    </xdr:to>
    <xdr:pic>
      <xdr:nvPicPr>
        <xdr:cNvPr id="25" name="图片 1" descr="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385</xdr:row>
      <xdr:rowOff>139154</xdr:rowOff>
    </xdr:from>
    <xdr:to>
      <xdr:col>1</xdr:col>
      <xdr:colOff>198119</xdr:colOff>
      <xdr:row>391</xdr:row>
      <xdr:rowOff>0</xdr:rowOff>
    </xdr:to>
    <xdr:pic>
      <xdr:nvPicPr>
        <xdr:cNvPr id="26" name="图片 1" descr=" 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385</xdr:row>
      <xdr:rowOff>139154</xdr:rowOff>
    </xdr:from>
    <xdr:to>
      <xdr:col>8</xdr:col>
      <xdr:colOff>198119</xdr:colOff>
      <xdr:row>391</xdr:row>
      <xdr:rowOff>0</xdr:rowOff>
    </xdr:to>
    <xdr:pic>
      <xdr:nvPicPr>
        <xdr:cNvPr id="27" name="图片 1" descr=" 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417</xdr:row>
      <xdr:rowOff>139154</xdr:rowOff>
    </xdr:from>
    <xdr:to>
      <xdr:col>1</xdr:col>
      <xdr:colOff>198119</xdr:colOff>
      <xdr:row>423</xdr:row>
      <xdr:rowOff>0</xdr:rowOff>
    </xdr:to>
    <xdr:pic>
      <xdr:nvPicPr>
        <xdr:cNvPr id="28" name="图片 1" descr=" 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417</xdr:row>
      <xdr:rowOff>139154</xdr:rowOff>
    </xdr:from>
    <xdr:to>
      <xdr:col>8</xdr:col>
      <xdr:colOff>198119</xdr:colOff>
      <xdr:row>423</xdr:row>
      <xdr:rowOff>0</xdr:rowOff>
    </xdr:to>
    <xdr:pic>
      <xdr:nvPicPr>
        <xdr:cNvPr id="29" name="图片 1" descr=" 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449</xdr:row>
      <xdr:rowOff>139154</xdr:rowOff>
    </xdr:from>
    <xdr:to>
      <xdr:col>1</xdr:col>
      <xdr:colOff>198119</xdr:colOff>
      <xdr:row>455</xdr:row>
      <xdr:rowOff>0</xdr:rowOff>
    </xdr:to>
    <xdr:pic>
      <xdr:nvPicPr>
        <xdr:cNvPr id="30" name="图片 1" descr=" 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449</xdr:row>
      <xdr:rowOff>139154</xdr:rowOff>
    </xdr:from>
    <xdr:to>
      <xdr:col>8</xdr:col>
      <xdr:colOff>198119</xdr:colOff>
      <xdr:row>455</xdr:row>
      <xdr:rowOff>0</xdr:rowOff>
    </xdr:to>
    <xdr:pic>
      <xdr:nvPicPr>
        <xdr:cNvPr id="31" name="图片 1" descr=" 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481</xdr:row>
      <xdr:rowOff>139154</xdr:rowOff>
    </xdr:from>
    <xdr:to>
      <xdr:col>1</xdr:col>
      <xdr:colOff>198119</xdr:colOff>
      <xdr:row>487</xdr:row>
      <xdr:rowOff>0</xdr:rowOff>
    </xdr:to>
    <xdr:pic>
      <xdr:nvPicPr>
        <xdr:cNvPr id="32" name="图片 1" descr=" 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481</xdr:row>
      <xdr:rowOff>139154</xdr:rowOff>
    </xdr:from>
    <xdr:to>
      <xdr:col>8</xdr:col>
      <xdr:colOff>198119</xdr:colOff>
      <xdr:row>487</xdr:row>
      <xdr:rowOff>0</xdr:rowOff>
    </xdr:to>
    <xdr:pic>
      <xdr:nvPicPr>
        <xdr:cNvPr id="33" name="图片 1" descr=" 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513</xdr:row>
      <xdr:rowOff>139154</xdr:rowOff>
    </xdr:from>
    <xdr:to>
      <xdr:col>1</xdr:col>
      <xdr:colOff>198119</xdr:colOff>
      <xdr:row>519</xdr:row>
      <xdr:rowOff>0</xdr:rowOff>
    </xdr:to>
    <xdr:pic>
      <xdr:nvPicPr>
        <xdr:cNvPr id="34" name="图片 1" descr=" 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513</xdr:row>
      <xdr:rowOff>139154</xdr:rowOff>
    </xdr:from>
    <xdr:to>
      <xdr:col>8</xdr:col>
      <xdr:colOff>198119</xdr:colOff>
      <xdr:row>519</xdr:row>
      <xdr:rowOff>0</xdr:rowOff>
    </xdr:to>
    <xdr:pic>
      <xdr:nvPicPr>
        <xdr:cNvPr id="35" name="图片 1" descr=" 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545</xdr:row>
      <xdr:rowOff>139154</xdr:rowOff>
    </xdr:from>
    <xdr:to>
      <xdr:col>1</xdr:col>
      <xdr:colOff>198119</xdr:colOff>
      <xdr:row>551</xdr:row>
      <xdr:rowOff>0</xdr:rowOff>
    </xdr:to>
    <xdr:pic>
      <xdr:nvPicPr>
        <xdr:cNvPr id="36" name="图片 1" descr=" 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545</xdr:row>
      <xdr:rowOff>139154</xdr:rowOff>
    </xdr:from>
    <xdr:to>
      <xdr:col>8</xdr:col>
      <xdr:colOff>198119</xdr:colOff>
      <xdr:row>551</xdr:row>
      <xdr:rowOff>0</xdr:rowOff>
    </xdr:to>
    <xdr:pic>
      <xdr:nvPicPr>
        <xdr:cNvPr id="37" name="图片 1" descr=" 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577</xdr:row>
      <xdr:rowOff>139154</xdr:rowOff>
    </xdr:from>
    <xdr:to>
      <xdr:col>1</xdr:col>
      <xdr:colOff>198119</xdr:colOff>
      <xdr:row>583</xdr:row>
      <xdr:rowOff>0</xdr:rowOff>
    </xdr:to>
    <xdr:pic>
      <xdr:nvPicPr>
        <xdr:cNvPr id="38" name="图片 1" descr=" 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577</xdr:row>
      <xdr:rowOff>139154</xdr:rowOff>
    </xdr:from>
    <xdr:to>
      <xdr:col>8</xdr:col>
      <xdr:colOff>198119</xdr:colOff>
      <xdr:row>583</xdr:row>
      <xdr:rowOff>0</xdr:rowOff>
    </xdr:to>
    <xdr:pic>
      <xdr:nvPicPr>
        <xdr:cNvPr id="39" name="图片 1" descr=" 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609</xdr:row>
      <xdr:rowOff>139154</xdr:rowOff>
    </xdr:from>
    <xdr:to>
      <xdr:col>1</xdr:col>
      <xdr:colOff>198119</xdr:colOff>
      <xdr:row>615</xdr:row>
      <xdr:rowOff>0</xdr:rowOff>
    </xdr:to>
    <xdr:pic>
      <xdr:nvPicPr>
        <xdr:cNvPr id="40" name="图片 1" descr=" 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141748</xdr:colOff>
      <xdr:row>609</xdr:row>
      <xdr:rowOff>139154</xdr:rowOff>
    </xdr:from>
    <xdr:to>
      <xdr:col>8</xdr:col>
      <xdr:colOff>198119</xdr:colOff>
      <xdr:row>615</xdr:row>
      <xdr:rowOff>0</xdr:rowOff>
    </xdr:to>
    <xdr:pic>
      <xdr:nvPicPr>
        <xdr:cNvPr id="41" name="图片 1" descr=" 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419600" y="285750"/>
          <a:ext cx="81915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132256</xdr:colOff>
      <xdr:row>3</xdr:row>
      <xdr:rowOff>0</xdr:rowOff>
    </xdr:from>
    <xdr:to>
      <xdr:col>1</xdr:col>
      <xdr:colOff>131251</xdr:colOff>
      <xdr:row>7</xdr:row>
      <xdr:rowOff>0</xdr:rowOff>
    </xdr:to>
    <xdr:pic>
      <xdr:nvPicPr>
        <xdr:cNvPr id="2" name="图片 1" descr=" 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3350" y="5143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132256</xdr:colOff>
      <xdr:row>3</xdr:row>
      <xdr:rowOff>0</xdr:rowOff>
    </xdr:from>
    <xdr:to>
      <xdr:col>7</xdr:col>
      <xdr:colOff>131251</xdr:colOff>
      <xdr:row>7</xdr:row>
      <xdr:rowOff>0</xdr:rowOff>
    </xdr:to>
    <xdr:pic>
      <xdr:nvPicPr>
        <xdr:cNvPr id="3" name="图片 2" descr=" 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48050" y="5143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35</xdr:row>
      <xdr:rowOff>0</xdr:rowOff>
    </xdr:from>
    <xdr:to>
      <xdr:col>1</xdr:col>
      <xdr:colOff>140933</xdr:colOff>
      <xdr:row>39</xdr:row>
      <xdr:rowOff>0</xdr:rowOff>
    </xdr:to>
    <xdr:pic>
      <xdr:nvPicPr>
        <xdr:cNvPr id="4" name="图片 3" descr=" 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2875" y="50101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141748</xdr:colOff>
      <xdr:row>35</xdr:row>
      <xdr:rowOff>0</xdr:rowOff>
    </xdr:from>
    <xdr:to>
      <xdr:col>7</xdr:col>
      <xdr:colOff>140933</xdr:colOff>
      <xdr:row>39</xdr:row>
      <xdr:rowOff>0</xdr:rowOff>
    </xdr:to>
    <xdr:pic>
      <xdr:nvPicPr>
        <xdr:cNvPr id="5" name="图片 4" descr=" 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57575" y="50101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122764</xdr:colOff>
      <xdr:row>67</xdr:row>
      <xdr:rowOff>0</xdr:rowOff>
    </xdr:from>
    <xdr:to>
      <xdr:col>7</xdr:col>
      <xdr:colOff>122644</xdr:colOff>
      <xdr:row>71</xdr:row>
      <xdr:rowOff>0</xdr:rowOff>
    </xdr:to>
    <xdr:pic>
      <xdr:nvPicPr>
        <xdr:cNvPr id="6" name="图片 6" descr=" 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38525" y="95059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132256</xdr:colOff>
      <xdr:row>99</xdr:row>
      <xdr:rowOff>0</xdr:rowOff>
    </xdr:from>
    <xdr:to>
      <xdr:col>1</xdr:col>
      <xdr:colOff>131251</xdr:colOff>
      <xdr:row>103</xdr:row>
      <xdr:rowOff>0</xdr:rowOff>
    </xdr:to>
    <xdr:pic>
      <xdr:nvPicPr>
        <xdr:cNvPr id="7" name="图片 7" descr=" 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3350" y="140017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132256</xdr:colOff>
      <xdr:row>99</xdr:row>
      <xdr:rowOff>0</xdr:rowOff>
    </xdr:from>
    <xdr:to>
      <xdr:col>7</xdr:col>
      <xdr:colOff>131251</xdr:colOff>
      <xdr:row>103</xdr:row>
      <xdr:rowOff>0</xdr:rowOff>
    </xdr:to>
    <xdr:pic>
      <xdr:nvPicPr>
        <xdr:cNvPr id="8" name="图片 8" descr=" 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48050" y="140017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113272</xdr:colOff>
      <xdr:row>131</xdr:row>
      <xdr:rowOff>0</xdr:rowOff>
    </xdr:from>
    <xdr:to>
      <xdr:col>1</xdr:col>
      <xdr:colOff>112962</xdr:colOff>
      <xdr:row>135</xdr:row>
      <xdr:rowOff>0</xdr:rowOff>
    </xdr:to>
    <xdr:pic>
      <xdr:nvPicPr>
        <xdr:cNvPr id="9" name="图片 9" descr=" 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4300" y="184975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113272</xdr:colOff>
      <xdr:row>131</xdr:row>
      <xdr:rowOff>0</xdr:rowOff>
    </xdr:from>
    <xdr:to>
      <xdr:col>7</xdr:col>
      <xdr:colOff>112962</xdr:colOff>
      <xdr:row>135</xdr:row>
      <xdr:rowOff>0</xdr:rowOff>
    </xdr:to>
    <xdr:pic>
      <xdr:nvPicPr>
        <xdr:cNvPr id="10" name="图片 10" descr=" 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84975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151241</xdr:colOff>
      <xdr:row>163</xdr:row>
      <xdr:rowOff>0</xdr:rowOff>
    </xdr:from>
    <xdr:to>
      <xdr:col>1</xdr:col>
      <xdr:colOff>150616</xdr:colOff>
      <xdr:row>167</xdr:row>
      <xdr:rowOff>0</xdr:rowOff>
    </xdr:to>
    <xdr:pic>
      <xdr:nvPicPr>
        <xdr:cNvPr id="11" name="图片 11" descr=" 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52400" y="229933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195</xdr:row>
      <xdr:rowOff>0</xdr:rowOff>
    </xdr:from>
    <xdr:to>
      <xdr:col>1</xdr:col>
      <xdr:colOff>140933</xdr:colOff>
      <xdr:row>199</xdr:row>
      <xdr:rowOff>0</xdr:rowOff>
    </xdr:to>
    <xdr:pic>
      <xdr:nvPicPr>
        <xdr:cNvPr id="12" name="图片 13" descr=" 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2875" y="274891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132256</xdr:colOff>
      <xdr:row>195</xdr:row>
      <xdr:rowOff>0</xdr:rowOff>
    </xdr:from>
    <xdr:to>
      <xdr:col>7</xdr:col>
      <xdr:colOff>131251</xdr:colOff>
      <xdr:row>199</xdr:row>
      <xdr:rowOff>0</xdr:rowOff>
    </xdr:to>
    <xdr:pic>
      <xdr:nvPicPr>
        <xdr:cNvPr id="13" name="图片 14" descr=" 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48050" y="274891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227</xdr:row>
      <xdr:rowOff>0</xdr:rowOff>
    </xdr:from>
    <xdr:to>
      <xdr:col>1</xdr:col>
      <xdr:colOff>140933</xdr:colOff>
      <xdr:row>231</xdr:row>
      <xdr:rowOff>0</xdr:rowOff>
    </xdr:to>
    <xdr:pic>
      <xdr:nvPicPr>
        <xdr:cNvPr id="14" name="图片 15" descr=" 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2875" y="319849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141748</xdr:colOff>
      <xdr:row>227</xdr:row>
      <xdr:rowOff>0</xdr:rowOff>
    </xdr:from>
    <xdr:to>
      <xdr:col>7</xdr:col>
      <xdr:colOff>140933</xdr:colOff>
      <xdr:row>231</xdr:row>
      <xdr:rowOff>0</xdr:rowOff>
    </xdr:to>
    <xdr:pic>
      <xdr:nvPicPr>
        <xdr:cNvPr id="15" name="图片 16" descr=" 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57575" y="319849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259</xdr:row>
      <xdr:rowOff>0</xdr:rowOff>
    </xdr:from>
    <xdr:to>
      <xdr:col>1</xdr:col>
      <xdr:colOff>140933</xdr:colOff>
      <xdr:row>263</xdr:row>
      <xdr:rowOff>0</xdr:rowOff>
    </xdr:to>
    <xdr:pic>
      <xdr:nvPicPr>
        <xdr:cNvPr id="16" name="图片 17" descr=" 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2875" y="364807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141748</xdr:colOff>
      <xdr:row>259</xdr:row>
      <xdr:rowOff>0</xdr:rowOff>
    </xdr:from>
    <xdr:to>
      <xdr:col>7</xdr:col>
      <xdr:colOff>140933</xdr:colOff>
      <xdr:row>263</xdr:row>
      <xdr:rowOff>0</xdr:rowOff>
    </xdr:to>
    <xdr:pic>
      <xdr:nvPicPr>
        <xdr:cNvPr id="17" name="图片 18" descr=" 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57575" y="364807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291</xdr:row>
      <xdr:rowOff>0</xdr:rowOff>
    </xdr:from>
    <xdr:to>
      <xdr:col>1</xdr:col>
      <xdr:colOff>140933</xdr:colOff>
      <xdr:row>295</xdr:row>
      <xdr:rowOff>0</xdr:rowOff>
    </xdr:to>
    <xdr:pic>
      <xdr:nvPicPr>
        <xdr:cNvPr id="18" name="图片 19" descr=" 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2875" y="409765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141748</xdr:colOff>
      <xdr:row>291</xdr:row>
      <xdr:rowOff>0</xdr:rowOff>
    </xdr:from>
    <xdr:to>
      <xdr:col>7</xdr:col>
      <xdr:colOff>140933</xdr:colOff>
      <xdr:row>295</xdr:row>
      <xdr:rowOff>0</xdr:rowOff>
    </xdr:to>
    <xdr:pic>
      <xdr:nvPicPr>
        <xdr:cNvPr id="19" name="图片 20" descr=" 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57575" y="409765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323</xdr:row>
      <xdr:rowOff>0</xdr:rowOff>
    </xdr:from>
    <xdr:to>
      <xdr:col>1</xdr:col>
      <xdr:colOff>140933</xdr:colOff>
      <xdr:row>327</xdr:row>
      <xdr:rowOff>0</xdr:rowOff>
    </xdr:to>
    <xdr:pic>
      <xdr:nvPicPr>
        <xdr:cNvPr id="20" name="图片 21" descr=" 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2875" y="454723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151241</xdr:colOff>
      <xdr:row>323</xdr:row>
      <xdr:rowOff>0</xdr:rowOff>
    </xdr:from>
    <xdr:to>
      <xdr:col>7</xdr:col>
      <xdr:colOff>160298</xdr:colOff>
      <xdr:row>327</xdr:row>
      <xdr:rowOff>0</xdr:rowOff>
    </xdr:to>
    <xdr:pic>
      <xdr:nvPicPr>
        <xdr:cNvPr id="21" name="图片 22" descr=" 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3467100" y="45472352"/>
          <a:ext cx="581025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132256</xdr:colOff>
      <xdr:row>355</xdr:row>
      <xdr:rowOff>0</xdr:rowOff>
    </xdr:from>
    <xdr:to>
      <xdr:col>1</xdr:col>
      <xdr:colOff>131251</xdr:colOff>
      <xdr:row>359</xdr:row>
      <xdr:rowOff>0</xdr:rowOff>
    </xdr:to>
    <xdr:pic>
      <xdr:nvPicPr>
        <xdr:cNvPr id="22" name="图片 23" descr=" 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3350" y="499681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132256</xdr:colOff>
      <xdr:row>355</xdr:row>
      <xdr:rowOff>0</xdr:rowOff>
    </xdr:from>
    <xdr:to>
      <xdr:col>7</xdr:col>
      <xdr:colOff>131251</xdr:colOff>
      <xdr:row>359</xdr:row>
      <xdr:rowOff>0</xdr:rowOff>
    </xdr:to>
    <xdr:pic>
      <xdr:nvPicPr>
        <xdr:cNvPr id="23" name="图片 24" descr=" 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48050" y="499681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160733</xdr:colOff>
      <xdr:row>387</xdr:row>
      <xdr:rowOff>0</xdr:rowOff>
    </xdr:from>
    <xdr:to>
      <xdr:col>1</xdr:col>
      <xdr:colOff>160298</xdr:colOff>
      <xdr:row>391</xdr:row>
      <xdr:rowOff>0</xdr:rowOff>
    </xdr:to>
    <xdr:pic>
      <xdr:nvPicPr>
        <xdr:cNvPr id="24" name="图片 25" descr=" 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5" y="544639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160733</xdr:colOff>
      <xdr:row>387</xdr:row>
      <xdr:rowOff>0</xdr:rowOff>
    </xdr:from>
    <xdr:to>
      <xdr:col>7</xdr:col>
      <xdr:colOff>160298</xdr:colOff>
      <xdr:row>391</xdr:row>
      <xdr:rowOff>0</xdr:rowOff>
    </xdr:to>
    <xdr:pic>
      <xdr:nvPicPr>
        <xdr:cNvPr id="25" name="图片 26" descr=" 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76625" y="544639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141748</xdr:colOff>
      <xdr:row>419</xdr:row>
      <xdr:rowOff>0</xdr:rowOff>
    </xdr:from>
    <xdr:to>
      <xdr:col>1</xdr:col>
      <xdr:colOff>140933</xdr:colOff>
      <xdr:row>423</xdr:row>
      <xdr:rowOff>0</xdr:rowOff>
    </xdr:to>
    <xdr:pic>
      <xdr:nvPicPr>
        <xdr:cNvPr id="26" name="图片 27" descr=" 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2875" y="589597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141748</xdr:colOff>
      <xdr:row>419</xdr:row>
      <xdr:rowOff>0</xdr:rowOff>
    </xdr:from>
    <xdr:to>
      <xdr:col>7</xdr:col>
      <xdr:colOff>140933</xdr:colOff>
      <xdr:row>423</xdr:row>
      <xdr:rowOff>0</xdr:rowOff>
    </xdr:to>
    <xdr:pic>
      <xdr:nvPicPr>
        <xdr:cNvPr id="27" name="图片 28" descr=" 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57575" y="589597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151241</xdr:colOff>
      <xdr:row>451</xdr:row>
      <xdr:rowOff>0</xdr:rowOff>
    </xdr:from>
    <xdr:to>
      <xdr:col>1</xdr:col>
      <xdr:colOff>150616</xdr:colOff>
      <xdr:row>454</xdr:row>
      <xdr:rowOff>114076</xdr:rowOff>
    </xdr:to>
    <xdr:pic>
      <xdr:nvPicPr>
        <xdr:cNvPr id="28" name="图片 29" descr=" 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52400" y="63465076"/>
          <a:ext cx="571500" cy="5238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151241</xdr:colOff>
      <xdr:row>451</xdr:row>
      <xdr:rowOff>0</xdr:rowOff>
    </xdr:from>
    <xdr:to>
      <xdr:col>7</xdr:col>
      <xdr:colOff>150616</xdr:colOff>
      <xdr:row>455</xdr:row>
      <xdr:rowOff>0</xdr:rowOff>
    </xdr:to>
    <xdr:pic>
      <xdr:nvPicPr>
        <xdr:cNvPr id="29" name="图片 30" descr=" 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67100" y="634555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151241</xdr:colOff>
      <xdr:row>483</xdr:row>
      <xdr:rowOff>0</xdr:rowOff>
    </xdr:from>
    <xdr:to>
      <xdr:col>1</xdr:col>
      <xdr:colOff>150616</xdr:colOff>
      <xdr:row>487</xdr:row>
      <xdr:rowOff>0</xdr:rowOff>
    </xdr:to>
    <xdr:pic>
      <xdr:nvPicPr>
        <xdr:cNvPr id="30" name="图片 31" descr=" 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52400" y="679513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151241</xdr:colOff>
      <xdr:row>483</xdr:row>
      <xdr:rowOff>0</xdr:rowOff>
    </xdr:from>
    <xdr:to>
      <xdr:col>7</xdr:col>
      <xdr:colOff>150616</xdr:colOff>
      <xdr:row>487</xdr:row>
      <xdr:rowOff>0</xdr:rowOff>
    </xdr:to>
    <xdr:pic>
      <xdr:nvPicPr>
        <xdr:cNvPr id="31" name="图片 32" descr=" 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67100" y="679513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151241</xdr:colOff>
      <xdr:row>514</xdr:row>
      <xdr:rowOff>164455</xdr:rowOff>
    </xdr:from>
    <xdr:to>
      <xdr:col>1</xdr:col>
      <xdr:colOff>150616</xdr:colOff>
      <xdr:row>519</xdr:row>
      <xdr:rowOff>0</xdr:rowOff>
    </xdr:to>
    <xdr:pic>
      <xdr:nvPicPr>
        <xdr:cNvPr id="32" name="图片 33" descr=" 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52400" y="72437624"/>
          <a:ext cx="571500" cy="54292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170225</xdr:colOff>
      <xdr:row>515</xdr:row>
      <xdr:rowOff>0</xdr:rowOff>
    </xdr:from>
    <xdr:to>
      <xdr:col>7</xdr:col>
      <xdr:colOff>150616</xdr:colOff>
      <xdr:row>518</xdr:row>
      <xdr:rowOff>114076</xdr:rowOff>
    </xdr:to>
    <xdr:pic>
      <xdr:nvPicPr>
        <xdr:cNvPr id="33" name="图片 34" descr=" 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3486150" y="72447152"/>
          <a:ext cx="55245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132256</xdr:colOff>
      <xdr:row>547</xdr:row>
      <xdr:rowOff>0</xdr:rowOff>
    </xdr:from>
    <xdr:to>
      <xdr:col>1</xdr:col>
      <xdr:colOff>131251</xdr:colOff>
      <xdr:row>551</xdr:row>
      <xdr:rowOff>0</xdr:rowOff>
    </xdr:to>
    <xdr:pic>
      <xdr:nvPicPr>
        <xdr:cNvPr id="34" name="图片 35" descr=" 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3350" y="769429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132256</xdr:colOff>
      <xdr:row>546</xdr:row>
      <xdr:rowOff>164455</xdr:rowOff>
    </xdr:from>
    <xdr:to>
      <xdr:col>7</xdr:col>
      <xdr:colOff>131251</xdr:colOff>
      <xdr:row>550</xdr:row>
      <xdr:rowOff>114076</xdr:rowOff>
    </xdr:to>
    <xdr:pic>
      <xdr:nvPicPr>
        <xdr:cNvPr id="35" name="图片 36" descr=" 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3448050" y="76933424"/>
          <a:ext cx="571500" cy="54292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132256</xdr:colOff>
      <xdr:row>579</xdr:row>
      <xdr:rowOff>0</xdr:rowOff>
    </xdr:from>
    <xdr:to>
      <xdr:col>1</xdr:col>
      <xdr:colOff>131251</xdr:colOff>
      <xdr:row>583</xdr:row>
      <xdr:rowOff>0</xdr:rowOff>
    </xdr:to>
    <xdr:pic>
      <xdr:nvPicPr>
        <xdr:cNvPr id="36" name="图片 37" descr=" 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3350" y="81438752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132256</xdr:colOff>
      <xdr:row>579</xdr:row>
      <xdr:rowOff>0</xdr:rowOff>
    </xdr:from>
    <xdr:to>
      <xdr:col>7</xdr:col>
      <xdr:colOff>160298</xdr:colOff>
      <xdr:row>583</xdr:row>
      <xdr:rowOff>0</xdr:rowOff>
    </xdr:to>
    <xdr:pic>
      <xdr:nvPicPr>
        <xdr:cNvPr id="37" name="图片 38" descr=" 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3448050" y="81438752"/>
          <a:ext cx="600075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113272</xdr:colOff>
      <xdr:row>611</xdr:row>
      <xdr:rowOff>0</xdr:rowOff>
    </xdr:from>
    <xdr:to>
      <xdr:col>1</xdr:col>
      <xdr:colOff>112962</xdr:colOff>
      <xdr:row>615</xdr:row>
      <xdr:rowOff>0</xdr:rowOff>
    </xdr:to>
    <xdr:pic>
      <xdr:nvPicPr>
        <xdr:cNvPr id="38" name="图片 39" descr=" 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4300" y="8595360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113272</xdr:colOff>
      <xdr:row>611</xdr:row>
      <xdr:rowOff>0</xdr:rowOff>
    </xdr:from>
    <xdr:to>
      <xdr:col>7</xdr:col>
      <xdr:colOff>112962</xdr:colOff>
      <xdr:row>615</xdr:row>
      <xdr:rowOff>0</xdr:rowOff>
    </xdr:to>
    <xdr:pic>
      <xdr:nvPicPr>
        <xdr:cNvPr id="39" name="图片 40" descr=" 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8595360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122764</xdr:colOff>
      <xdr:row>66</xdr:row>
      <xdr:rowOff>164455</xdr:rowOff>
    </xdr:from>
    <xdr:to>
      <xdr:col>1</xdr:col>
      <xdr:colOff>122644</xdr:colOff>
      <xdr:row>70</xdr:row>
      <xdr:rowOff>101575</xdr:rowOff>
    </xdr:to>
    <xdr:pic>
      <xdr:nvPicPr>
        <xdr:cNvPr id="40" name="图片 6" descr=" 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3825" y="9496425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132256</xdr:colOff>
      <xdr:row>163</xdr:row>
      <xdr:rowOff>0</xdr:rowOff>
    </xdr:from>
    <xdr:to>
      <xdr:col>7</xdr:col>
      <xdr:colOff>131251</xdr:colOff>
      <xdr:row>167</xdr:row>
      <xdr:rowOff>0</xdr:rowOff>
    </xdr:to>
    <xdr:pic>
      <xdr:nvPicPr>
        <xdr:cNvPr id="41" name="图片 11" descr=" 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48050" y="22993350"/>
          <a:ext cx="5715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731.436375810183" createdVersion="6" refreshedVersion="6" minRefreshableVersion="3" recordCount="560" xr:uid="{00000000-000A-0000-FFFF-FFFF00000000}">
  <cacheSource type="worksheet">
    <worksheetSource ref="A1:G561" sheet="LISTAR"/>
  </cacheSource>
  <cacheFields count="7">
    <cacheField name="PRODUCTO1" numFmtId="0">
      <sharedItems containsMixedTypes="1" containsNumber="1" containsInteger="1" minValue="0" maxValue="0"/>
    </cacheField>
    <cacheField name="ARREGLO" numFmtId="0">
      <sharedItems/>
    </cacheField>
    <cacheField name="PRODUCTO2" numFmtId="0">
      <sharedItems count="2">
        <s v="0 "/>
        <s v="MATRIX "/>
      </sharedItems>
    </cacheField>
    <cacheField name="VALOR COMPRA" numFmtId="0">
      <sharedItems containsMixedTypes="1" containsNumber="1" containsInteger="1" minValue="3650" maxValue="3650"/>
    </cacheField>
    <cacheField name="CANTIDAD" numFmtId="0">
      <sharedItems containsMixedTypes="1" containsNumber="1" containsInteger="1" minValue="1" maxValue="1"/>
    </cacheField>
    <cacheField name="PROVEEDOR" numFmtId="0">
      <sharedItems count="2">
        <e v="#N/A"/>
        <s v="MG"/>
      </sharedItems>
    </cacheField>
    <cacheField name="VALOR TOTAL" numFmtId="0">
      <sharedItems containsMixedTypes="1" containsNumber="1" containsInteger="1" minValue="3650" maxValue="3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n v="0"/>
    <s v=""/>
    <x v="0"/>
    <e v="#N/A"/>
    <s v=""/>
    <x v="0"/>
    <e v="#N/A"/>
  </r>
  <r>
    <s v="MATRIX"/>
    <s v=""/>
    <x v="1"/>
    <n v="3650"/>
    <n v="1"/>
    <x v="1"/>
    <n v="3650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            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s v="MATRIX"/>
    <s v=""/>
    <x v="1"/>
    <n v="3650"/>
    <n v="1"/>
    <x v="1"/>
    <n v="3650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  <r>
    <n v="0"/>
    <s v=""/>
    <x v="0"/>
    <e v="#N/A"/>
    <s v=""/>
    <x v="0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2" cacheId="0" applyNumberFormats="0" applyBorderFormats="0" applyFontFormats="0" applyPatternFormats="0" applyAlignmentFormats="0" applyWidthHeightFormats="1" dataCaption="Datos" updatedVersion="6" minRefreshableVersion="3" showMemberPropertyTips="0" useAutoFormatting="1" itemPrintTitles="1" createdVersion="4" indent="0" compact="0" compactData="0" gridDropZones="1">
  <location ref="A3:E7" firstHeaderRow="1" firstDataRow="2" firstDataCol="2"/>
  <pivotFields count="7">
    <pivotField compact="0" outline="0" showAll="0" includeNewItemsInFilter="1"/>
    <pivotField compact="0" outline="0" showAll="0" includeNewItemsInFilter="1"/>
    <pivotField axis="axisRow" compact="0" outline="0" showAll="0" includeNewItemsInFilter="1" defaultSubtotal="0">
      <items count="2">
        <item x="0"/>
        <item x="1"/>
      </items>
    </pivotField>
    <pivotField dataField="1" compact="0" outline="0" showAll="0" includeNewItemsInFilter="1"/>
    <pivotField dataField="1"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</pivotFields>
  <rowFields count="2">
    <field x="2"/>
    <field x="5"/>
  </rowFields>
  <rowItems count="3">
    <i>
      <x/>
      <x/>
    </i>
    <i>
      <x v="1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4" baseField="5" baseItem="6"/>
    <dataField name="V/U" fld="3" baseField="5" baseItem="6"/>
    <dataField name="VALOR TOTAL." fld="6" baseField="5" baseItem="6"/>
  </dataFields>
  <pivotTableStyleInfo name="Estilo de tabla dinámica 2" showRowHeaders="1" showColHeaders="1" showRowStripes="1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M1167" totalsRowShown="0" headerRowDxfId="122" dataDxfId="121" headerRowCellStyle="Normal 3">
  <autoFilter ref="A1:M1167" xr:uid="{00000000-0009-0000-0100-000003000000}"/>
  <sortState xmlns:xlrd2="http://schemas.microsoft.com/office/spreadsheetml/2017/richdata2" ref="A2:M1159">
    <sortCondition ref="B2:B1159"/>
  </sortState>
  <tableColumns count="13">
    <tableColumn id="1" xr3:uid="{00000000-0010-0000-0000-000001000000}" name="CODIGO" dataDxfId="120"/>
    <tableColumn id="2" xr3:uid="{00000000-0010-0000-0000-000002000000}" name="PRODUCTO" dataDxfId="119"/>
    <tableColumn id="3" xr3:uid="{00000000-0010-0000-0000-000003000000}" name="VALOR VENTA EKO" dataDxfId="118" dataCellStyle="Millares 2 2"/>
    <tableColumn id="4" xr3:uid="{00000000-0010-0000-0000-000004000000}" name="CANTIDAD" dataDxfId="117"/>
    <tableColumn id="5" xr3:uid="{00000000-0010-0000-0000-000005000000}" name="EXPLICACION" dataDxfId="116"/>
    <tableColumn id="6" xr3:uid="{00000000-0010-0000-0000-000006000000}" name="%" dataDxfId="115"/>
    <tableColumn id="7" xr3:uid="{00000000-0010-0000-0000-000007000000}" name="VALOR C/U" dataDxfId="114"/>
    <tableColumn id="8" xr3:uid="{00000000-0010-0000-0000-000008000000}" name="VALOR VENTA" dataDxfId="113"/>
    <tableColumn id="9" xr3:uid="{00000000-0010-0000-0000-000009000000}" name="VALOR ANTERIOR" dataDxfId="112"/>
    <tableColumn id="10" xr3:uid="{00000000-0010-0000-0000-00000A000000}" name="VARIABLE" dataDxfId="111"/>
    <tableColumn id="11" xr3:uid="{00000000-0010-0000-0000-00000B000000}" name="PROVEEDOR" dataDxfId="110"/>
    <tableColumn id="12" xr3:uid="{00000000-0010-0000-0000-00000C000000}" name="VALOR PROVEEDOR EN BD" dataDxfId="109"/>
    <tableColumn id="13" xr3:uid="{00000000-0010-0000-0000-00000D000000}" name="VALOR PROVEEDOR COMPRA DEL DIA" dataDxfId="108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KOTIENDAS@GMAIL.COM" TargetMode="External" /><Relationship Id="rId13" Type="http://schemas.openxmlformats.org/officeDocument/2006/relationships/hyperlink" Target="mailto:EKOTIENDAS@GMAIL.COM" TargetMode="External" /><Relationship Id="rId18" Type="http://schemas.openxmlformats.org/officeDocument/2006/relationships/hyperlink" Target="mailto:EKOTIENDAS@GMAIL.COM" TargetMode="External" /><Relationship Id="rId26" Type="http://schemas.openxmlformats.org/officeDocument/2006/relationships/hyperlink" Target="mailto:EKOTIENDAS@GMAIL.COM" TargetMode="External" /><Relationship Id="rId39" Type="http://schemas.openxmlformats.org/officeDocument/2006/relationships/hyperlink" Target="mailto:EKOTIENDAS@GMAIL.COM" TargetMode="External" /><Relationship Id="rId3" Type="http://schemas.openxmlformats.org/officeDocument/2006/relationships/hyperlink" Target="mailto:EKOTIENDAS@GMAIL.COM" TargetMode="External" /><Relationship Id="rId21" Type="http://schemas.openxmlformats.org/officeDocument/2006/relationships/hyperlink" Target="mailto:EKOTIENDAS@GMAIL.COM" TargetMode="External" /><Relationship Id="rId34" Type="http://schemas.openxmlformats.org/officeDocument/2006/relationships/hyperlink" Target="mailto:EKOTIENDAS@GMAIL.COM" TargetMode="External" /><Relationship Id="rId7" Type="http://schemas.openxmlformats.org/officeDocument/2006/relationships/hyperlink" Target="mailto:EKOTIENDAS@GMAIL.COM" TargetMode="External" /><Relationship Id="rId12" Type="http://schemas.openxmlformats.org/officeDocument/2006/relationships/hyperlink" Target="mailto:EKOTIENDAS@GMAIL.COM" TargetMode="External" /><Relationship Id="rId17" Type="http://schemas.openxmlformats.org/officeDocument/2006/relationships/hyperlink" Target="mailto:EKOTIENDAS@GMAIL.COM" TargetMode="External" /><Relationship Id="rId25" Type="http://schemas.openxmlformats.org/officeDocument/2006/relationships/hyperlink" Target="mailto:EKOTIENDAS@GMAIL.COM" TargetMode="External" /><Relationship Id="rId33" Type="http://schemas.openxmlformats.org/officeDocument/2006/relationships/hyperlink" Target="mailto:EKOTIENDAS@GMAIL.COM" TargetMode="External" /><Relationship Id="rId38" Type="http://schemas.openxmlformats.org/officeDocument/2006/relationships/hyperlink" Target="mailto:EKOTIENDAS@GMAIL.COM" TargetMode="External" /><Relationship Id="rId2" Type="http://schemas.openxmlformats.org/officeDocument/2006/relationships/hyperlink" Target="mailto:EKOTIENDAS@GMAIL.COM" TargetMode="External" /><Relationship Id="rId16" Type="http://schemas.openxmlformats.org/officeDocument/2006/relationships/hyperlink" Target="mailto:EKOTIENDAS@GMAIL.COM" TargetMode="External" /><Relationship Id="rId20" Type="http://schemas.openxmlformats.org/officeDocument/2006/relationships/hyperlink" Target="mailto:EKOTIENDAS@GMAIL.COM" TargetMode="External" /><Relationship Id="rId29" Type="http://schemas.openxmlformats.org/officeDocument/2006/relationships/hyperlink" Target="mailto:EKOTIENDAS@GMAIL.COM" TargetMode="External" /><Relationship Id="rId41" Type="http://schemas.openxmlformats.org/officeDocument/2006/relationships/drawing" Target="../drawings/drawing1.xml" /><Relationship Id="rId1" Type="http://schemas.openxmlformats.org/officeDocument/2006/relationships/hyperlink" Target="mailto:EKOTIENDAS@GMAIL.COM" TargetMode="External" /><Relationship Id="rId6" Type="http://schemas.openxmlformats.org/officeDocument/2006/relationships/hyperlink" Target="mailto:EKOTIENDAS@GMAIL.COM" TargetMode="External" /><Relationship Id="rId11" Type="http://schemas.openxmlformats.org/officeDocument/2006/relationships/hyperlink" Target="mailto:EKOTIENDAS@GMAIL.COM" TargetMode="External" /><Relationship Id="rId24" Type="http://schemas.openxmlformats.org/officeDocument/2006/relationships/hyperlink" Target="mailto:EKOTIENDAS@GMAIL.COM" TargetMode="External" /><Relationship Id="rId32" Type="http://schemas.openxmlformats.org/officeDocument/2006/relationships/hyperlink" Target="mailto:EKOTIENDAS@GMAIL.COM" TargetMode="External" /><Relationship Id="rId37" Type="http://schemas.openxmlformats.org/officeDocument/2006/relationships/hyperlink" Target="mailto:EKOTIENDAS@GMAIL.COM" TargetMode="External" /><Relationship Id="rId40" Type="http://schemas.openxmlformats.org/officeDocument/2006/relationships/hyperlink" Target="mailto:EKOTIENDAS@GMAIL.COM" TargetMode="External" /><Relationship Id="rId5" Type="http://schemas.openxmlformats.org/officeDocument/2006/relationships/hyperlink" Target="mailto:EKOTIENDAS@GMAIL.COM" TargetMode="External" /><Relationship Id="rId15" Type="http://schemas.openxmlformats.org/officeDocument/2006/relationships/hyperlink" Target="mailto:EKOTIENDAS@GMAIL.COM" TargetMode="External" /><Relationship Id="rId23" Type="http://schemas.openxmlformats.org/officeDocument/2006/relationships/hyperlink" Target="mailto:EKOTIENDAS@GMAIL.COM" TargetMode="External" /><Relationship Id="rId28" Type="http://schemas.openxmlformats.org/officeDocument/2006/relationships/hyperlink" Target="mailto:EKOTIENDAS@GMAIL.COM" TargetMode="External" /><Relationship Id="rId36" Type="http://schemas.openxmlformats.org/officeDocument/2006/relationships/hyperlink" Target="mailto:EKOTIENDAS@GMAIL.COM" TargetMode="External" /><Relationship Id="rId10" Type="http://schemas.openxmlformats.org/officeDocument/2006/relationships/hyperlink" Target="mailto:EKOTIENDAS@GMAIL.COM" TargetMode="External" /><Relationship Id="rId19" Type="http://schemas.openxmlformats.org/officeDocument/2006/relationships/hyperlink" Target="mailto:EKOTIENDAS@GMAIL.COM" TargetMode="External" /><Relationship Id="rId31" Type="http://schemas.openxmlformats.org/officeDocument/2006/relationships/hyperlink" Target="mailto:EKOTIENDAS@GMAIL.COM" TargetMode="External" /><Relationship Id="rId4" Type="http://schemas.openxmlformats.org/officeDocument/2006/relationships/hyperlink" Target="mailto:EKOTIENDAS@GMAIL.COM" TargetMode="External" /><Relationship Id="rId9" Type="http://schemas.openxmlformats.org/officeDocument/2006/relationships/hyperlink" Target="mailto:EKOTIENDAS@GMAIL.COM" TargetMode="External" /><Relationship Id="rId14" Type="http://schemas.openxmlformats.org/officeDocument/2006/relationships/hyperlink" Target="mailto:EKOTIENDAS@GMAIL.COM" TargetMode="External" /><Relationship Id="rId22" Type="http://schemas.openxmlformats.org/officeDocument/2006/relationships/hyperlink" Target="mailto:EKOTIENDAS@GMAIL.COM" TargetMode="External" /><Relationship Id="rId27" Type="http://schemas.openxmlformats.org/officeDocument/2006/relationships/hyperlink" Target="mailto:EKOTIENDAS@GMAIL.COM" TargetMode="External" /><Relationship Id="rId30" Type="http://schemas.openxmlformats.org/officeDocument/2006/relationships/hyperlink" Target="mailto:EKOTIENDAS@GMAIL.COM" TargetMode="External" /><Relationship Id="rId35" Type="http://schemas.openxmlformats.org/officeDocument/2006/relationships/hyperlink" Target="mailto:EKOTIENDAS@GMAIL.COM" TargetMode="Externa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3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39"/>
  <sheetViews>
    <sheetView tabSelected="1" workbookViewId="0">
      <selection activeCell="P5" sqref="P5"/>
    </sheetView>
  </sheetViews>
  <sheetFormatPr defaultColWidth="9.01171875" defaultRowHeight="15" x14ac:dyDescent="0.2"/>
  <cols>
    <col min="1" max="1" width="8.609375" style="1" customWidth="1"/>
    <col min="2" max="2" width="14.390625" style="1" customWidth="1"/>
    <col min="3" max="3" width="12.23828125" style="1" customWidth="1"/>
    <col min="4" max="4" width="11.43359375" style="1" customWidth="1"/>
    <col min="5" max="5" width="0" style="1" hidden="1"/>
    <col min="6" max="6" width="11.296875" style="1" customWidth="1"/>
    <col min="7" max="7" width="3.09375" style="1" customWidth="1"/>
    <col min="8" max="8" width="8.609375" style="1" customWidth="1"/>
    <col min="9" max="9" width="14.390625" style="1" customWidth="1"/>
    <col min="10" max="10" width="12.23828125" style="1" customWidth="1"/>
    <col min="11" max="11" width="11.43359375" style="1" customWidth="1"/>
    <col min="12" max="12" width="0" style="1" hidden="1"/>
    <col min="13" max="13" width="11.296875" style="1" customWidth="1"/>
    <col min="14" max="256" width="11.43359375" style="1" customWidth="1"/>
  </cols>
  <sheetData>
    <row r="1" spans="1:19" ht="10.5" customHeight="1" x14ac:dyDescent="0.2"/>
    <row r="2" spans="1:19" ht="15" customHeight="1" x14ac:dyDescent="0.2">
      <c r="A2" s="2"/>
      <c r="B2" s="307" t="s">
        <v>17</v>
      </c>
      <c r="C2" s="307"/>
      <c r="D2" s="307"/>
      <c r="E2" s="308"/>
      <c r="F2" s="3" t="s">
        <v>16</v>
      </c>
      <c r="H2" s="2"/>
      <c r="I2" s="307" t="s">
        <v>17</v>
      </c>
      <c r="J2" s="307"/>
      <c r="K2" s="307"/>
      <c r="L2" s="308"/>
      <c r="M2" s="3" t="s">
        <v>16</v>
      </c>
    </row>
    <row r="3" spans="1:19" ht="15" customHeight="1" x14ac:dyDescent="0.2">
      <c r="A3" s="4"/>
      <c r="B3" s="309"/>
      <c r="C3" s="309"/>
      <c r="D3" s="309"/>
      <c r="E3" s="310"/>
      <c r="F3" s="5">
        <f>$P$3</f>
        <v>44499</v>
      </c>
      <c r="H3" s="4"/>
      <c r="I3" s="309"/>
      <c r="J3" s="309"/>
      <c r="K3" s="309"/>
      <c r="L3" s="310"/>
      <c r="M3" s="5">
        <f>$P$3</f>
        <v>44499</v>
      </c>
      <c r="O3" s="316" t="s">
        <v>965</v>
      </c>
      <c r="P3" s="318">
        <v>44499</v>
      </c>
      <c r="Q3" s="319"/>
    </row>
    <row r="4" spans="1:19" ht="10.5" customHeight="1" x14ac:dyDescent="0.2">
      <c r="A4" s="6"/>
      <c r="B4" s="297" t="s">
        <v>1008</v>
      </c>
      <c r="C4" s="297"/>
      <c r="D4" s="297"/>
      <c r="E4" s="306"/>
      <c r="F4" s="7">
        <f>$P$3</f>
        <v>44499</v>
      </c>
      <c r="H4" s="6"/>
      <c r="I4" s="297" t="s">
        <v>1008</v>
      </c>
      <c r="J4" s="297"/>
      <c r="K4" s="297"/>
      <c r="L4" s="306"/>
      <c r="M4" s="7">
        <f>$P$3</f>
        <v>44499</v>
      </c>
      <c r="O4" s="317"/>
      <c r="P4" s="320"/>
      <c r="Q4" s="321"/>
      <c r="R4" s="8"/>
    </row>
    <row r="5" spans="1:19" ht="10.5" customHeight="1" x14ac:dyDescent="0.2">
      <c r="A5" s="6"/>
      <c r="B5" s="297" t="s">
        <v>1010</v>
      </c>
      <c r="C5" s="297"/>
      <c r="D5" s="297"/>
      <c r="E5" s="9"/>
      <c r="F5" s="10">
        <f>$P$3</f>
        <v>44499</v>
      </c>
      <c r="H5" s="6"/>
      <c r="I5" s="297" t="s">
        <v>1010</v>
      </c>
      <c r="J5" s="297"/>
      <c r="K5" s="297"/>
      <c r="L5" s="9"/>
      <c r="M5" s="10">
        <f>$P$3</f>
        <v>44499</v>
      </c>
      <c r="P5" s="11"/>
      <c r="Q5" s="11"/>
      <c r="R5" s="12"/>
      <c r="S5" s="11"/>
    </row>
    <row r="6" spans="1:19" ht="10.5" customHeight="1" x14ac:dyDescent="0.2">
      <c r="A6" s="6"/>
      <c r="B6" s="297" t="s">
        <v>13</v>
      </c>
      <c r="C6" s="297"/>
      <c r="D6" s="297"/>
      <c r="E6" s="9"/>
      <c r="F6" s="13" t="s">
        <v>12</v>
      </c>
      <c r="H6" s="6"/>
      <c r="I6" s="297" t="s">
        <v>13</v>
      </c>
      <c r="J6" s="297"/>
      <c r="K6" s="297"/>
      <c r="L6" s="9"/>
      <c r="M6" s="13" t="s">
        <v>12</v>
      </c>
      <c r="O6" s="14">
        <f>SUM(C31,C63,C95,C127,C159,C191,C223,C255,C287,C319,C351,C383,C415,C447,C479,C511,C543,C575,C607,C639)</f>
        <v>0</v>
      </c>
      <c r="P6" s="322">
        <f>O6+O7</f>
        <v>0</v>
      </c>
      <c r="Q6" s="323"/>
      <c r="R6" s="15"/>
      <c r="S6" s="11"/>
    </row>
    <row r="7" spans="1:19" ht="10.5" customHeight="1" x14ac:dyDescent="0.2">
      <c r="A7" s="6"/>
      <c r="B7" s="297">
        <v>3017216119</v>
      </c>
      <c r="C7" s="297"/>
      <c r="D7" s="297"/>
      <c r="E7" s="9"/>
      <c r="F7" s="301"/>
      <c r="H7" s="6"/>
      <c r="I7" s="297">
        <v>3017216119</v>
      </c>
      <c r="J7" s="297"/>
      <c r="K7" s="297"/>
      <c r="L7" s="9"/>
      <c r="M7" s="301"/>
      <c r="O7" s="16">
        <f>J31+J63+J95+J127+J159+J191+J223+J255+J287+J319+J351+J383+J415+J447+J479+J511+J543+J575+J607+J639</f>
        <v>0</v>
      </c>
      <c r="P7" s="324"/>
      <c r="Q7" s="325"/>
      <c r="R7" s="12"/>
      <c r="S7" s="11"/>
    </row>
    <row r="8" spans="1:19" ht="10.5" customHeight="1" x14ac:dyDescent="0.2">
      <c r="A8" s="17"/>
      <c r="B8" s="305" t="s">
        <v>1009</v>
      </c>
      <c r="C8" s="305"/>
      <c r="D8" s="305"/>
      <c r="E8" s="18"/>
      <c r="F8" s="302"/>
      <c r="H8" s="17"/>
      <c r="I8" s="305" t="s">
        <v>1009</v>
      </c>
      <c r="J8" s="305"/>
      <c r="K8" s="305"/>
      <c r="L8" s="18"/>
      <c r="M8" s="302"/>
      <c r="O8" s="19"/>
      <c r="P8" s="326"/>
      <c r="Q8" s="327"/>
    </row>
    <row r="9" spans="1:19" ht="10.5" customHeight="1" x14ac:dyDescent="0.2">
      <c r="A9" s="20" t="s">
        <v>10</v>
      </c>
      <c r="B9" s="313" t="e">
        <f>VLOOKUP(F7,BDCLIENTES!$A:$I,2,0)</f>
        <v>#N/A</v>
      </c>
      <c r="C9" s="314"/>
      <c r="D9" s="314"/>
      <c r="E9" s="314"/>
      <c r="F9" s="315"/>
      <c r="H9" s="20" t="s">
        <v>10</v>
      </c>
      <c r="I9" s="313" t="e">
        <f>VLOOKUP(M7,BDCLIENTES!$A:$I,2,0)</f>
        <v>#N/A</v>
      </c>
      <c r="J9" s="314"/>
      <c r="K9" s="314"/>
      <c r="L9" s="314"/>
      <c r="M9" s="315"/>
    </row>
    <row r="10" spans="1:19" ht="10.5" customHeight="1" x14ac:dyDescent="0.2">
      <c r="A10" s="21" t="s">
        <v>9</v>
      </c>
      <c r="B10" s="294" t="e">
        <f>VLOOKUP(F7,BDCLIENTES!$A:$I,3,0)</f>
        <v>#N/A</v>
      </c>
      <c r="C10" s="295"/>
      <c r="D10" s="295"/>
      <c r="E10" s="295"/>
      <c r="F10" s="296"/>
      <c r="H10" s="21" t="s">
        <v>9</v>
      </c>
      <c r="I10" s="294" t="e">
        <f>VLOOKUP(M7,BDCLIENTES!$A:$I,3,0)</f>
        <v>#N/A</v>
      </c>
      <c r="J10" s="295"/>
      <c r="K10" s="295"/>
      <c r="L10" s="295"/>
      <c r="M10" s="296"/>
    </row>
    <row r="11" spans="1:19" ht="10.5" customHeight="1" x14ac:dyDescent="0.2">
      <c r="A11" s="21" t="s">
        <v>8</v>
      </c>
      <c r="B11" s="294" t="e">
        <f>VLOOKUP(F7,BDCLIENTES!$A:$I,4,0)</f>
        <v>#N/A</v>
      </c>
      <c r="C11" s="295"/>
      <c r="D11" s="295"/>
      <c r="E11" s="295"/>
      <c r="F11" s="296"/>
      <c r="H11" s="21" t="s">
        <v>8</v>
      </c>
      <c r="I11" s="294" t="e">
        <f>VLOOKUP(M7,BDCLIENTES!$A:$I,4,0)</f>
        <v>#N/A</v>
      </c>
      <c r="J11" s="295"/>
      <c r="K11" s="295"/>
      <c r="L11" s="295"/>
      <c r="M11" s="296"/>
    </row>
    <row r="12" spans="1:19" ht="10.5" customHeight="1" x14ac:dyDescent="0.2">
      <c r="A12" s="21" t="s">
        <v>7</v>
      </c>
      <c r="B12" s="294" t="e">
        <f>VLOOKUP(F7,BDCLIENTES!$A:$I,5,0)</f>
        <v>#N/A</v>
      </c>
      <c r="C12" s="295"/>
      <c r="D12" s="295"/>
      <c r="E12" s="295"/>
      <c r="F12" s="296"/>
      <c r="H12" s="21" t="s">
        <v>7</v>
      </c>
      <c r="I12" s="294" t="e">
        <f>VLOOKUP(M7,BDCLIENTES!$A:$I,5,0)</f>
        <v>#N/A</v>
      </c>
      <c r="J12" s="295"/>
      <c r="K12" s="295"/>
      <c r="L12" s="295"/>
      <c r="M12" s="296"/>
    </row>
    <row r="13" spans="1:19" ht="10.5" customHeight="1" x14ac:dyDescent="0.2">
      <c r="A13" s="21" t="s">
        <v>6</v>
      </c>
      <c r="B13" s="294" t="e">
        <f>VLOOKUP(F7,BDCLIENTES!$A:$I,6,0)</f>
        <v>#N/A</v>
      </c>
      <c r="C13" s="295"/>
      <c r="D13" s="295"/>
      <c r="E13" s="295"/>
      <c r="F13" s="296"/>
      <c r="H13" s="21" t="s">
        <v>6</v>
      </c>
      <c r="I13" s="294" t="e">
        <f>VLOOKUP(M7,BDCLIENTES!$A:$I,6,0)</f>
        <v>#N/A</v>
      </c>
      <c r="J13" s="295"/>
      <c r="K13" s="295"/>
      <c r="L13" s="295"/>
      <c r="M13" s="296"/>
    </row>
    <row r="14" spans="1:19" ht="10.5" customHeight="1" x14ac:dyDescent="0.2">
      <c r="A14" s="22" t="s">
        <v>5</v>
      </c>
      <c r="B14" s="294" t="e">
        <f>VLOOKUP(F7,BDCLIENTES!$A:$I,7,0)</f>
        <v>#N/A</v>
      </c>
      <c r="C14" s="295"/>
      <c r="D14" s="295"/>
      <c r="E14" s="295"/>
      <c r="F14" s="296"/>
      <c r="H14" s="22" t="s">
        <v>5</v>
      </c>
      <c r="I14" s="294" t="e">
        <f>VLOOKUP(M7,BDCLIENTES!$A:$I,7,0)</f>
        <v>#N/A</v>
      </c>
      <c r="J14" s="295"/>
      <c r="K14" s="295"/>
      <c r="L14" s="295"/>
      <c r="M14" s="296"/>
    </row>
    <row r="15" spans="1:19" ht="10.5" customHeight="1" x14ac:dyDescent="0.2">
      <c r="A15" s="23" t="s">
        <v>4</v>
      </c>
      <c r="B15" s="291" t="e">
        <f>VLOOKUP(F7,BDCLIENTES!$A:$I,8,0)</f>
        <v>#N/A</v>
      </c>
      <c r="C15" s="292"/>
      <c r="D15" s="292"/>
      <c r="E15" s="292"/>
      <c r="F15" s="293"/>
      <c r="H15" s="23" t="s">
        <v>4</v>
      </c>
      <c r="I15" s="291" t="e">
        <f>VLOOKUP(M7,BDCLIENTES!$A:$I,8,0)</f>
        <v>#N/A</v>
      </c>
      <c r="J15" s="292"/>
      <c r="K15" s="292"/>
      <c r="L15" s="292"/>
      <c r="M15" s="293"/>
    </row>
    <row r="16" spans="1:19" ht="10.5" customHeight="1" x14ac:dyDescent="0.2">
      <c r="A16" s="24" t="s">
        <v>3</v>
      </c>
      <c r="B16" s="289" t="s">
        <v>2</v>
      </c>
      <c r="C16" s="290"/>
      <c r="D16" s="25" t="s">
        <v>989</v>
      </c>
      <c r="E16" s="26"/>
      <c r="F16" s="27" t="s">
        <v>1</v>
      </c>
      <c r="H16" s="24" t="s">
        <v>3</v>
      </c>
      <c r="I16" s="289" t="s">
        <v>2</v>
      </c>
      <c r="J16" s="290"/>
      <c r="K16" s="25" t="s">
        <v>989</v>
      </c>
      <c r="L16" s="26"/>
      <c r="M16" s="27" t="s">
        <v>1</v>
      </c>
    </row>
    <row r="17" spans="1:19" ht="10.5" customHeight="1" x14ac:dyDescent="0.2">
      <c r="A17" s="28"/>
      <c r="B17" s="303"/>
      <c r="C17" s="304"/>
      <c r="D17" s="29"/>
      <c r="E17" s="30" t="e">
        <f>VLOOKUP(B17,BDPRODUCTOS!$B:$C,2,0)</f>
        <v>#N/A</v>
      </c>
      <c r="F17" s="31" t="str">
        <f>IFERROR(A17*E17,"")</f>
        <v/>
      </c>
      <c r="H17" s="28"/>
      <c r="I17" s="303"/>
      <c r="J17" s="304"/>
      <c r="K17" s="29"/>
      <c r="L17" s="30" t="e">
        <f>VLOOKUP(I17,BDPRODUCTOS!$B:$C,2,0)</f>
        <v>#N/A</v>
      </c>
      <c r="M17" s="31" t="str">
        <f>IFERROR(H17*L17,"")</f>
        <v/>
      </c>
      <c r="P17" s="32"/>
      <c r="R17" s="33"/>
      <c r="S17" s="33"/>
    </row>
    <row r="18" spans="1:19" ht="10.5" customHeight="1" x14ac:dyDescent="0.2">
      <c r="A18" s="34"/>
      <c r="B18" s="287"/>
      <c r="C18" s="288"/>
      <c r="D18" s="35"/>
      <c r="E18" s="36" t="e">
        <f>VLOOKUP(B18,BDPRODUCTOS!$B:$C,2,0)</f>
        <v>#N/A</v>
      </c>
      <c r="F18" s="31" t="str">
        <f t="shared" ref="F18:F30" si="0">IFERROR(A18*E18,"")</f>
        <v/>
      </c>
      <c r="H18" s="34"/>
      <c r="I18" s="287"/>
      <c r="J18" s="288"/>
      <c r="K18" s="35"/>
      <c r="L18" s="36" t="e">
        <f>VLOOKUP(I18,BDPRODUCTOS!$B:$C,2,0)</f>
        <v>#N/A</v>
      </c>
      <c r="M18" s="31" t="str">
        <f t="shared" ref="M18" si="1">IFERROR(H18*L18,"")</f>
        <v/>
      </c>
      <c r="P18" s="32"/>
      <c r="R18" s="33"/>
      <c r="S18" s="33"/>
    </row>
    <row r="19" spans="1:19" ht="10.5" customHeight="1" x14ac:dyDescent="0.2">
      <c r="A19" s="34"/>
      <c r="B19" s="287"/>
      <c r="C19" s="288"/>
      <c r="D19" s="35"/>
      <c r="E19" s="36" t="e">
        <f>VLOOKUP(B19,BDPRODUCTOS!$B:$C,2,0)</f>
        <v>#N/A</v>
      </c>
      <c r="F19" s="31" t="str">
        <f>IFERROR(A19*E19,"")</f>
        <v/>
      </c>
      <c r="H19" s="34"/>
      <c r="I19" s="287"/>
      <c r="J19" s="288"/>
      <c r="K19" s="35"/>
      <c r="L19" s="36" t="e">
        <f>VLOOKUP(I19,BDPRODUCTOS!$B:$C,2,0)</f>
        <v>#N/A</v>
      </c>
      <c r="M19" s="31" t="str">
        <f>IFERROR(H19*L19,"")</f>
        <v/>
      </c>
      <c r="P19" s="32"/>
      <c r="R19" s="37"/>
      <c r="S19" s="37"/>
    </row>
    <row r="20" spans="1:19" ht="10.5" customHeight="1" x14ac:dyDescent="0.2">
      <c r="A20" s="34"/>
      <c r="B20" s="287"/>
      <c r="C20" s="288"/>
      <c r="D20" s="35"/>
      <c r="E20" s="36" t="e">
        <f>VLOOKUP(B20,BDPRODUCTOS!$B:$C,2,0)</f>
        <v>#N/A</v>
      </c>
      <c r="F20" s="31" t="str">
        <f t="shared" si="0"/>
        <v/>
      </c>
      <c r="H20" s="34"/>
      <c r="I20" s="287"/>
      <c r="J20" s="288"/>
      <c r="K20" s="35"/>
      <c r="L20" s="36" t="e">
        <f>VLOOKUP(I20,BDPRODUCTOS!$B:$C,2,0)</f>
        <v>#N/A</v>
      </c>
      <c r="M20" s="31" t="str">
        <f t="shared" ref="M20:M30" si="2">IFERROR(H20*L20,"")</f>
        <v/>
      </c>
      <c r="P20" s="32"/>
      <c r="R20" s="33"/>
      <c r="S20" s="33"/>
    </row>
    <row r="21" spans="1:19" ht="10.5" customHeight="1" x14ac:dyDescent="0.2">
      <c r="A21" s="34"/>
      <c r="B21" s="287"/>
      <c r="C21" s="288"/>
      <c r="D21" s="35"/>
      <c r="E21" s="36" t="e">
        <f>VLOOKUP(B21,BDPRODUCTOS!$B:$C,2,0)</f>
        <v>#N/A</v>
      </c>
      <c r="F21" s="31" t="str">
        <f t="shared" si="0"/>
        <v/>
      </c>
      <c r="H21" s="34"/>
      <c r="I21" s="287"/>
      <c r="J21" s="288"/>
      <c r="K21" s="35"/>
      <c r="L21" s="36" t="e">
        <f>VLOOKUP(I21,BDPRODUCTOS!$B:$C,2,0)</f>
        <v>#N/A</v>
      </c>
      <c r="M21" s="31" t="str">
        <f t="shared" si="2"/>
        <v/>
      </c>
      <c r="P21" s="38"/>
      <c r="R21" s="39"/>
      <c r="S21" s="39"/>
    </row>
    <row r="22" spans="1:19" ht="10.5" customHeight="1" x14ac:dyDescent="0.2">
      <c r="A22" s="40"/>
      <c r="B22" s="287"/>
      <c r="C22" s="288"/>
      <c r="D22" s="35"/>
      <c r="E22" s="36" t="e">
        <f>VLOOKUP(B22,BDPRODUCTOS!$B:$C,2,0)</f>
        <v>#N/A</v>
      </c>
      <c r="F22" s="31" t="str">
        <f t="shared" si="0"/>
        <v/>
      </c>
      <c r="H22" s="40"/>
      <c r="I22" s="287"/>
      <c r="J22" s="288"/>
      <c r="K22" s="35"/>
      <c r="L22" s="36" t="e">
        <f>VLOOKUP(I22,BDPRODUCTOS!$B:$C,2,0)</f>
        <v>#N/A</v>
      </c>
      <c r="M22" s="31" t="str">
        <f t="shared" si="2"/>
        <v/>
      </c>
    </row>
    <row r="23" spans="1:19" ht="10.5" customHeight="1" x14ac:dyDescent="0.2">
      <c r="A23" s="40"/>
      <c r="B23" s="287"/>
      <c r="C23" s="288"/>
      <c r="D23" s="35"/>
      <c r="E23" s="36" t="e">
        <f>VLOOKUP(B23,BDPRODUCTOS!$B:$C,2,0)</f>
        <v>#N/A</v>
      </c>
      <c r="F23" s="31" t="str">
        <f t="shared" si="0"/>
        <v/>
      </c>
      <c r="H23" s="40"/>
      <c r="I23" s="287"/>
      <c r="J23" s="288"/>
      <c r="K23" s="35"/>
      <c r="L23" s="36" t="e">
        <f>VLOOKUP(I23,BDPRODUCTOS!$B:$C,2,0)</f>
        <v>#N/A</v>
      </c>
      <c r="M23" s="31" t="str">
        <f t="shared" si="2"/>
        <v/>
      </c>
    </row>
    <row r="24" spans="1:19" ht="10.5" customHeight="1" x14ac:dyDescent="0.2">
      <c r="A24" s="40"/>
      <c r="B24" s="287"/>
      <c r="C24" s="288"/>
      <c r="D24" s="35"/>
      <c r="E24" s="36" t="e">
        <f>VLOOKUP(B24,BDPRODUCTOS!$B:$C,2,0)</f>
        <v>#N/A</v>
      </c>
      <c r="F24" s="31" t="str">
        <f t="shared" si="0"/>
        <v/>
      </c>
      <c r="H24" s="40"/>
      <c r="I24" s="287"/>
      <c r="J24" s="288"/>
      <c r="K24" s="35"/>
      <c r="L24" s="36" t="e">
        <f>VLOOKUP(I24,BDPRODUCTOS!$B:$C,2,0)</f>
        <v>#N/A</v>
      </c>
      <c r="M24" s="31" t="str">
        <f t="shared" si="2"/>
        <v/>
      </c>
    </row>
    <row r="25" spans="1:19" ht="10.5" customHeight="1" x14ac:dyDescent="0.2">
      <c r="A25" s="40"/>
      <c r="B25" s="287"/>
      <c r="C25" s="288"/>
      <c r="D25" s="35"/>
      <c r="E25" s="36" t="e">
        <f>VLOOKUP(B25,BDPRODUCTOS!$B:$C,2,0)</f>
        <v>#N/A</v>
      </c>
      <c r="F25" s="31" t="str">
        <f t="shared" si="0"/>
        <v/>
      </c>
      <c r="H25" s="40"/>
      <c r="I25" s="287"/>
      <c r="J25" s="288"/>
      <c r="K25" s="35"/>
      <c r="L25" s="36" t="e">
        <f>VLOOKUP(I25,BDPRODUCTOS!$B:$C,2,0)</f>
        <v>#N/A</v>
      </c>
      <c r="M25" s="31" t="str">
        <f t="shared" si="2"/>
        <v/>
      </c>
    </row>
    <row r="26" spans="1:19" ht="10.5" customHeight="1" x14ac:dyDescent="0.2">
      <c r="A26" s="40"/>
      <c r="B26" s="287"/>
      <c r="C26" s="288"/>
      <c r="D26" s="35"/>
      <c r="E26" s="36" t="e">
        <f>VLOOKUP(B26,BDPRODUCTOS!$B:$C,2,0)</f>
        <v>#N/A</v>
      </c>
      <c r="F26" s="31" t="str">
        <f t="shared" si="0"/>
        <v/>
      </c>
      <c r="H26" s="40"/>
      <c r="I26" s="287"/>
      <c r="J26" s="288"/>
      <c r="K26" s="35"/>
      <c r="L26" s="36" t="e">
        <f>VLOOKUP(I26,BDPRODUCTOS!$B:$C,2,0)</f>
        <v>#N/A</v>
      </c>
      <c r="M26" s="31" t="str">
        <f t="shared" si="2"/>
        <v/>
      </c>
    </row>
    <row r="27" spans="1:19" ht="10.5" customHeight="1" x14ac:dyDescent="0.2">
      <c r="A27" s="40"/>
      <c r="B27" s="287"/>
      <c r="C27" s="288"/>
      <c r="D27" s="35"/>
      <c r="E27" s="36" t="e">
        <f>VLOOKUP(B27,BDPRODUCTOS!$B:$C,2,0)</f>
        <v>#N/A</v>
      </c>
      <c r="F27" s="31" t="str">
        <f t="shared" si="0"/>
        <v/>
      </c>
      <c r="H27" s="40"/>
      <c r="I27" s="287"/>
      <c r="J27" s="288"/>
      <c r="K27" s="35"/>
      <c r="L27" s="36" t="e">
        <f>VLOOKUP(I27,BDPRODUCTOS!$B:$C,2,0)</f>
        <v>#N/A</v>
      </c>
      <c r="M27" s="31" t="str">
        <f t="shared" si="2"/>
        <v/>
      </c>
    </row>
    <row r="28" spans="1:19" ht="10.5" customHeight="1" x14ac:dyDescent="0.2">
      <c r="A28" s="40"/>
      <c r="B28" s="287"/>
      <c r="C28" s="288"/>
      <c r="D28" s="35"/>
      <c r="E28" s="36" t="e">
        <f>VLOOKUP(B28,BDPRODUCTOS!$B:$C,2,0)</f>
        <v>#N/A</v>
      </c>
      <c r="F28" s="31" t="str">
        <f t="shared" si="0"/>
        <v/>
      </c>
      <c r="H28" s="40"/>
      <c r="I28" s="287"/>
      <c r="J28" s="288"/>
      <c r="K28" s="35"/>
      <c r="L28" s="36" t="e">
        <f>VLOOKUP(I28,BDPRODUCTOS!$B:$C,2,0)</f>
        <v>#N/A</v>
      </c>
      <c r="M28" s="31" t="str">
        <f t="shared" si="2"/>
        <v/>
      </c>
    </row>
    <row r="29" spans="1:19" ht="10.5" customHeight="1" x14ac:dyDescent="0.2">
      <c r="A29" s="40"/>
      <c r="B29" s="287"/>
      <c r="C29" s="288"/>
      <c r="D29" s="35"/>
      <c r="E29" s="36" t="e">
        <f>VLOOKUP(B29,BDPRODUCTOS!$B:$C,2,0)</f>
        <v>#N/A</v>
      </c>
      <c r="F29" s="31" t="str">
        <f t="shared" si="0"/>
        <v/>
      </c>
      <c r="H29" s="40"/>
      <c r="I29" s="287"/>
      <c r="J29" s="288"/>
      <c r="K29" s="35"/>
      <c r="L29" s="36" t="e">
        <f>VLOOKUP(I29,BDPRODUCTOS!$B:$C,2,0)</f>
        <v>#N/A</v>
      </c>
      <c r="M29" s="31" t="str">
        <f t="shared" si="2"/>
        <v/>
      </c>
    </row>
    <row r="30" spans="1:19" ht="10.5" customHeight="1" x14ac:dyDescent="0.2">
      <c r="A30" s="40"/>
      <c r="B30" s="311"/>
      <c r="C30" s="312"/>
      <c r="D30" s="41"/>
      <c r="E30" s="36" t="e">
        <f>VLOOKUP(B30,BDPRODUCTOS!$B:$C,2,0)</f>
        <v>#N/A</v>
      </c>
      <c r="F30" s="31" t="str">
        <f t="shared" si="0"/>
        <v/>
      </c>
      <c r="H30" s="40"/>
      <c r="I30" s="311"/>
      <c r="J30" s="312"/>
      <c r="K30" s="41"/>
      <c r="L30" s="36" t="e">
        <f>VLOOKUP(I30,BDPRODUCTOS!$B:$C,2,0)</f>
        <v>#N/A</v>
      </c>
      <c r="M30" s="31" t="str">
        <f t="shared" si="2"/>
        <v/>
      </c>
    </row>
    <row r="31" spans="1:19" ht="19.5" customHeight="1" x14ac:dyDescent="0.2">
      <c r="A31" s="42"/>
      <c r="B31" s="43" t="s">
        <v>0</v>
      </c>
      <c r="C31" s="298">
        <f>SUM(F17:F30)</f>
        <v>0</v>
      </c>
      <c r="D31" s="299"/>
      <c r="E31" s="299"/>
      <c r="F31" s="300"/>
      <c r="H31" s="42"/>
      <c r="I31" s="43" t="s">
        <v>0</v>
      </c>
      <c r="J31" s="298">
        <f>SUM(M17:M30)</f>
        <v>0</v>
      </c>
      <c r="K31" s="299"/>
      <c r="L31" s="299"/>
      <c r="M31" s="300"/>
    </row>
    <row r="32" spans="1:19" ht="10.5" customHeight="1" x14ac:dyDescent="0.2"/>
    <row r="33" spans="1:13" ht="10.5" customHeight="1" x14ac:dyDescent="0.2"/>
    <row r="34" spans="1:13" ht="15" customHeight="1" x14ac:dyDescent="0.2">
      <c r="A34" s="2"/>
      <c r="B34" s="307" t="s">
        <v>17</v>
      </c>
      <c r="C34" s="307"/>
      <c r="D34" s="307"/>
      <c r="E34" s="308"/>
      <c r="F34" s="3" t="s">
        <v>16</v>
      </c>
      <c r="H34" s="2"/>
      <c r="I34" s="307" t="s">
        <v>17</v>
      </c>
      <c r="J34" s="307"/>
      <c r="K34" s="307"/>
      <c r="L34" s="308"/>
      <c r="M34" s="3" t="s">
        <v>16</v>
      </c>
    </row>
    <row r="35" spans="1:13" ht="15" customHeight="1" x14ac:dyDescent="0.2">
      <c r="A35" s="4"/>
      <c r="B35" s="309"/>
      <c r="C35" s="309"/>
      <c r="D35" s="309"/>
      <c r="E35" s="310"/>
      <c r="F35" s="5">
        <f>$P$3</f>
        <v>44499</v>
      </c>
      <c r="H35" s="4"/>
      <c r="I35" s="309"/>
      <c r="J35" s="309"/>
      <c r="K35" s="309"/>
      <c r="L35" s="310"/>
      <c r="M35" s="5">
        <f>$P$3</f>
        <v>44499</v>
      </c>
    </row>
    <row r="36" spans="1:13" ht="10.5" customHeight="1" x14ac:dyDescent="0.2">
      <c r="A36" s="6"/>
      <c r="B36" s="297" t="s">
        <v>1008</v>
      </c>
      <c r="C36" s="297"/>
      <c r="D36" s="297"/>
      <c r="E36" s="306"/>
      <c r="F36" s="7">
        <f>$P$3</f>
        <v>44499</v>
      </c>
      <c r="H36" s="6"/>
      <c r="I36" s="297" t="s">
        <v>1008</v>
      </c>
      <c r="J36" s="297"/>
      <c r="K36" s="297"/>
      <c r="L36" s="306"/>
      <c r="M36" s="7">
        <f>$P$3</f>
        <v>44499</v>
      </c>
    </row>
    <row r="37" spans="1:13" ht="10.5" customHeight="1" x14ac:dyDescent="0.2">
      <c r="A37" s="6"/>
      <c r="B37" s="297" t="s">
        <v>1010</v>
      </c>
      <c r="C37" s="297"/>
      <c r="D37" s="297"/>
      <c r="E37" s="9"/>
      <c r="F37" s="10">
        <f>$P$3</f>
        <v>44499</v>
      </c>
      <c r="H37" s="6"/>
      <c r="I37" s="297" t="s">
        <v>1010</v>
      </c>
      <c r="J37" s="297"/>
      <c r="K37" s="297"/>
      <c r="L37" s="9"/>
      <c r="M37" s="10">
        <f>$P$3</f>
        <v>44499</v>
      </c>
    </row>
    <row r="38" spans="1:13" ht="10.5" customHeight="1" x14ac:dyDescent="0.2">
      <c r="A38" s="6"/>
      <c r="B38" s="297" t="s">
        <v>13</v>
      </c>
      <c r="C38" s="297"/>
      <c r="D38" s="297"/>
      <c r="E38" s="9"/>
      <c r="F38" s="13" t="s">
        <v>12</v>
      </c>
      <c r="H38" s="6"/>
      <c r="I38" s="297" t="s">
        <v>13</v>
      </c>
      <c r="J38" s="297"/>
      <c r="K38" s="297"/>
      <c r="L38" s="9"/>
      <c r="M38" s="13" t="s">
        <v>12</v>
      </c>
    </row>
    <row r="39" spans="1:13" ht="10.5" customHeight="1" x14ac:dyDescent="0.2">
      <c r="A39" s="6"/>
      <c r="B39" s="297">
        <v>3017216119</v>
      </c>
      <c r="C39" s="297"/>
      <c r="D39" s="297"/>
      <c r="E39" s="9"/>
      <c r="F39" s="301"/>
      <c r="H39" s="6"/>
      <c r="I39" s="297">
        <v>3017216119</v>
      </c>
      <c r="J39" s="297"/>
      <c r="K39" s="297"/>
      <c r="L39" s="9"/>
      <c r="M39" s="301"/>
    </row>
    <row r="40" spans="1:13" ht="10.5" customHeight="1" x14ac:dyDescent="0.2">
      <c r="A40" s="17"/>
      <c r="B40" s="305" t="s">
        <v>1009</v>
      </c>
      <c r="C40" s="305"/>
      <c r="D40" s="305"/>
      <c r="E40" s="18"/>
      <c r="F40" s="302"/>
      <c r="H40" s="17"/>
      <c r="I40" s="305" t="s">
        <v>1009</v>
      </c>
      <c r="J40" s="305"/>
      <c r="K40" s="305"/>
      <c r="L40" s="18"/>
      <c r="M40" s="302"/>
    </row>
    <row r="41" spans="1:13" ht="10.5" customHeight="1" x14ac:dyDescent="0.2">
      <c r="A41" s="20" t="s">
        <v>10</v>
      </c>
      <c r="B41" s="313" t="e">
        <f>VLOOKUP(F39,BDCLIENTES!$A:$I,2,0)</f>
        <v>#N/A</v>
      </c>
      <c r="C41" s="314"/>
      <c r="D41" s="314"/>
      <c r="E41" s="314"/>
      <c r="F41" s="315"/>
      <c r="H41" s="20" t="s">
        <v>10</v>
      </c>
      <c r="I41" s="313" t="e">
        <f>VLOOKUP(M39,BDCLIENTES!$A:$I,2,0)</f>
        <v>#N/A</v>
      </c>
      <c r="J41" s="314"/>
      <c r="K41" s="314"/>
      <c r="L41" s="314"/>
      <c r="M41" s="315"/>
    </row>
    <row r="42" spans="1:13" ht="10.5" customHeight="1" x14ac:dyDescent="0.2">
      <c r="A42" s="21" t="s">
        <v>9</v>
      </c>
      <c r="B42" s="294" t="e">
        <f>VLOOKUP(F39,BDCLIENTES!$A:$I,3,0)</f>
        <v>#N/A</v>
      </c>
      <c r="C42" s="295"/>
      <c r="D42" s="295"/>
      <c r="E42" s="295"/>
      <c r="F42" s="296"/>
      <c r="H42" s="21" t="s">
        <v>9</v>
      </c>
      <c r="I42" s="294" t="e">
        <f>VLOOKUP(M39,BDCLIENTES!$A:$I,3,0)</f>
        <v>#N/A</v>
      </c>
      <c r="J42" s="295"/>
      <c r="K42" s="295"/>
      <c r="L42" s="295"/>
      <c r="M42" s="296"/>
    </row>
    <row r="43" spans="1:13" ht="10.5" customHeight="1" x14ac:dyDescent="0.2">
      <c r="A43" s="21" t="s">
        <v>8</v>
      </c>
      <c r="B43" s="294" t="e">
        <f>VLOOKUP(F39,BDCLIENTES!$A:$I,4,0)</f>
        <v>#N/A</v>
      </c>
      <c r="C43" s="295"/>
      <c r="D43" s="295"/>
      <c r="E43" s="295"/>
      <c r="F43" s="296"/>
      <c r="H43" s="21" t="s">
        <v>8</v>
      </c>
      <c r="I43" s="294" t="e">
        <f>VLOOKUP(M39,BDCLIENTES!$A:$I,4,0)</f>
        <v>#N/A</v>
      </c>
      <c r="J43" s="295"/>
      <c r="K43" s="295"/>
      <c r="L43" s="295"/>
      <c r="M43" s="296"/>
    </row>
    <row r="44" spans="1:13" ht="10.5" customHeight="1" x14ac:dyDescent="0.2">
      <c r="A44" s="21" t="s">
        <v>7</v>
      </c>
      <c r="B44" s="294" t="e">
        <f>VLOOKUP(F39,BDCLIENTES!$A:$I,5,0)</f>
        <v>#N/A</v>
      </c>
      <c r="C44" s="295"/>
      <c r="D44" s="295"/>
      <c r="E44" s="295"/>
      <c r="F44" s="296"/>
      <c r="H44" s="21" t="s">
        <v>7</v>
      </c>
      <c r="I44" s="294" t="e">
        <f>VLOOKUP(M39,BDCLIENTES!$A:$I,5,0)</f>
        <v>#N/A</v>
      </c>
      <c r="J44" s="295"/>
      <c r="K44" s="295"/>
      <c r="L44" s="295"/>
      <c r="M44" s="296"/>
    </row>
    <row r="45" spans="1:13" ht="10.5" customHeight="1" x14ac:dyDescent="0.2">
      <c r="A45" s="21" t="s">
        <v>6</v>
      </c>
      <c r="B45" s="294" t="e">
        <f>VLOOKUP(F39,BDCLIENTES!$A:$I,6,0)</f>
        <v>#N/A</v>
      </c>
      <c r="C45" s="295"/>
      <c r="D45" s="295"/>
      <c r="E45" s="295"/>
      <c r="F45" s="296"/>
      <c r="H45" s="21" t="s">
        <v>6</v>
      </c>
      <c r="I45" s="294" t="e">
        <f>VLOOKUP(M39,BDCLIENTES!$A:$I,6,0)</f>
        <v>#N/A</v>
      </c>
      <c r="J45" s="295"/>
      <c r="K45" s="295"/>
      <c r="L45" s="295"/>
      <c r="M45" s="296"/>
    </row>
    <row r="46" spans="1:13" ht="10.5" customHeight="1" x14ac:dyDescent="0.2">
      <c r="A46" s="22" t="s">
        <v>5</v>
      </c>
      <c r="B46" s="294" t="e">
        <f>VLOOKUP(F39,BDCLIENTES!$A:$I,7,0)</f>
        <v>#N/A</v>
      </c>
      <c r="C46" s="295"/>
      <c r="D46" s="295"/>
      <c r="E46" s="295"/>
      <c r="F46" s="296"/>
      <c r="H46" s="22" t="s">
        <v>5</v>
      </c>
      <c r="I46" s="294" t="e">
        <f>VLOOKUP(M39,BDCLIENTES!$A:$I,7,0)</f>
        <v>#N/A</v>
      </c>
      <c r="J46" s="295"/>
      <c r="K46" s="295"/>
      <c r="L46" s="295"/>
      <c r="M46" s="296"/>
    </row>
    <row r="47" spans="1:13" ht="10.5" customHeight="1" x14ac:dyDescent="0.2">
      <c r="A47" s="23" t="s">
        <v>4</v>
      </c>
      <c r="B47" s="291" t="e">
        <f>VLOOKUP(F39,BDCLIENTES!$A:$I,8,0)</f>
        <v>#N/A</v>
      </c>
      <c r="C47" s="292"/>
      <c r="D47" s="292"/>
      <c r="E47" s="292"/>
      <c r="F47" s="293"/>
      <c r="H47" s="23" t="s">
        <v>4</v>
      </c>
      <c r="I47" s="291" t="e">
        <f>VLOOKUP(M39,BDCLIENTES!$A:$I,8,0)</f>
        <v>#N/A</v>
      </c>
      <c r="J47" s="292"/>
      <c r="K47" s="292"/>
      <c r="L47" s="292"/>
      <c r="M47" s="293"/>
    </row>
    <row r="48" spans="1:13" ht="10.5" customHeight="1" x14ac:dyDescent="0.2">
      <c r="A48" s="24" t="s">
        <v>3</v>
      </c>
      <c r="B48" s="289" t="s">
        <v>2</v>
      </c>
      <c r="C48" s="290"/>
      <c r="D48" s="25" t="s">
        <v>989</v>
      </c>
      <c r="E48" s="26"/>
      <c r="F48" s="27" t="s">
        <v>1</v>
      </c>
      <c r="H48" s="24" t="s">
        <v>3</v>
      </c>
      <c r="I48" s="289" t="s">
        <v>2</v>
      </c>
      <c r="J48" s="290"/>
      <c r="K48" s="25" t="s">
        <v>989</v>
      </c>
      <c r="L48" s="26"/>
      <c r="M48" s="27" t="s">
        <v>1</v>
      </c>
    </row>
    <row r="49" spans="1:13" ht="10.5" customHeight="1" x14ac:dyDescent="0.2">
      <c r="A49" s="28"/>
      <c r="B49" s="303"/>
      <c r="C49" s="304"/>
      <c r="D49" s="29"/>
      <c r="E49" s="30" t="e">
        <f>VLOOKUP(B49,BDPRODUCTOS!$B:$C,2,0)</f>
        <v>#N/A</v>
      </c>
      <c r="F49" s="31" t="str">
        <f>IFERROR(A49*E49,"")</f>
        <v/>
      </c>
      <c r="H49" s="28"/>
      <c r="I49" s="303"/>
      <c r="J49" s="304"/>
      <c r="K49" s="29"/>
      <c r="L49" s="30" t="e">
        <f>VLOOKUP(I49,BDPRODUCTOS!$B:$C,2,0)</f>
        <v>#N/A</v>
      </c>
      <c r="M49" s="31" t="str">
        <f>IFERROR(H49*L49,"")</f>
        <v/>
      </c>
    </row>
    <row r="50" spans="1:13" ht="10.5" customHeight="1" x14ac:dyDescent="0.2">
      <c r="A50" s="34"/>
      <c r="B50" s="287"/>
      <c r="C50" s="288"/>
      <c r="D50" s="35"/>
      <c r="E50" s="36" t="e">
        <f>VLOOKUP(B50,BDPRODUCTOS!$B:$C,2,0)</f>
        <v>#N/A</v>
      </c>
      <c r="F50" s="31" t="str">
        <f t="shared" ref="F50" si="3">IFERROR(A50*E50,"")</f>
        <v/>
      </c>
      <c r="H50" s="34"/>
      <c r="I50" s="287"/>
      <c r="J50" s="288"/>
      <c r="K50" s="35"/>
      <c r="L50" s="36" t="e">
        <f>VLOOKUP(I50,BDPRODUCTOS!$B:$C,2,0)</f>
        <v>#N/A</v>
      </c>
      <c r="M50" s="31" t="str">
        <f t="shared" ref="M50" si="4">IFERROR(H50*L50,"")</f>
        <v/>
      </c>
    </row>
    <row r="51" spans="1:13" ht="10.5" customHeight="1" x14ac:dyDescent="0.2">
      <c r="A51" s="34"/>
      <c r="B51" s="287"/>
      <c r="C51" s="288"/>
      <c r="D51" s="35"/>
      <c r="E51" s="36" t="e">
        <f>VLOOKUP(B51,BDPRODUCTOS!$B:$C,2,0)</f>
        <v>#N/A</v>
      </c>
      <c r="F51" s="31" t="str">
        <f>IFERROR(A51*E51,"")</f>
        <v/>
      </c>
      <c r="H51" s="34"/>
      <c r="I51" s="287"/>
      <c r="J51" s="288"/>
      <c r="K51" s="35"/>
      <c r="L51" s="36" t="e">
        <f>VLOOKUP(I51,BDPRODUCTOS!$B:$C,2,0)</f>
        <v>#N/A</v>
      </c>
      <c r="M51" s="31" t="str">
        <f>IFERROR(H51*L51,"")</f>
        <v/>
      </c>
    </row>
    <row r="52" spans="1:13" ht="10.5" customHeight="1" x14ac:dyDescent="0.2">
      <c r="A52" s="34"/>
      <c r="B52" s="287"/>
      <c r="C52" s="288"/>
      <c r="D52" s="35"/>
      <c r="E52" s="36" t="e">
        <f>VLOOKUP(B52,BDPRODUCTOS!$B:$C,2,0)</f>
        <v>#N/A</v>
      </c>
      <c r="F52" s="31" t="str">
        <f t="shared" ref="F52:F62" si="5">IFERROR(A52*E52,"")</f>
        <v/>
      </c>
      <c r="H52" s="34"/>
      <c r="I52" s="287"/>
      <c r="J52" s="288"/>
      <c r="K52" s="35"/>
      <c r="L52" s="36" t="e">
        <f>VLOOKUP(I52,BDPRODUCTOS!$B:$C,2,0)</f>
        <v>#N/A</v>
      </c>
      <c r="M52" s="31" t="str">
        <f t="shared" ref="M52:M62" si="6">IFERROR(H52*L52,"")</f>
        <v/>
      </c>
    </row>
    <row r="53" spans="1:13" ht="10.5" customHeight="1" x14ac:dyDescent="0.2">
      <c r="A53" s="34"/>
      <c r="B53" s="287"/>
      <c r="C53" s="288"/>
      <c r="D53" s="35"/>
      <c r="E53" s="36" t="e">
        <f>VLOOKUP(B53,BDPRODUCTOS!$B:$C,2,0)</f>
        <v>#N/A</v>
      </c>
      <c r="F53" s="31" t="str">
        <f t="shared" si="5"/>
        <v/>
      </c>
      <c r="H53" s="34"/>
      <c r="I53" s="287"/>
      <c r="J53" s="288"/>
      <c r="K53" s="35"/>
      <c r="L53" s="36" t="e">
        <f>VLOOKUP(I53,BDPRODUCTOS!$B:$C,2,0)</f>
        <v>#N/A</v>
      </c>
      <c r="M53" s="31" t="str">
        <f t="shared" si="6"/>
        <v/>
      </c>
    </row>
    <row r="54" spans="1:13" ht="10.5" customHeight="1" x14ac:dyDescent="0.2">
      <c r="A54" s="40"/>
      <c r="B54" s="287"/>
      <c r="C54" s="288"/>
      <c r="D54" s="35"/>
      <c r="E54" s="36" t="e">
        <f>VLOOKUP(B54,BDPRODUCTOS!$B:$C,2,0)</f>
        <v>#N/A</v>
      </c>
      <c r="F54" s="31" t="str">
        <f t="shared" si="5"/>
        <v/>
      </c>
      <c r="H54" s="40"/>
      <c r="I54" s="287"/>
      <c r="J54" s="288"/>
      <c r="K54" s="35"/>
      <c r="L54" s="36" t="e">
        <f>VLOOKUP(I54,BDPRODUCTOS!$B:$C,2,0)</f>
        <v>#N/A</v>
      </c>
      <c r="M54" s="31" t="str">
        <f t="shared" si="6"/>
        <v/>
      </c>
    </row>
    <row r="55" spans="1:13" ht="10.5" customHeight="1" x14ac:dyDescent="0.2">
      <c r="A55" s="40"/>
      <c r="B55" s="287"/>
      <c r="C55" s="288"/>
      <c r="D55" s="35"/>
      <c r="E55" s="36" t="e">
        <f>VLOOKUP(B55,BDPRODUCTOS!$B:$C,2,0)</f>
        <v>#N/A</v>
      </c>
      <c r="F55" s="31" t="str">
        <f t="shared" si="5"/>
        <v/>
      </c>
      <c r="H55" s="40"/>
      <c r="I55" s="287"/>
      <c r="J55" s="288"/>
      <c r="K55" s="35"/>
      <c r="L55" s="36" t="e">
        <f>VLOOKUP(I55,BDPRODUCTOS!$B:$C,2,0)</f>
        <v>#N/A</v>
      </c>
      <c r="M55" s="31" t="str">
        <f t="shared" si="6"/>
        <v/>
      </c>
    </row>
    <row r="56" spans="1:13" ht="10.5" customHeight="1" x14ac:dyDescent="0.2">
      <c r="A56" s="40"/>
      <c r="B56" s="287"/>
      <c r="C56" s="288"/>
      <c r="D56" s="35"/>
      <c r="E56" s="36" t="e">
        <f>VLOOKUP(B56,BDPRODUCTOS!$B:$C,2,0)</f>
        <v>#N/A</v>
      </c>
      <c r="F56" s="31" t="str">
        <f t="shared" si="5"/>
        <v/>
      </c>
      <c r="H56" s="40"/>
      <c r="I56" s="287"/>
      <c r="J56" s="288"/>
      <c r="K56" s="35"/>
      <c r="L56" s="36" t="e">
        <f>VLOOKUP(I56,BDPRODUCTOS!$B:$C,2,0)</f>
        <v>#N/A</v>
      </c>
      <c r="M56" s="31" t="str">
        <f t="shared" si="6"/>
        <v/>
      </c>
    </row>
    <row r="57" spans="1:13" ht="10.5" customHeight="1" x14ac:dyDescent="0.2">
      <c r="A57" s="40"/>
      <c r="B57" s="287"/>
      <c r="C57" s="288"/>
      <c r="D57" s="35"/>
      <c r="E57" s="36" t="e">
        <f>VLOOKUP(B57,BDPRODUCTOS!$B:$C,2,0)</f>
        <v>#N/A</v>
      </c>
      <c r="F57" s="31" t="str">
        <f t="shared" si="5"/>
        <v/>
      </c>
      <c r="H57" s="40"/>
      <c r="I57" s="287"/>
      <c r="J57" s="288"/>
      <c r="K57" s="35"/>
      <c r="L57" s="36" t="e">
        <f>VLOOKUP(I57,BDPRODUCTOS!$B:$C,2,0)</f>
        <v>#N/A</v>
      </c>
      <c r="M57" s="31" t="str">
        <f t="shared" si="6"/>
        <v/>
      </c>
    </row>
    <row r="58" spans="1:13" ht="10.5" customHeight="1" x14ac:dyDescent="0.2">
      <c r="A58" s="40"/>
      <c r="B58" s="287"/>
      <c r="C58" s="288"/>
      <c r="D58" s="35"/>
      <c r="E58" s="36" t="e">
        <f>VLOOKUP(B58,BDPRODUCTOS!$B:$C,2,0)</f>
        <v>#N/A</v>
      </c>
      <c r="F58" s="31" t="str">
        <f t="shared" si="5"/>
        <v/>
      </c>
      <c r="H58" s="40"/>
      <c r="I58" s="287"/>
      <c r="J58" s="288"/>
      <c r="K58" s="35"/>
      <c r="L58" s="36" t="e">
        <f>VLOOKUP(I58,BDPRODUCTOS!$B:$C,2,0)</f>
        <v>#N/A</v>
      </c>
      <c r="M58" s="31" t="str">
        <f t="shared" si="6"/>
        <v/>
      </c>
    </row>
    <row r="59" spans="1:13" ht="10.5" customHeight="1" x14ac:dyDescent="0.2">
      <c r="A59" s="40"/>
      <c r="B59" s="287"/>
      <c r="C59" s="288"/>
      <c r="D59" s="35"/>
      <c r="E59" s="36" t="e">
        <f>VLOOKUP(B59,BDPRODUCTOS!$B:$C,2,0)</f>
        <v>#N/A</v>
      </c>
      <c r="F59" s="31" t="str">
        <f t="shared" si="5"/>
        <v/>
      </c>
      <c r="H59" s="40"/>
      <c r="I59" s="287"/>
      <c r="J59" s="288"/>
      <c r="K59" s="35"/>
      <c r="L59" s="36" t="e">
        <f>VLOOKUP(I59,BDPRODUCTOS!$B:$C,2,0)</f>
        <v>#N/A</v>
      </c>
      <c r="M59" s="31" t="str">
        <f t="shared" si="6"/>
        <v/>
      </c>
    </row>
    <row r="60" spans="1:13" ht="10.5" customHeight="1" x14ac:dyDescent="0.2">
      <c r="A60" s="40"/>
      <c r="B60" s="287"/>
      <c r="C60" s="288"/>
      <c r="D60" s="35"/>
      <c r="E60" s="36" t="e">
        <f>VLOOKUP(B60,BDPRODUCTOS!$B:$C,2,0)</f>
        <v>#N/A</v>
      </c>
      <c r="F60" s="31" t="str">
        <f t="shared" si="5"/>
        <v/>
      </c>
      <c r="H60" s="40"/>
      <c r="I60" s="287"/>
      <c r="J60" s="288"/>
      <c r="K60" s="35"/>
      <c r="L60" s="36" t="e">
        <f>VLOOKUP(I60,BDPRODUCTOS!$B:$C,2,0)</f>
        <v>#N/A</v>
      </c>
      <c r="M60" s="31" t="str">
        <f t="shared" si="6"/>
        <v/>
      </c>
    </row>
    <row r="61" spans="1:13" ht="10.5" customHeight="1" x14ac:dyDescent="0.2">
      <c r="A61" s="40"/>
      <c r="B61" s="287"/>
      <c r="C61" s="288"/>
      <c r="D61" s="35"/>
      <c r="E61" s="36" t="e">
        <f>VLOOKUP(B61,BDPRODUCTOS!$B:$C,2,0)</f>
        <v>#N/A</v>
      </c>
      <c r="F61" s="31" t="str">
        <f t="shared" si="5"/>
        <v/>
      </c>
      <c r="H61" s="40"/>
      <c r="I61" s="287"/>
      <c r="J61" s="288"/>
      <c r="K61" s="35"/>
      <c r="L61" s="36" t="e">
        <f>VLOOKUP(I61,BDPRODUCTOS!$B:$C,2,0)</f>
        <v>#N/A</v>
      </c>
      <c r="M61" s="31" t="str">
        <f t="shared" si="6"/>
        <v/>
      </c>
    </row>
    <row r="62" spans="1:13" ht="10.5" customHeight="1" x14ac:dyDescent="0.2">
      <c r="A62" s="40"/>
      <c r="B62" s="311"/>
      <c r="C62" s="312"/>
      <c r="D62" s="41"/>
      <c r="E62" s="36" t="e">
        <f>VLOOKUP(B62,BDPRODUCTOS!$B:$C,2,0)</f>
        <v>#N/A</v>
      </c>
      <c r="F62" s="31" t="str">
        <f t="shared" si="5"/>
        <v/>
      </c>
      <c r="H62" s="40"/>
      <c r="I62" s="311"/>
      <c r="J62" s="312"/>
      <c r="K62" s="41"/>
      <c r="L62" s="36" t="e">
        <f>VLOOKUP(I62,BDPRODUCTOS!$B:$C,2,0)</f>
        <v>#N/A</v>
      </c>
      <c r="M62" s="31" t="str">
        <f t="shared" si="6"/>
        <v/>
      </c>
    </row>
    <row r="63" spans="1:13" ht="19.5" customHeight="1" x14ac:dyDescent="0.2">
      <c r="A63" s="42"/>
      <c r="B63" s="43" t="s">
        <v>0</v>
      </c>
      <c r="C63" s="298">
        <f>SUM(F49:F62)</f>
        <v>0</v>
      </c>
      <c r="D63" s="299"/>
      <c r="E63" s="299"/>
      <c r="F63" s="300"/>
      <c r="H63" s="42"/>
      <c r="I63" s="43" t="s">
        <v>0</v>
      </c>
      <c r="J63" s="298">
        <f>SUM(M49:M62)</f>
        <v>0</v>
      </c>
      <c r="K63" s="299"/>
      <c r="L63" s="299"/>
      <c r="M63" s="300"/>
    </row>
    <row r="64" spans="1:13" ht="10.5" customHeight="1" x14ac:dyDescent="0.2"/>
    <row r="65" spans="1:13" ht="10.5" customHeight="1" x14ac:dyDescent="0.2"/>
    <row r="66" spans="1:13" ht="15" customHeight="1" x14ac:dyDescent="0.2">
      <c r="A66" s="2"/>
      <c r="B66" s="307" t="s">
        <v>17</v>
      </c>
      <c r="C66" s="307"/>
      <c r="D66" s="307"/>
      <c r="E66" s="308"/>
      <c r="F66" s="3" t="s">
        <v>16</v>
      </c>
      <c r="H66" s="2"/>
      <c r="I66" s="307" t="s">
        <v>17</v>
      </c>
      <c r="J66" s="307"/>
      <c r="K66" s="307"/>
      <c r="L66" s="308"/>
      <c r="M66" s="3" t="s">
        <v>16</v>
      </c>
    </row>
    <row r="67" spans="1:13" ht="15" customHeight="1" x14ac:dyDescent="0.2">
      <c r="A67" s="4"/>
      <c r="B67" s="309"/>
      <c r="C67" s="309"/>
      <c r="D67" s="309"/>
      <c r="E67" s="310"/>
      <c r="F67" s="5">
        <f>$P$3</f>
        <v>44499</v>
      </c>
      <c r="H67" s="4"/>
      <c r="I67" s="309"/>
      <c r="J67" s="309"/>
      <c r="K67" s="309"/>
      <c r="L67" s="310"/>
      <c r="M67" s="5">
        <f>$P$3</f>
        <v>44499</v>
      </c>
    </row>
    <row r="68" spans="1:13" ht="10.5" customHeight="1" x14ac:dyDescent="0.2">
      <c r="A68" s="6"/>
      <c r="B68" s="297" t="s">
        <v>1008</v>
      </c>
      <c r="C68" s="297"/>
      <c r="D68" s="297"/>
      <c r="E68" s="306"/>
      <c r="F68" s="7">
        <f>$P$3</f>
        <v>44499</v>
      </c>
      <c r="H68" s="6"/>
      <c r="I68" s="297" t="s">
        <v>1008</v>
      </c>
      <c r="J68" s="297"/>
      <c r="K68" s="297"/>
      <c r="L68" s="306"/>
      <c r="M68" s="7">
        <f>$P$3</f>
        <v>44499</v>
      </c>
    </row>
    <row r="69" spans="1:13" ht="10.5" customHeight="1" x14ac:dyDescent="0.2">
      <c r="A69" s="6"/>
      <c r="B69" s="297" t="s">
        <v>1010</v>
      </c>
      <c r="C69" s="297"/>
      <c r="D69" s="297"/>
      <c r="E69" s="9"/>
      <c r="F69" s="10">
        <f>$P$3</f>
        <v>44499</v>
      </c>
      <c r="H69" s="6"/>
      <c r="I69" s="297" t="s">
        <v>1010</v>
      </c>
      <c r="J69" s="297"/>
      <c r="K69" s="297"/>
      <c r="L69" s="9"/>
      <c r="M69" s="10">
        <f>$P$3</f>
        <v>44499</v>
      </c>
    </row>
    <row r="70" spans="1:13" ht="10.5" customHeight="1" x14ac:dyDescent="0.2">
      <c r="A70" s="6"/>
      <c r="B70" s="297" t="s">
        <v>13</v>
      </c>
      <c r="C70" s="297"/>
      <c r="D70" s="297"/>
      <c r="E70" s="9"/>
      <c r="F70" s="13" t="s">
        <v>12</v>
      </c>
      <c r="H70" s="6"/>
      <c r="I70" s="297" t="s">
        <v>13</v>
      </c>
      <c r="J70" s="297"/>
      <c r="K70" s="297"/>
      <c r="L70" s="9"/>
      <c r="M70" s="13" t="s">
        <v>12</v>
      </c>
    </row>
    <row r="71" spans="1:13" ht="10.5" customHeight="1" x14ac:dyDescent="0.2">
      <c r="A71" s="6"/>
      <c r="B71" s="297">
        <v>3017216119</v>
      </c>
      <c r="C71" s="297"/>
      <c r="D71" s="297"/>
      <c r="E71" s="9"/>
      <c r="F71" s="301"/>
      <c r="H71" s="6"/>
      <c r="I71" s="297">
        <v>3017216119</v>
      </c>
      <c r="J71" s="297"/>
      <c r="K71" s="297"/>
      <c r="L71" s="9"/>
      <c r="M71" s="301"/>
    </row>
    <row r="72" spans="1:13" ht="10.5" customHeight="1" x14ac:dyDescent="0.2">
      <c r="A72" s="17"/>
      <c r="B72" s="305" t="s">
        <v>1009</v>
      </c>
      <c r="C72" s="305"/>
      <c r="D72" s="305"/>
      <c r="E72" s="18"/>
      <c r="F72" s="302"/>
      <c r="H72" s="17"/>
      <c r="I72" s="305" t="s">
        <v>1009</v>
      </c>
      <c r="J72" s="305"/>
      <c r="K72" s="305"/>
      <c r="L72" s="18"/>
      <c r="M72" s="302"/>
    </row>
    <row r="73" spans="1:13" ht="10.5" customHeight="1" x14ac:dyDescent="0.2">
      <c r="A73" s="20" t="s">
        <v>10</v>
      </c>
      <c r="B73" s="313" t="e">
        <f>VLOOKUP(F71,BDCLIENTES!$A:$I,2,0)</f>
        <v>#N/A</v>
      </c>
      <c r="C73" s="314"/>
      <c r="D73" s="314"/>
      <c r="E73" s="314"/>
      <c r="F73" s="315"/>
      <c r="H73" s="20" t="s">
        <v>10</v>
      </c>
      <c r="I73" s="313" t="e">
        <f>VLOOKUP(M71,BDCLIENTES!$A:$I,2,0)</f>
        <v>#N/A</v>
      </c>
      <c r="J73" s="314"/>
      <c r="K73" s="314"/>
      <c r="L73" s="314"/>
      <c r="M73" s="315"/>
    </row>
    <row r="74" spans="1:13" ht="10.5" customHeight="1" x14ac:dyDescent="0.2">
      <c r="A74" s="21" t="s">
        <v>9</v>
      </c>
      <c r="B74" s="294" t="e">
        <f>VLOOKUP(F71,BDCLIENTES!$A:$I,3,0)</f>
        <v>#N/A</v>
      </c>
      <c r="C74" s="295"/>
      <c r="D74" s="295"/>
      <c r="E74" s="295"/>
      <c r="F74" s="296"/>
      <c r="H74" s="21" t="s">
        <v>9</v>
      </c>
      <c r="I74" s="294" t="e">
        <f>VLOOKUP(M71,BDCLIENTES!$A:$I,3,0)</f>
        <v>#N/A</v>
      </c>
      <c r="J74" s="295"/>
      <c r="K74" s="295"/>
      <c r="L74" s="295"/>
      <c r="M74" s="296"/>
    </row>
    <row r="75" spans="1:13" ht="10.5" customHeight="1" x14ac:dyDescent="0.2">
      <c r="A75" s="21" t="s">
        <v>8</v>
      </c>
      <c r="B75" s="294" t="e">
        <f>VLOOKUP(F71,BDCLIENTES!$A:$I,4,0)</f>
        <v>#N/A</v>
      </c>
      <c r="C75" s="295"/>
      <c r="D75" s="295"/>
      <c r="E75" s="295"/>
      <c r="F75" s="296"/>
      <c r="H75" s="21" t="s">
        <v>8</v>
      </c>
      <c r="I75" s="294" t="e">
        <f>VLOOKUP(M71,BDCLIENTES!$A:$I,4,0)</f>
        <v>#N/A</v>
      </c>
      <c r="J75" s="295"/>
      <c r="K75" s="295"/>
      <c r="L75" s="295"/>
      <c r="M75" s="296"/>
    </row>
    <row r="76" spans="1:13" ht="10.5" customHeight="1" x14ac:dyDescent="0.2">
      <c r="A76" s="21" t="s">
        <v>7</v>
      </c>
      <c r="B76" s="294" t="e">
        <f>VLOOKUP(F71,BDCLIENTES!$A:$I,5,0)</f>
        <v>#N/A</v>
      </c>
      <c r="C76" s="295"/>
      <c r="D76" s="295"/>
      <c r="E76" s="295"/>
      <c r="F76" s="296"/>
      <c r="H76" s="21" t="s">
        <v>7</v>
      </c>
      <c r="I76" s="294" t="e">
        <f>VLOOKUP(M71,BDCLIENTES!$A:$I,5,0)</f>
        <v>#N/A</v>
      </c>
      <c r="J76" s="295"/>
      <c r="K76" s="295"/>
      <c r="L76" s="295"/>
      <c r="M76" s="296"/>
    </row>
    <row r="77" spans="1:13" ht="10.5" customHeight="1" x14ac:dyDescent="0.2">
      <c r="A77" s="21" t="s">
        <v>6</v>
      </c>
      <c r="B77" s="294" t="e">
        <f>VLOOKUP(F71,BDCLIENTES!$A:$I,6,0)</f>
        <v>#N/A</v>
      </c>
      <c r="C77" s="295"/>
      <c r="D77" s="295"/>
      <c r="E77" s="295"/>
      <c r="F77" s="296"/>
      <c r="H77" s="21" t="s">
        <v>6</v>
      </c>
      <c r="I77" s="294" t="e">
        <f>VLOOKUP(M71,BDCLIENTES!$A:$I,6,0)</f>
        <v>#N/A</v>
      </c>
      <c r="J77" s="295"/>
      <c r="K77" s="295"/>
      <c r="L77" s="295"/>
      <c r="M77" s="296"/>
    </row>
    <row r="78" spans="1:13" ht="10.5" customHeight="1" x14ac:dyDescent="0.2">
      <c r="A78" s="22" t="s">
        <v>5</v>
      </c>
      <c r="B78" s="294" t="e">
        <f>VLOOKUP(F71,BDCLIENTES!$A:$I,7,0)</f>
        <v>#N/A</v>
      </c>
      <c r="C78" s="295"/>
      <c r="D78" s="295"/>
      <c r="E78" s="295"/>
      <c r="F78" s="296"/>
      <c r="H78" s="22" t="s">
        <v>5</v>
      </c>
      <c r="I78" s="294" t="e">
        <f>VLOOKUP(M71,BDCLIENTES!$A:$I,7,0)</f>
        <v>#N/A</v>
      </c>
      <c r="J78" s="295"/>
      <c r="K78" s="295"/>
      <c r="L78" s="295"/>
      <c r="M78" s="296"/>
    </row>
    <row r="79" spans="1:13" ht="10.5" customHeight="1" x14ac:dyDescent="0.2">
      <c r="A79" s="23" t="s">
        <v>4</v>
      </c>
      <c r="B79" s="291" t="e">
        <f>VLOOKUP(F71,BDCLIENTES!$A:$I,8,0)</f>
        <v>#N/A</v>
      </c>
      <c r="C79" s="292"/>
      <c r="D79" s="292"/>
      <c r="E79" s="292"/>
      <c r="F79" s="293"/>
      <c r="H79" s="23" t="s">
        <v>4</v>
      </c>
      <c r="I79" s="291" t="e">
        <f>VLOOKUP(M71,BDCLIENTES!$A:$I,8,0)</f>
        <v>#N/A</v>
      </c>
      <c r="J79" s="292"/>
      <c r="K79" s="292"/>
      <c r="L79" s="292"/>
      <c r="M79" s="293"/>
    </row>
    <row r="80" spans="1:13" ht="10.5" customHeight="1" x14ac:dyDescent="0.2">
      <c r="A80" s="24" t="s">
        <v>3</v>
      </c>
      <c r="B80" s="289" t="s">
        <v>2</v>
      </c>
      <c r="C80" s="290"/>
      <c r="D80" s="25" t="s">
        <v>989</v>
      </c>
      <c r="E80" s="26"/>
      <c r="F80" s="27" t="s">
        <v>1</v>
      </c>
      <c r="H80" s="24" t="s">
        <v>3</v>
      </c>
      <c r="I80" s="289" t="s">
        <v>2</v>
      </c>
      <c r="J80" s="290"/>
      <c r="K80" s="25" t="s">
        <v>989</v>
      </c>
      <c r="L80" s="26"/>
      <c r="M80" s="27" t="s">
        <v>1</v>
      </c>
    </row>
    <row r="81" spans="1:13" ht="10.5" customHeight="1" x14ac:dyDescent="0.2">
      <c r="A81" s="28"/>
      <c r="B81" s="303"/>
      <c r="C81" s="304"/>
      <c r="D81" s="29"/>
      <c r="E81" s="30" t="e">
        <f>VLOOKUP(B81,BDPRODUCTOS!$B:$C,2,0)</f>
        <v>#N/A</v>
      </c>
      <c r="F81" s="31" t="str">
        <f>IFERROR(A81*E81,"")</f>
        <v/>
      </c>
      <c r="H81" s="28"/>
      <c r="I81" s="303"/>
      <c r="J81" s="304"/>
      <c r="K81" s="29"/>
      <c r="L81" s="30" t="e">
        <f>VLOOKUP(I81,BDPRODUCTOS!$B:$C,2,0)</f>
        <v>#N/A</v>
      </c>
      <c r="M81" s="31" t="str">
        <f>IFERROR(H81*L81,"")</f>
        <v/>
      </c>
    </row>
    <row r="82" spans="1:13" ht="10.5" customHeight="1" x14ac:dyDescent="0.2">
      <c r="A82" s="34"/>
      <c r="B82" s="287"/>
      <c r="C82" s="288"/>
      <c r="D82" s="35"/>
      <c r="E82" s="36" t="e">
        <f>VLOOKUP(B82,BDPRODUCTOS!$B:$C,2,0)</f>
        <v>#N/A</v>
      </c>
      <c r="F82" s="31" t="str">
        <f t="shared" ref="F82" si="7">IFERROR(A82*E82,"")</f>
        <v/>
      </c>
      <c r="H82" s="34"/>
      <c r="I82" s="287"/>
      <c r="J82" s="288"/>
      <c r="K82" s="35"/>
      <c r="L82" s="36" t="e">
        <f>VLOOKUP(I82,BDPRODUCTOS!$B:$C,2,0)</f>
        <v>#N/A</v>
      </c>
      <c r="M82" s="31" t="str">
        <f t="shared" ref="M82" si="8">IFERROR(H82*L82,"")</f>
        <v/>
      </c>
    </row>
    <row r="83" spans="1:13" ht="10.5" customHeight="1" x14ac:dyDescent="0.2">
      <c r="A83" s="34"/>
      <c r="B83" s="287"/>
      <c r="C83" s="288"/>
      <c r="D83" s="35"/>
      <c r="E83" s="36" t="e">
        <f>VLOOKUP(B83,BDPRODUCTOS!$B:$C,2,0)</f>
        <v>#N/A</v>
      </c>
      <c r="F83" s="31" t="str">
        <f>IFERROR(A83*E83,"")</f>
        <v/>
      </c>
      <c r="H83" s="34"/>
      <c r="I83" s="287"/>
      <c r="J83" s="288"/>
      <c r="K83" s="35"/>
      <c r="L83" s="36" t="e">
        <f>VLOOKUP(I83,BDPRODUCTOS!$B:$C,2,0)</f>
        <v>#N/A</v>
      </c>
      <c r="M83" s="31" t="str">
        <f>IFERROR(H83*L83,"")</f>
        <v/>
      </c>
    </row>
    <row r="84" spans="1:13" ht="10.5" customHeight="1" x14ac:dyDescent="0.2">
      <c r="A84" s="34"/>
      <c r="B84" s="287"/>
      <c r="C84" s="288"/>
      <c r="D84" s="35"/>
      <c r="E84" s="36" t="e">
        <f>VLOOKUP(B84,BDPRODUCTOS!$B:$C,2,0)</f>
        <v>#N/A</v>
      </c>
      <c r="F84" s="31" t="str">
        <f t="shared" ref="F84:F94" si="9">IFERROR(A84*E84,"")</f>
        <v/>
      </c>
      <c r="H84" s="34"/>
      <c r="I84" s="287"/>
      <c r="J84" s="288"/>
      <c r="K84" s="35"/>
      <c r="L84" s="36" t="e">
        <f>VLOOKUP(I84,BDPRODUCTOS!$B:$C,2,0)</f>
        <v>#N/A</v>
      </c>
      <c r="M84" s="31" t="str">
        <f t="shared" ref="M84:M94" si="10">IFERROR(H84*L84,"")</f>
        <v/>
      </c>
    </row>
    <row r="85" spans="1:13" ht="10.5" customHeight="1" x14ac:dyDescent="0.2">
      <c r="A85" s="34"/>
      <c r="B85" s="287"/>
      <c r="C85" s="288"/>
      <c r="D85" s="35"/>
      <c r="E85" s="36" t="e">
        <f>VLOOKUP(B85,BDPRODUCTOS!$B:$C,2,0)</f>
        <v>#N/A</v>
      </c>
      <c r="F85" s="31" t="str">
        <f t="shared" si="9"/>
        <v/>
      </c>
      <c r="H85" s="34"/>
      <c r="I85" s="287"/>
      <c r="J85" s="288"/>
      <c r="K85" s="35"/>
      <c r="L85" s="36" t="e">
        <f>VLOOKUP(I85,BDPRODUCTOS!$B:$C,2,0)</f>
        <v>#N/A</v>
      </c>
      <c r="M85" s="31" t="str">
        <f t="shared" si="10"/>
        <v/>
      </c>
    </row>
    <row r="86" spans="1:13" ht="10.5" customHeight="1" x14ac:dyDescent="0.2">
      <c r="A86" s="40"/>
      <c r="B86" s="287"/>
      <c r="C86" s="288"/>
      <c r="D86" s="35"/>
      <c r="E86" s="36" t="e">
        <f>VLOOKUP(B86,BDPRODUCTOS!$B:$C,2,0)</f>
        <v>#N/A</v>
      </c>
      <c r="F86" s="31" t="str">
        <f t="shared" si="9"/>
        <v/>
      </c>
      <c r="H86" s="40"/>
      <c r="I86" s="287"/>
      <c r="J86" s="288"/>
      <c r="K86" s="35"/>
      <c r="L86" s="36" t="e">
        <f>VLOOKUP(I86,BDPRODUCTOS!$B:$C,2,0)</f>
        <v>#N/A</v>
      </c>
      <c r="M86" s="31" t="str">
        <f t="shared" si="10"/>
        <v/>
      </c>
    </row>
    <row r="87" spans="1:13" ht="10.5" customHeight="1" x14ac:dyDescent="0.2">
      <c r="A87" s="40"/>
      <c r="B87" s="287"/>
      <c r="C87" s="288"/>
      <c r="D87" s="35"/>
      <c r="E87" s="36" t="e">
        <f>VLOOKUP(B87,BDPRODUCTOS!$B:$C,2,0)</f>
        <v>#N/A</v>
      </c>
      <c r="F87" s="31" t="str">
        <f t="shared" si="9"/>
        <v/>
      </c>
      <c r="H87" s="40"/>
      <c r="I87" s="287"/>
      <c r="J87" s="288"/>
      <c r="K87" s="35"/>
      <c r="L87" s="36" t="e">
        <f>VLOOKUP(I87,BDPRODUCTOS!$B:$C,2,0)</f>
        <v>#N/A</v>
      </c>
      <c r="M87" s="31" t="str">
        <f t="shared" si="10"/>
        <v/>
      </c>
    </row>
    <row r="88" spans="1:13" ht="10.5" customHeight="1" x14ac:dyDescent="0.2">
      <c r="A88" s="40"/>
      <c r="B88" s="287"/>
      <c r="C88" s="288"/>
      <c r="D88" s="35"/>
      <c r="E88" s="36" t="e">
        <f>VLOOKUP(B88,BDPRODUCTOS!$B:$C,2,0)</f>
        <v>#N/A</v>
      </c>
      <c r="F88" s="31" t="str">
        <f t="shared" si="9"/>
        <v/>
      </c>
      <c r="H88" s="40"/>
      <c r="I88" s="287"/>
      <c r="J88" s="288"/>
      <c r="K88" s="35"/>
      <c r="L88" s="36" t="e">
        <f>VLOOKUP(I88,BDPRODUCTOS!$B:$C,2,0)</f>
        <v>#N/A</v>
      </c>
      <c r="M88" s="31" t="str">
        <f t="shared" si="10"/>
        <v/>
      </c>
    </row>
    <row r="89" spans="1:13" ht="10.5" customHeight="1" x14ac:dyDescent="0.2">
      <c r="A89" s="40"/>
      <c r="B89" s="287"/>
      <c r="C89" s="288"/>
      <c r="D89" s="35"/>
      <c r="E89" s="36" t="e">
        <f>VLOOKUP(B89,BDPRODUCTOS!$B:$C,2,0)</f>
        <v>#N/A</v>
      </c>
      <c r="F89" s="31" t="str">
        <f t="shared" si="9"/>
        <v/>
      </c>
      <c r="H89" s="40"/>
      <c r="I89" s="287"/>
      <c r="J89" s="288"/>
      <c r="K89" s="35"/>
      <c r="L89" s="36" t="e">
        <f>VLOOKUP(I89,BDPRODUCTOS!$B:$C,2,0)</f>
        <v>#N/A</v>
      </c>
      <c r="M89" s="31" t="str">
        <f t="shared" si="10"/>
        <v/>
      </c>
    </row>
    <row r="90" spans="1:13" ht="10.5" customHeight="1" x14ac:dyDescent="0.2">
      <c r="A90" s="40"/>
      <c r="B90" s="287"/>
      <c r="C90" s="288"/>
      <c r="D90" s="35"/>
      <c r="E90" s="36" t="e">
        <f>VLOOKUP(B90,BDPRODUCTOS!$B:$C,2,0)</f>
        <v>#N/A</v>
      </c>
      <c r="F90" s="31" t="str">
        <f t="shared" si="9"/>
        <v/>
      </c>
      <c r="H90" s="40"/>
      <c r="I90" s="287"/>
      <c r="J90" s="288"/>
      <c r="K90" s="35"/>
      <c r="L90" s="36" t="e">
        <f>VLOOKUP(I90,BDPRODUCTOS!$B:$C,2,0)</f>
        <v>#N/A</v>
      </c>
      <c r="M90" s="31" t="str">
        <f t="shared" si="10"/>
        <v/>
      </c>
    </row>
    <row r="91" spans="1:13" ht="10.5" customHeight="1" x14ac:dyDescent="0.2">
      <c r="A91" s="40"/>
      <c r="B91" s="287"/>
      <c r="C91" s="288"/>
      <c r="D91" s="35"/>
      <c r="E91" s="36" t="e">
        <f>VLOOKUP(B91,BDPRODUCTOS!$B:$C,2,0)</f>
        <v>#N/A</v>
      </c>
      <c r="F91" s="31" t="str">
        <f t="shared" si="9"/>
        <v/>
      </c>
      <c r="H91" s="40"/>
      <c r="I91" s="287"/>
      <c r="J91" s="288"/>
      <c r="K91" s="35"/>
      <c r="L91" s="36" t="e">
        <f>VLOOKUP(I91,BDPRODUCTOS!$B:$C,2,0)</f>
        <v>#N/A</v>
      </c>
      <c r="M91" s="31" t="str">
        <f t="shared" si="10"/>
        <v/>
      </c>
    </row>
    <row r="92" spans="1:13" ht="10.5" customHeight="1" x14ac:dyDescent="0.2">
      <c r="A92" s="40"/>
      <c r="B92" s="287"/>
      <c r="C92" s="288"/>
      <c r="D92" s="35"/>
      <c r="E92" s="36" t="e">
        <f>VLOOKUP(B92,BDPRODUCTOS!$B:$C,2,0)</f>
        <v>#N/A</v>
      </c>
      <c r="F92" s="31" t="str">
        <f t="shared" si="9"/>
        <v/>
      </c>
      <c r="H92" s="40"/>
      <c r="I92" s="287"/>
      <c r="J92" s="288"/>
      <c r="K92" s="35"/>
      <c r="L92" s="36" t="e">
        <f>VLOOKUP(I92,BDPRODUCTOS!$B:$C,2,0)</f>
        <v>#N/A</v>
      </c>
      <c r="M92" s="31" t="str">
        <f t="shared" si="10"/>
        <v/>
      </c>
    </row>
    <row r="93" spans="1:13" ht="10.5" customHeight="1" x14ac:dyDescent="0.2">
      <c r="A93" s="40"/>
      <c r="B93" s="287"/>
      <c r="C93" s="288"/>
      <c r="D93" s="35"/>
      <c r="E93" s="36" t="e">
        <f>VLOOKUP(B93,BDPRODUCTOS!$B:$C,2,0)</f>
        <v>#N/A</v>
      </c>
      <c r="F93" s="31" t="str">
        <f t="shared" si="9"/>
        <v/>
      </c>
      <c r="H93" s="40"/>
      <c r="I93" s="287"/>
      <c r="J93" s="288"/>
      <c r="K93" s="35"/>
      <c r="L93" s="36" t="e">
        <f>VLOOKUP(I93,BDPRODUCTOS!$B:$C,2,0)</f>
        <v>#N/A</v>
      </c>
      <c r="M93" s="31" t="str">
        <f t="shared" si="10"/>
        <v/>
      </c>
    </row>
    <row r="94" spans="1:13" ht="10.5" customHeight="1" x14ac:dyDescent="0.2">
      <c r="A94" s="40"/>
      <c r="B94" s="311"/>
      <c r="C94" s="312"/>
      <c r="D94" s="41"/>
      <c r="E94" s="36" t="e">
        <f>VLOOKUP(B94,BDPRODUCTOS!$B:$C,2,0)</f>
        <v>#N/A</v>
      </c>
      <c r="F94" s="31" t="str">
        <f t="shared" si="9"/>
        <v/>
      </c>
      <c r="H94" s="40"/>
      <c r="I94" s="311"/>
      <c r="J94" s="312"/>
      <c r="K94" s="41"/>
      <c r="L94" s="36" t="e">
        <f>VLOOKUP(I94,BDPRODUCTOS!$B:$C,2,0)</f>
        <v>#N/A</v>
      </c>
      <c r="M94" s="31" t="str">
        <f t="shared" si="10"/>
        <v/>
      </c>
    </row>
    <row r="95" spans="1:13" ht="19.5" customHeight="1" x14ac:dyDescent="0.2">
      <c r="A95" s="42"/>
      <c r="B95" s="43" t="s">
        <v>0</v>
      </c>
      <c r="C95" s="298">
        <f>SUM(F81:F94)</f>
        <v>0</v>
      </c>
      <c r="D95" s="299"/>
      <c r="E95" s="299"/>
      <c r="F95" s="300"/>
      <c r="H95" s="42"/>
      <c r="I95" s="43" t="s">
        <v>0</v>
      </c>
      <c r="J95" s="298">
        <f>SUM(M81:M94)</f>
        <v>0</v>
      </c>
      <c r="K95" s="299"/>
      <c r="L95" s="299"/>
      <c r="M95" s="300"/>
    </row>
    <row r="96" spans="1:13" ht="10.5" customHeight="1" x14ac:dyDescent="0.2"/>
    <row r="97" spans="1:13" ht="10.5" customHeight="1" x14ac:dyDescent="0.2"/>
    <row r="98" spans="1:13" ht="15" customHeight="1" x14ac:dyDescent="0.2">
      <c r="A98" s="2"/>
      <c r="B98" s="307" t="s">
        <v>17</v>
      </c>
      <c r="C98" s="307"/>
      <c r="D98" s="307"/>
      <c r="E98" s="308"/>
      <c r="F98" s="3" t="s">
        <v>16</v>
      </c>
      <c r="H98" s="2"/>
      <c r="I98" s="307" t="s">
        <v>17</v>
      </c>
      <c r="J98" s="307"/>
      <c r="K98" s="307"/>
      <c r="L98" s="308"/>
      <c r="M98" s="3" t="s">
        <v>16</v>
      </c>
    </row>
    <row r="99" spans="1:13" ht="15" customHeight="1" x14ac:dyDescent="0.2">
      <c r="A99" s="4"/>
      <c r="B99" s="309"/>
      <c r="C99" s="309"/>
      <c r="D99" s="309"/>
      <c r="E99" s="310"/>
      <c r="F99" s="5">
        <f>$P$3</f>
        <v>44499</v>
      </c>
      <c r="H99" s="4"/>
      <c r="I99" s="309"/>
      <c r="J99" s="309"/>
      <c r="K99" s="309"/>
      <c r="L99" s="310"/>
      <c r="M99" s="5">
        <f>$P$3</f>
        <v>44499</v>
      </c>
    </row>
    <row r="100" spans="1:13" ht="10.5" customHeight="1" x14ac:dyDescent="0.2">
      <c r="A100" s="6"/>
      <c r="B100" s="297" t="s">
        <v>1008</v>
      </c>
      <c r="C100" s="297"/>
      <c r="D100" s="297"/>
      <c r="E100" s="306"/>
      <c r="F100" s="7">
        <f>$P$3</f>
        <v>44499</v>
      </c>
      <c r="H100" s="6"/>
      <c r="I100" s="297" t="s">
        <v>1008</v>
      </c>
      <c r="J100" s="297"/>
      <c r="K100" s="297"/>
      <c r="L100" s="306"/>
      <c r="M100" s="7">
        <f>$P$3</f>
        <v>44499</v>
      </c>
    </row>
    <row r="101" spans="1:13" ht="10.5" customHeight="1" x14ac:dyDescent="0.2">
      <c r="A101" s="6"/>
      <c r="B101" s="297" t="s">
        <v>1010</v>
      </c>
      <c r="C101" s="297"/>
      <c r="D101" s="297"/>
      <c r="E101" s="9"/>
      <c r="F101" s="10">
        <f>$P$3</f>
        <v>44499</v>
      </c>
      <c r="H101" s="6"/>
      <c r="I101" s="297" t="s">
        <v>1010</v>
      </c>
      <c r="J101" s="297"/>
      <c r="K101" s="297"/>
      <c r="L101" s="9"/>
      <c r="M101" s="10">
        <f>$P$3</f>
        <v>44499</v>
      </c>
    </row>
    <row r="102" spans="1:13" ht="10.5" customHeight="1" x14ac:dyDescent="0.2">
      <c r="A102" s="6"/>
      <c r="B102" s="297" t="s">
        <v>13</v>
      </c>
      <c r="C102" s="297"/>
      <c r="D102" s="297"/>
      <c r="E102" s="9"/>
      <c r="F102" s="13" t="s">
        <v>12</v>
      </c>
      <c r="H102" s="6"/>
      <c r="I102" s="297" t="s">
        <v>13</v>
      </c>
      <c r="J102" s="297"/>
      <c r="K102" s="297"/>
      <c r="L102" s="9"/>
      <c r="M102" s="13" t="s">
        <v>12</v>
      </c>
    </row>
    <row r="103" spans="1:13" ht="10.5" customHeight="1" x14ac:dyDescent="0.2">
      <c r="A103" s="6"/>
      <c r="B103" s="297">
        <v>3017216119</v>
      </c>
      <c r="C103" s="297"/>
      <c r="D103" s="297"/>
      <c r="E103" s="9"/>
      <c r="F103" s="301"/>
      <c r="H103" s="6"/>
      <c r="I103" s="297">
        <v>3017216119</v>
      </c>
      <c r="J103" s="297"/>
      <c r="K103" s="297"/>
      <c r="L103" s="9"/>
      <c r="M103" s="301"/>
    </row>
    <row r="104" spans="1:13" ht="10.5" customHeight="1" x14ac:dyDescent="0.2">
      <c r="A104" s="17"/>
      <c r="B104" s="305" t="s">
        <v>1009</v>
      </c>
      <c r="C104" s="305"/>
      <c r="D104" s="305"/>
      <c r="E104" s="18"/>
      <c r="F104" s="302"/>
      <c r="H104" s="17"/>
      <c r="I104" s="305" t="s">
        <v>1009</v>
      </c>
      <c r="J104" s="305"/>
      <c r="K104" s="305"/>
      <c r="L104" s="18"/>
      <c r="M104" s="302"/>
    </row>
    <row r="105" spans="1:13" ht="10.5" customHeight="1" x14ac:dyDescent="0.2">
      <c r="A105" s="20" t="s">
        <v>10</v>
      </c>
      <c r="B105" s="313" t="e">
        <f>VLOOKUP(F103,BDCLIENTES!$A:$I,2,0)</f>
        <v>#N/A</v>
      </c>
      <c r="C105" s="314"/>
      <c r="D105" s="314"/>
      <c r="E105" s="314"/>
      <c r="F105" s="315"/>
      <c r="H105" s="20" t="s">
        <v>10</v>
      </c>
      <c r="I105" s="313" t="e">
        <f>VLOOKUP(M103,BDCLIENTES!$A:$I,2,0)</f>
        <v>#N/A</v>
      </c>
      <c r="J105" s="314"/>
      <c r="K105" s="314"/>
      <c r="L105" s="314"/>
      <c r="M105" s="315"/>
    </row>
    <row r="106" spans="1:13" ht="10.5" customHeight="1" x14ac:dyDescent="0.2">
      <c r="A106" s="21" t="s">
        <v>9</v>
      </c>
      <c r="B106" s="294" t="e">
        <f>VLOOKUP(F103,BDCLIENTES!$A:$I,3,0)</f>
        <v>#N/A</v>
      </c>
      <c r="C106" s="295"/>
      <c r="D106" s="295"/>
      <c r="E106" s="295"/>
      <c r="F106" s="296"/>
      <c r="H106" s="21" t="s">
        <v>9</v>
      </c>
      <c r="I106" s="294" t="e">
        <f>VLOOKUP(M103,BDCLIENTES!$A:$I,3,0)</f>
        <v>#N/A</v>
      </c>
      <c r="J106" s="295"/>
      <c r="K106" s="295"/>
      <c r="L106" s="295"/>
      <c r="M106" s="296"/>
    </row>
    <row r="107" spans="1:13" ht="10.5" customHeight="1" x14ac:dyDescent="0.2">
      <c r="A107" s="21" t="s">
        <v>8</v>
      </c>
      <c r="B107" s="294" t="e">
        <f>VLOOKUP(F103,BDCLIENTES!$A:$I,4,0)</f>
        <v>#N/A</v>
      </c>
      <c r="C107" s="295"/>
      <c r="D107" s="295"/>
      <c r="E107" s="295"/>
      <c r="F107" s="296"/>
      <c r="H107" s="21" t="s">
        <v>8</v>
      </c>
      <c r="I107" s="294" t="e">
        <f>VLOOKUP(M103,BDCLIENTES!$A:$I,4,0)</f>
        <v>#N/A</v>
      </c>
      <c r="J107" s="295"/>
      <c r="K107" s="295"/>
      <c r="L107" s="295"/>
      <c r="M107" s="296"/>
    </row>
    <row r="108" spans="1:13" ht="10.5" customHeight="1" x14ac:dyDescent="0.2">
      <c r="A108" s="21" t="s">
        <v>7</v>
      </c>
      <c r="B108" s="294" t="e">
        <f>VLOOKUP(F103,BDCLIENTES!$A:$I,5,0)</f>
        <v>#N/A</v>
      </c>
      <c r="C108" s="295"/>
      <c r="D108" s="295"/>
      <c r="E108" s="295"/>
      <c r="F108" s="296"/>
      <c r="H108" s="21" t="s">
        <v>7</v>
      </c>
      <c r="I108" s="294" t="e">
        <f>VLOOKUP(M103,BDCLIENTES!$A:$I,5,0)</f>
        <v>#N/A</v>
      </c>
      <c r="J108" s="295"/>
      <c r="K108" s="295"/>
      <c r="L108" s="295"/>
      <c r="M108" s="296"/>
    </row>
    <row r="109" spans="1:13" ht="10.5" customHeight="1" x14ac:dyDescent="0.2">
      <c r="A109" s="21" t="s">
        <v>6</v>
      </c>
      <c r="B109" s="294" t="e">
        <f>VLOOKUP(F103,BDCLIENTES!$A:$I,6,0)</f>
        <v>#N/A</v>
      </c>
      <c r="C109" s="295"/>
      <c r="D109" s="295"/>
      <c r="E109" s="295"/>
      <c r="F109" s="296"/>
      <c r="H109" s="21" t="s">
        <v>6</v>
      </c>
      <c r="I109" s="294" t="e">
        <f>VLOOKUP(M103,BDCLIENTES!$A:$I,6,0)</f>
        <v>#N/A</v>
      </c>
      <c r="J109" s="295"/>
      <c r="K109" s="295"/>
      <c r="L109" s="295"/>
      <c r="M109" s="296"/>
    </row>
    <row r="110" spans="1:13" ht="10.5" customHeight="1" x14ac:dyDescent="0.2">
      <c r="A110" s="22" t="s">
        <v>5</v>
      </c>
      <c r="B110" s="294" t="e">
        <f>VLOOKUP(F103,BDCLIENTES!$A:$I,7,0)</f>
        <v>#N/A</v>
      </c>
      <c r="C110" s="295"/>
      <c r="D110" s="295"/>
      <c r="E110" s="295"/>
      <c r="F110" s="296"/>
      <c r="H110" s="22" t="s">
        <v>5</v>
      </c>
      <c r="I110" s="294" t="e">
        <f>VLOOKUP(M103,BDCLIENTES!$A:$I,7,0)</f>
        <v>#N/A</v>
      </c>
      <c r="J110" s="295"/>
      <c r="K110" s="295"/>
      <c r="L110" s="295"/>
      <c r="M110" s="296"/>
    </row>
    <row r="111" spans="1:13" ht="10.5" customHeight="1" x14ac:dyDescent="0.2">
      <c r="A111" s="23" t="s">
        <v>4</v>
      </c>
      <c r="B111" s="291" t="e">
        <f>VLOOKUP(F103,BDCLIENTES!$A:$I,8,0)</f>
        <v>#N/A</v>
      </c>
      <c r="C111" s="292"/>
      <c r="D111" s="292"/>
      <c r="E111" s="292"/>
      <c r="F111" s="293"/>
      <c r="H111" s="23" t="s">
        <v>4</v>
      </c>
      <c r="I111" s="291" t="e">
        <f>VLOOKUP(M103,BDCLIENTES!$A:$I,8,0)</f>
        <v>#N/A</v>
      </c>
      <c r="J111" s="292"/>
      <c r="K111" s="292"/>
      <c r="L111" s="292"/>
      <c r="M111" s="293"/>
    </row>
    <row r="112" spans="1:13" ht="10.5" customHeight="1" x14ac:dyDescent="0.2">
      <c r="A112" s="24" t="s">
        <v>3</v>
      </c>
      <c r="B112" s="289" t="s">
        <v>2</v>
      </c>
      <c r="C112" s="290"/>
      <c r="D112" s="25" t="s">
        <v>989</v>
      </c>
      <c r="E112" s="26"/>
      <c r="F112" s="27" t="s">
        <v>1</v>
      </c>
      <c r="H112" s="24" t="s">
        <v>3</v>
      </c>
      <c r="I112" s="289" t="s">
        <v>2</v>
      </c>
      <c r="J112" s="290"/>
      <c r="K112" s="25" t="s">
        <v>989</v>
      </c>
      <c r="L112" s="26"/>
      <c r="M112" s="27" t="s">
        <v>1</v>
      </c>
    </row>
    <row r="113" spans="1:13" ht="10.5" customHeight="1" x14ac:dyDescent="0.2">
      <c r="A113" s="28"/>
      <c r="B113" s="303"/>
      <c r="C113" s="304"/>
      <c r="D113" s="29"/>
      <c r="E113" s="30" t="e">
        <f>VLOOKUP(B113,BDPRODUCTOS!$B:$C,2,0)</f>
        <v>#N/A</v>
      </c>
      <c r="F113" s="31" t="str">
        <f>IFERROR(A113*E113,"")</f>
        <v/>
      </c>
      <c r="H113" s="28"/>
      <c r="I113" s="303"/>
      <c r="J113" s="304"/>
      <c r="K113" s="29"/>
      <c r="L113" s="30" t="e">
        <f>VLOOKUP(I113,BDPRODUCTOS!$B:$C,2,0)</f>
        <v>#N/A</v>
      </c>
      <c r="M113" s="31" t="str">
        <f>IFERROR(H113*L113,"")</f>
        <v/>
      </c>
    </row>
    <row r="114" spans="1:13" ht="10.5" customHeight="1" x14ac:dyDescent="0.2">
      <c r="A114" s="34"/>
      <c r="B114" s="287"/>
      <c r="C114" s="288"/>
      <c r="D114" s="35"/>
      <c r="E114" s="36" t="e">
        <f>VLOOKUP(B114,BDPRODUCTOS!$B:$C,2,0)</f>
        <v>#N/A</v>
      </c>
      <c r="F114" s="31" t="str">
        <f t="shared" ref="F114" si="11">IFERROR(A114*E114,"")</f>
        <v/>
      </c>
      <c r="H114" s="34"/>
      <c r="I114" s="287"/>
      <c r="J114" s="288"/>
      <c r="K114" s="35"/>
      <c r="L114" s="36" t="e">
        <f>VLOOKUP(I114,BDPRODUCTOS!$B:$C,2,0)</f>
        <v>#N/A</v>
      </c>
      <c r="M114" s="31" t="str">
        <f t="shared" ref="M114" si="12">IFERROR(H114*L114,"")</f>
        <v/>
      </c>
    </row>
    <row r="115" spans="1:13" ht="10.5" customHeight="1" x14ac:dyDescent="0.2">
      <c r="A115" s="34"/>
      <c r="B115" s="287"/>
      <c r="C115" s="288"/>
      <c r="D115" s="35"/>
      <c r="E115" s="36" t="e">
        <f>VLOOKUP(B115,BDPRODUCTOS!$B:$C,2,0)</f>
        <v>#N/A</v>
      </c>
      <c r="F115" s="31" t="str">
        <f>IFERROR(A115*E115,"")</f>
        <v/>
      </c>
      <c r="H115" s="34"/>
      <c r="I115" s="287"/>
      <c r="J115" s="288"/>
      <c r="K115" s="35"/>
      <c r="L115" s="36" t="e">
        <f>VLOOKUP(I115,BDPRODUCTOS!$B:$C,2,0)</f>
        <v>#N/A</v>
      </c>
      <c r="M115" s="31" t="str">
        <f>IFERROR(H115*L115,"")</f>
        <v/>
      </c>
    </row>
    <row r="116" spans="1:13" ht="10.5" customHeight="1" x14ac:dyDescent="0.2">
      <c r="A116" s="34"/>
      <c r="B116" s="287"/>
      <c r="C116" s="288"/>
      <c r="D116" s="35"/>
      <c r="E116" s="36" t="e">
        <f>VLOOKUP(B116,BDPRODUCTOS!$B:$C,2,0)</f>
        <v>#N/A</v>
      </c>
      <c r="F116" s="31" t="str">
        <f t="shared" ref="F116:F126" si="13">IFERROR(A116*E116,"")</f>
        <v/>
      </c>
      <c r="H116" s="34"/>
      <c r="I116" s="287"/>
      <c r="J116" s="288"/>
      <c r="K116" s="35"/>
      <c r="L116" s="36" t="e">
        <f>VLOOKUP(I116,BDPRODUCTOS!$B:$C,2,0)</f>
        <v>#N/A</v>
      </c>
      <c r="M116" s="31" t="str">
        <f t="shared" ref="M116:M126" si="14">IFERROR(H116*L116,"")</f>
        <v/>
      </c>
    </row>
    <row r="117" spans="1:13" ht="10.5" customHeight="1" x14ac:dyDescent="0.2">
      <c r="A117" s="34"/>
      <c r="B117" s="287"/>
      <c r="C117" s="288"/>
      <c r="D117" s="35"/>
      <c r="E117" s="36" t="e">
        <f>VLOOKUP(B117,BDPRODUCTOS!$B:$C,2,0)</f>
        <v>#N/A</v>
      </c>
      <c r="F117" s="31" t="str">
        <f t="shared" si="13"/>
        <v/>
      </c>
      <c r="H117" s="34"/>
      <c r="I117" s="287"/>
      <c r="J117" s="288"/>
      <c r="K117" s="35"/>
      <c r="L117" s="36" t="e">
        <f>VLOOKUP(I117,BDPRODUCTOS!$B:$C,2,0)</f>
        <v>#N/A</v>
      </c>
      <c r="M117" s="31" t="str">
        <f t="shared" si="14"/>
        <v/>
      </c>
    </row>
    <row r="118" spans="1:13" ht="10.5" customHeight="1" x14ac:dyDescent="0.2">
      <c r="A118" s="40"/>
      <c r="B118" s="287"/>
      <c r="C118" s="288"/>
      <c r="D118" s="35"/>
      <c r="E118" s="36" t="e">
        <f>VLOOKUP(B118,BDPRODUCTOS!$B:$C,2,0)</f>
        <v>#N/A</v>
      </c>
      <c r="F118" s="31" t="str">
        <f t="shared" si="13"/>
        <v/>
      </c>
      <c r="H118" s="40"/>
      <c r="I118" s="287"/>
      <c r="J118" s="288"/>
      <c r="K118" s="35"/>
      <c r="L118" s="36" t="e">
        <f>VLOOKUP(I118,BDPRODUCTOS!$B:$C,2,0)</f>
        <v>#N/A</v>
      </c>
      <c r="M118" s="31" t="str">
        <f t="shared" si="14"/>
        <v/>
      </c>
    </row>
    <row r="119" spans="1:13" ht="10.5" customHeight="1" x14ac:dyDescent="0.2">
      <c r="A119" s="40"/>
      <c r="B119" s="287"/>
      <c r="C119" s="288"/>
      <c r="D119" s="35"/>
      <c r="E119" s="36" t="e">
        <f>VLOOKUP(B119,BDPRODUCTOS!$B:$C,2,0)</f>
        <v>#N/A</v>
      </c>
      <c r="F119" s="31" t="str">
        <f t="shared" si="13"/>
        <v/>
      </c>
      <c r="H119" s="40"/>
      <c r="I119" s="287"/>
      <c r="J119" s="288"/>
      <c r="K119" s="35"/>
      <c r="L119" s="36" t="e">
        <f>VLOOKUP(I119,BDPRODUCTOS!$B:$C,2,0)</f>
        <v>#N/A</v>
      </c>
      <c r="M119" s="31" t="str">
        <f t="shared" si="14"/>
        <v/>
      </c>
    </row>
    <row r="120" spans="1:13" ht="10.5" customHeight="1" x14ac:dyDescent="0.2">
      <c r="A120" s="40"/>
      <c r="B120" s="287"/>
      <c r="C120" s="288"/>
      <c r="D120" s="35"/>
      <c r="E120" s="36" t="e">
        <f>VLOOKUP(B120,BDPRODUCTOS!$B:$C,2,0)</f>
        <v>#N/A</v>
      </c>
      <c r="F120" s="31" t="str">
        <f t="shared" si="13"/>
        <v/>
      </c>
      <c r="H120" s="40"/>
      <c r="I120" s="287"/>
      <c r="J120" s="288"/>
      <c r="K120" s="35"/>
      <c r="L120" s="36" t="e">
        <f>VLOOKUP(I120,BDPRODUCTOS!$B:$C,2,0)</f>
        <v>#N/A</v>
      </c>
      <c r="M120" s="31" t="str">
        <f t="shared" si="14"/>
        <v/>
      </c>
    </row>
    <row r="121" spans="1:13" ht="10.5" customHeight="1" x14ac:dyDescent="0.2">
      <c r="A121" s="40"/>
      <c r="B121" s="287"/>
      <c r="C121" s="288"/>
      <c r="D121" s="35"/>
      <c r="E121" s="36" t="e">
        <f>VLOOKUP(B121,BDPRODUCTOS!$B:$C,2,0)</f>
        <v>#N/A</v>
      </c>
      <c r="F121" s="31" t="str">
        <f t="shared" si="13"/>
        <v/>
      </c>
      <c r="H121" s="40"/>
      <c r="I121" s="287"/>
      <c r="J121" s="288"/>
      <c r="K121" s="35"/>
      <c r="L121" s="36" t="e">
        <f>VLOOKUP(I121,BDPRODUCTOS!$B:$C,2,0)</f>
        <v>#N/A</v>
      </c>
      <c r="M121" s="31" t="str">
        <f t="shared" si="14"/>
        <v/>
      </c>
    </row>
    <row r="122" spans="1:13" ht="10.5" customHeight="1" x14ac:dyDescent="0.2">
      <c r="A122" s="40"/>
      <c r="B122" s="287"/>
      <c r="C122" s="288"/>
      <c r="D122" s="35"/>
      <c r="E122" s="36" t="e">
        <f>VLOOKUP(B122,BDPRODUCTOS!$B:$C,2,0)</f>
        <v>#N/A</v>
      </c>
      <c r="F122" s="31" t="str">
        <f t="shared" si="13"/>
        <v/>
      </c>
      <c r="H122" s="40"/>
      <c r="I122" s="287"/>
      <c r="J122" s="288"/>
      <c r="K122" s="35"/>
      <c r="L122" s="36" t="e">
        <f>VLOOKUP(I122,BDPRODUCTOS!$B:$C,2,0)</f>
        <v>#N/A</v>
      </c>
      <c r="M122" s="31" t="str">
        <f t="shared" si="14"/>
        <v/>
      </c>
    </row>
    <row r="123" spans="1:13" ht="10.5" customHeight="1" x14ac:dyDescent="0.2">
      <c r="A123" s="40"/>
      <c r="B123" s="287"/>
      <c r="C123" s="288"/>
      <c r="D123" s="35"/>
      <c r="E123" s="36" t="e">
        <f>VLOOKUP(B123,BDPRODUCTOS!$B:$C,2,0)</f>
        <v>#N/A</v>
      </c>
      <c r="F123" s="31" t="str">
        <f t="shared" si="13"/>
        <v/>
      </c>
      <c r="H123" s="40"/>
      <c r="I123" s="287"/>
      <c r="J123" s="288"/>
      <c r="K123" s="35"/>
      <c r="L123" s="36" t="e">
        <f>VLOOKUP(I123,BDPRODUCTOS!$B:$C,2,0)</f>
        <v>#N/A</v>
      </c>
      <c r="M123" s="31" t="str">
        <f t="shared" si="14"/>
        <v/>
      </c>
    </row>
    <row r="124" spans="1:13" ht="10.5" customHeight="1" x14ac:dyDescent="0.2">
      <c r="A124" s="40"/>
      <c r="B124" s="287"/>
      <c r="C124" s="288"/>
      <c r="D124" s="35"/>
      <c r="E124" s="36" t="e">
        <f>VLOOKUP(B124,BDPRODUCTOS!$B:$C,2,0)</f>
        <v>#N/A</v>
      </c>
      <c r="F124" s="31" t="str">
        <f t="shared" si="13"/>
        <v/>
      </c>
      <c r="H124" s="40"/>
      <c r="I124" s="287"/>
      <c r="J124" s="288"/>
      <c r="K124" s="35"/>
      <c r="L124" s="36" t="e">
        <f>VLOOKUP(I124,BDPRODUCTOS!$B:$C,2,0)</f>
        <v>#N/A</v>
      </c>
      <c r="M124" s="31" t="str">
        <f t="shared" si="14"/>
        <v/>
      </c>
    </row>
    <row r="125" spans="1:13" ht="10.5" customHeight="1" x14ac:dyDescent="0.2">
      <c r="A125" s="40"/>
      <c r="B125" s="287"/>
      <c r="C125" s="288"/>
      <c r="D125" s="35"/>
      <c r="E125" s="36" t="e">
        <f>VLOOKUP(B125,BDPRODUCTOS!$B:$C,2,0)</f>
        <v>#N/A</v>
      </c>
      <c r="F125" s="31" t="str">
        <f t="shared" si="13"/>
        <v/>
      </c>
      <c r="H125" s="40"/>
      <c r="I125" s="287"/>
      <c r="J125" s="288"/>
      <c r="K125" s="35"/>
      <c r="L125" s="36" t="e">
        <f>VLOOKUP(I125,BDPRODUCTOS!$B:$C,2,0)</f>
        <v>#N/A</v>
      </c>
      <c r="M125" s="31" t="str">
        <f t="shared" si="14"/>
        <v/>
      </c>
    </row>
    <row r="126" spans="1:13" ht="10.5" customHeight="1" x14ac:dyDescent="0.2">
      <c r="A126" s="40"/>
      <c r="B126" s="311"/>
      <c r="C126" s="312"/>
      <c r="D126" s="41"/>
      <c r="E126" s="36" t="e">
        <f>VLOOKUP(B126,BDPRODUCTOS!$B:$C,2,0)</f>
        <v>#N/A</v>
      </c>
      <c r="F126" s="31" t="str">
        <f t="shared" si="13"/>
        <v/>
      </c>
      <c r="H126" s="40"/>
      <c r="I126" s="311"/>
      <c r="J126" s="312"/>
      <c r="K126" s="41"/>
      <c r="L126" s="36" t="e">
        <f>VLOOKUP(I126,BDPRODUCTOS!$B:$C,2,0)</f>
        <v>#N/A</v>
      </c>
      <c r="M126" s="31" t="str">
        <f t="shared" si="14"/>
        <v/>
      </c>
    </row>
    <row r="127" spans="1:13" ht="19.5" customHeight="1" x14ac:dyDescent="0.2">
      <c r="A127" s="42"/>
      <c r="B127" s="43" t="s">
        <v>0</v>
      </c>
      <c r="C127" s="298">
        <f>SUM(F113:F126)</f>
        <v>0</v>
      </c>
      <c r="D127" s="299"/>
      <c r="E127" s="299"/>
      <c r="F127" s="300"/>
      <c r="H127" s="42"/>
      <c r="I127" s="43" t="s">
        <v>0</v>
      </c>
      <c r="J127" s="298">
        <f>SUM(M113:M126)</f>
        <v>0</v>
      </c>
      <c r="K127" s="299"/>
      <c r="L127" s="299"/>
      <c r="M127" s="300"/>
    </row>
    <row r="128" spans="1:13" ht="10.5" customHeight="1" x14ac:dyDescent="0.2"/>
    <row r="129" spans="1:13" ht="10.5" customHeight="1" x14ac:dyDescent="0.2"/>
    <row r="130" spans="1:13" ht="15" customHeight="1" x14ac:dyDescent="0.2">
      <c r="A130" s="2"/>
      <c r="B130" s="307" t="s">
        <v>17</v>
      </c>
      <c r="C130" s="307"/>
      <c r="D130" s="307"/>
      <c r="E130" s="308"/>
      <c r="F130" s="3" t="s">
        <v>16</v>
      </c>
      <c r="H130" s="2"/>
      <c r="I130" s="307" t="s">
        <v>17</v>
      </c>
      <c r="J130" s="307"/>
      <c r="K130" s="307"/>
      <c r="L130" s="308"/>
      <c r="M130" s="3" t="s">
        <v>16</v>
      </c>
    </row>
    <row r="131" spans="1:13" ht="15" customHeight="1" x14ac:dyDescent="0.2">
      <c r="A131" s="4"/>
      <c r="B131" s="309"/>
      <c r="C131" s="309"/>
      <c r="D131" s="309"/>
      <c r="E131" s="310"/>
      <c r="F131" s="5">
        <f>$P$3</f>
        <v>44499</v>
      </c>
      <c r="H131" s="4"/>
      <c r="I131" s="309"/>
      <c r="J131" s="309"/>
      <c r="K131" s="309"/>
      <c r="L131" s="310"/>
      <c r="M131" s="5">
        <f>$P$3</f>
        <v>44499</v>
      </c>
    </row>
    <row r="132" spans="1:13" ht="10.5" customHeight="1" x14ac:dyDescent="0.2">
      <c r="A132" s="6"/>
      <c r="B132" s="297" t="s">
        <v>1008</v>
      </c>
      <c r="C132" s="297"/>
      <c r="D132" s="297"/>
      <c r="E132" s="306"/>
      <c r="F132" s="7">
        <f>$P$3</f>
        <v>44499</v>
      </c>
      <c r="H132" s="6"/>
      <c r="I132" s="297" t="s">
        <v>1008</v>
      </c>
      <c r="J132" s="297"/>
      <c r="K132" s="297"/>
      <c r="L132" s="306"/>
      <c r="M132" s="7">
        <f>$P$3</f>
        <v>44499</v>
      </c>
    </row>
    <row r="133" spans="1:13" ht="10.5" customHeight="1" x14ac:dyDescent="0.2">
      <c r="A133" s="6"/>
      <c r="B133" s="297" t="s">
        <v>1010</v>
      </c>
      <c r="C133" s="297"/>
      <c r="D133" s="297"/>
      <c r="E133" s="9"/>
      <c r="F133" s="10">
        <f>$P$3</f>
        <v>44499</v>
      </c>
      <c r="H133" s="6"/>
      <c r="I133" s="297" t="s">
        <v>1010</v>
      </c>
      <c r="J133" s="297"/>
      <c r="K133" s="297"/>
      <c r="L133" s="9"/>
      <c r="M133" s="10">
        <f>$P$3</f>
        <v>44499</v>
      </c>
    </row>
    <row r="134" spans="1:13" ht="10.5" customHeight="1" x14ac:dyDescent="0.2">
      <c r="A134" s="6"/>
      <c r="B134" s="297" t="s">
        <v>13</v>
      </c>
      <c r="C134" s="297"/>
      <c r="D134" s="297"/>
      <c r="E134" s="9"/>
      <c r="F134" s="13" t="s">
        <v>12</v>
      </c>
      <c r="H134" s="6"/>
      <c r="I134" s="297" t="s">
        <v>13</v>
      </c>
      <c r="J134" s="297"/>
      <c r="K134" s="297"/>
      <c r="L134" s="9"/>
      <c r="M134" s="13" t="s">
        <v>12</v>
      </c>
    </row>
    <row r="135" spans="1:13" ht="10.5" customHeight="1" x14ac:dyDescent="0.2">
      <c r="A135" s="6"/>
      <c r="B135" s="297">
        <v>3017216119</v>
      </c>
      <c r="C135" s="297"/>
      <c r="D135" s="297"/>
      <c r="E135" s="9"/>
      <c r="F135" s="301"/>
      <c r="H135" s="6"/>
      <c r="I135" s="297">
        <v>3017216119</v>
      </c>
      <c r="J135" s="297"/>
      <c r="K135" s="297"/>
      <c r="L135" s="9"/>
      <c r="M135" s="301"/>
    </row>
    <row r="136" spans="1:13" ht="10.5" customHeight="1" x14ac:dyDescent="0.2">
      <c r="A136" s="17"/>
      <c r="B136" s="305" t="s">
        <v>1009</v>
      </c>
      <c r="C136" s="305"/>
      <c r="D136" s="305"/>
      <c r="E136" s="18"/>
      <c r="F136" s="302"/>
      <c r="H136" s="17"/>
      <c r="I136" s="305" t="s">
        <v>1009</v>
      </c>
      <c r="J136" s="305"/>
      <c r="K136" s="305"/>
      <c r="L136" s="18"/>
      <c r="M136" s="302"/>
    </row>
    <row r="137" spans="1:13" ht="10.5" customHeight="1" x14ac:dyDescent="0.2">
      <c r="A137" s="20" t="s">
        <v>10</v>
      </c>
      <c r="B137" s="313" t="e">
        <f>VLOOKUP(F135,BDCLIENTES!$A:$I,2,0)</f>
        <v>#N/A</v>
      </c>
      <c r="C137" s="314"/>
      <c r="D137" s="314"/>
      <c r="E137" s="314"/>
      <c r="F137" s="315"/>
      <c r="H137" s="20" t="s">
        <v>10</v>
      </c>
      <c r="I137" s="313" t="e">
        <f>VLOOKUP(M135,BDCLIENTES!$A:$I,2,0)</f>
        <v>#N/A</v>
      </c>
      <c r="J137" s="314"/>
      <c r="K137" s="314"/>
      <c r="L137" s="314"/>
      <c r="M137" s="315"/>
    </row>
    <row r="138" spans="1:13" ht="10.5" customHeight="1" x14ac:dyDescent="0.2">
      <c r="A138" s="21" t="s">
        <v>9</v>
      </c>
      <c r="B138" s="294" t="e">
        <f>VLOOKUP(F135,BDCLIENTES!$A:$I,3,0)</f>
        <v>#N/A</v>
      </c>
      <c r="C138" s="295"/>
      <c r="D138" s="295"/>
      <c r="E138" s="295"/>
      <c r="F138" s="296"/>
      <c r="H138" s="21" t="s">
        <v>9</v>
      </c>
      <c r="I138" s="294" t="e">
        <f>VLOOKUP(M135,BDCLIENTES!$A:$I,3,0)</f>
        <v>#N/A</v>
      </c>
      <c r="J138" s="295"/>
      <c r="K138" s="295"/>
      <c r="L138" s="295"/>
      <c r="M138" s="296"/>
    </row>
    <row r="139" spans="1:13" ht="10.5" customHeight="1" x14ac:dyDescent="0.2">
      <c r="A139" s="21" t="s">
        <v>8</v>
      </c>
      <c r="B139" s="294" t="e">
        <f>VLOOKUP(F135,BDCLIENTES!$A:$I,4,0)</f>
        <v>#N/A</v>
      </c>
      <c r="C139" s="295"/>
      <c r="D139" s="295"/>
      <c r="E139" s="295"/>
      <c r="F139" s="296"/>
      <c r="H139" s="21" t="s">
        <v>8</v>
      </c>
      <c r="I139" s="294" t="e">
        <f>VLOOKUP(M135,BDCLIENTES!$A:$I,4,0)</f>
        <v>#N/A</v>
      </c>
      <c r="J139" s="295"/>
      <c r="K139" s="295"/>
      <c r="L139" s="295"/>
      <c r="M139" s="296"/>
    </row>
    <row r="140" spans="1:13" ht="10.5" customHeight="1" x14ac:dyDescent="0.2">
      <c r="A140" s="21" t="s">
        <v>7</v>
      </c>
      <c r="B140" s="294" t="e">
        <f>VLOOKUP(F135,BDCLIENTES!$A:$I,5,0)</f>
        <v>#N/A</v>
      </c>
      <c r="C140" s="295"/>
      <c r="D140" s="295"/>
      <c r="E140" s="295"/>
      <c r="F140" s="296"/>
      <c r="H140" s="21" t="s">
        <v>7</v>
      </c>
      <c r="I140" s="294" t="e">
        <f>VLOOKUP(M135,BDCLIENTES!$A:$I,5,0)</f>
        <v>#N/A</v>
      </c>
      <c r="J140" s="295"/>
      <c r="K140" s="295"/>
      <c r="L140" s="295"/>
      <c r="M140" s="296"/>
    </row>
    <row r="141" spans="1:13" ht="10.5" customHeight="1" x14ac:dyDescent="0.2">
      <c r="A141" s="21" t="s">
        <v>6</v>
      </c>
      <c r="B141" s="294" t="e">
        <f>VLOOKUP(F135,BDCLIENTES!$A:$I,6,0)</f>
        <v>#N/A</v>
      </c>
      <c r="C141" s="295"/>
      <c r="D141" s="295"/>
      <c r="E141" s="295"/>
      <c r="F141" s="296"/>
      <c r="H141" s="21" t="s">
        <v>6</v>
      </c>
      <c r="I141" s="294" t="e">
        <f>VLOOKUP(M135,BDCLIENTES!$A:$I,6,0)</f>
        <v>#N/A</v>
      </c>
      <c r="J141" s="295"/>
      <c r="K141" s="295"/>
      <c r="L141" s="295"/>
      <c r="M141" s="296"/>
    </row>
    <row r="142" spans="1:13" ht="10.5" customHeight="1" x14ac:dyDescent="0.2">
      <c r="A142" s="22" t="s">
        <v>5</v>
      </c>
      <c r="B142" s="294" t="e">
        <f>VLOOKUP(F135,BDCLIENTES!$A:$I,7,0)</f>
        <v>#N/A</v>
      </c>
      <c r="C142" s="295"/>
      <c r="D142" s="295"/>
      <c r="E142" s="295"/>
      <c r="F142" s="296"/>
      <c r="H142" s="22" t="s">
        <v>5</v>
      </c>
      <c r="I142" s="294" t="e">
        <f>VLOOKUP(M135,BDCLIENTES!$A:$I,7,0)</f>
        <v>#N/A</v>
      </c>
      <c r="J142" s="295"/>
      <c r="K142" s="295"/>
      <c r="L142" s="295"/>
      <c r="M142" s="296"/>
    </row>
    <row r="143" spans="1:13" ht="10.5" customHeight="1" x14ac:dyDescent="0.2">
      <c r="A143" s="23" t="s">
        <v>4</v>
      </c>
      <c r="B143" s="291" t="e">
        <f>VLOOKUP(F135,BDCLIENTES!$A:$I,8,0)</f>
        <v>#N/A</v>
      </c>
      <c r="C143" s="292"/>
      <c r="D143" s="292"/>
      <c r="E143" s="292"/>
      <c r="F143" s="293"/>
      <c r="H143" s="23" t="s">
        <v>4</v>
      </c>
      <c r="I143" s="291" t="e">
        <f>VLOOKUP(M135,BDCLIENTES!$A:$I,8,0)</f>
        <v>#N/A</v>
      </c>
      <c r="J143" s="292"/>
      <c r="K143" s="292"/>
      <c r="L143" s="292"/>
      <c r="M143" s="293"/>
    </row>
    <row r="144" spans="1:13" ht="10.5" customHeight="1" x14ac:dyDescent="0.2">
      <c r="A144" s="24" t="s">
        <v>3</v>
      </c>
      <c r="B144" s="289" t="s">
        <v>2</v>
      </c>
      <c r="C144" s="290"/>
      <c r="D144" s="25" t="s">
        <v>989</v>
      </c>
      <c r="E144" s="26"/>
      <c r="F144" s="27" t="s">
        <v>1</v>
      </c>
      <c r="H144" s="24" t="s">
        <v>3</v>
      </c>
      <c r="I144" s="289" t="s">
        <v>2</v>
      </c>
      <c r="J144" s="290"/>
      <c r="K144" s="25" t="s">
        <v>989</v>
      </c>
      <c r="L144" s="26"/>
      <c r="M144" s="27" t="s">
        <v>1</v>
      </c>
    </row>
    <row r="145" spans="1:13" ht="10.5" customHeight="1" x14ac:dyDescent="0.2">
      <c r="A145" s="28"/>
      <c r="B145" s="303"/>
      <c r="C145" s="304"/>
      <c r="D145" s="29"/>
      <c r="E145" s="30" t="e">
        <f>VLOOKUP(B145,BDPRODUCTOS!$B:$C,2,0)</f>
        <v>#N/A</v>
      </c>
      <c r="F145" s="31" t="str">
        <f>IFERROR(A145*E145,"")</f>
        <v/>
      </c>
      <c r="H145" s="28"/>
      <c r="I145" s="303"/>
      <c r="J145" s="304"/>
      <c r="K145" s="29"/>
      <c r="L145" s="30" t="e">
        <f>VLOOKUP(I145,BDPRODUCTOS!$B:$C,2,0)</f>
        <v>#N/A</v>
      </c>
      <c r="M145" s="31" t="str">
        <f>IFERROR(H145*L145,"")</f>
        <v/>
      </c>
    </row>
    <row r="146" spans="1:13" ht="10.5" customHeight="1" x14ac:dyDescent="0.2">
      <c r="A146" s="34"/>
      <c r="B146" s="287"/>
      <c r="C146" s="288"/>
      <c r="D146" s="35"/>
      <c r="E146" s="36" t="e">
        <f>VLOOKUP(B146,BDPRODUCTOS!$B:$C,2,0)</f>
        <v>#N/A</v>
      </c>
      <c r="F146" s="31" t="str">
        <f t="shared" ref="F146" si="15">IFERROR(A146*E146,"")</f>
        <v/>
      </c>
      <c r="H146" s="34"/>
      <c r="I146" s="287"/>
      <c r="J146" s="288"/>
      <c r="K146" s="35"/>
      <c r="L146" s="36" t="e">
        <f>VLOOKUP(I146,BDPRODUCTOS!$B:$C,2,0)</f>
        <v>#N/A</v>
      </c>
      <c r="M146" s="31" t="str">
        <f t="shared" ref="M146" si="16">IFERROR(H146*L146,"")</f>
        <v/>
      </c>
    </row>
    <row r="147" spans="1:13" ht="10.5" customHeight="1" x14ac:dyDescent="0.2">
      <c r="A147" s="34"/>
      <c r="B147" s="287"/>
      <c r="C147" s="288"/>
      <c r="D147" s="35"/>
      <c r="E147" s="36" t="e">
        <f>VLOOKUP(B147,BDPRODUCTOS!$B:$C,2,0)</f>
        <v>#N/A</v>
      </c>
      <c r="F147" s="31" t="str">
        <f>IFERROR(A147*E147,"")</f>
        <v/>
      </c>
      <c r="H147" s="34"/>
      <c r="I147" s="287"/>
      <c r="J147" s="288"/>
      <c r="K147" s="35"/>
      <c r="L147" s="36" t="e">
        <f>VLOOKUP(I147,BDPRODUCTOS!$B:$C,2,0)</f>
        <v>#N/A</v>
      </c>
      <c r="M147" s="31" t="str">
        <f>IFERROR(H147*L147,"")</f>
        <v/>
      </c>
    </row>
    <row r="148" spans="1:13" ht="10.5" customHeight="1" x14ac:dyDescent="0.2">
      <c r="A148" s="34"/>
      <c r="B148" s="287"/>
      <c r="C148" s="288"/>
      <c r="D148" s="35"/>
      <c r="E148" s="36" t="e">
        <f>VLOOKUP(B148,BDPRODUCTOS!$B:$C,2,0)</f>
        <v>#N/A</v>
      </c>
      <c r="F148" s="31" t="str">
        <f t="shared" ref="F148:F158" si="17">IFERROR(A148*E148,"")</f>
        <v/>
      </c>
      <c r="H148" s="34"/>
      <c r="I148" s="287"/>
      <c r="J148" s="288"/>
      <c r="K148" s="35"/>
      <c r="L148" s="36" t="e">
        <f>VLOOKUP(I148,BDPRODUCTOS!$B:$C,2,0)</f>
        <v>#N/A</v>
      </c>
      <c r="M148" s="31" t="str">
        <f t="shared" ref="M148:M158" si="18">IFERROR(H148*L148,"")</f>
        <v/>
      </c>
    </row>
    <row r="149" spans="1:13" ht="10.5" customHeight="1" x14ac:dyDescent="0.2">
      <c r="A149" s="34"/>
      <c r="B149" s="287"/>
      <c r="C149" s="288"/>
      <c r="D149" s="35"/>
      <c r="E149" s="36" t="e">
        <f>VLOOKUP(B149,BDPRODUCTOS!$B:$C,2,0)</f>
        <v>#N/A</v>
      </c>
      <c r="F149" s="31" t="str">
        <f t="shared" si="17"/>
        <v/>
      </c>
      <c r="H149" s="34"/>
      <c r="I149" s="287"/>
      <c r="J149" s="288"/>
      <c r="K149" s="35"/>
      <c r="L149" s="36" t="e">
        <f>VLOOKUP(I149,BDPRODUCTOS!$B:$C,2,0)</f>
        <v>#N/A</v>
      </c>
      <c r="M149" s="31" t="str">
        <f t="shared" si="18"/>
        <v/>
      </c>
    </row>
    <row r="150" spans="1:13" ht="10.5" customHeight="1" x14ac:dyDescent="0.2">
      <c r="A150" s="40"/>
      <c r="B150" s="287"/>
      <c r="C150" s="288"/>
      <c r="D150" s="35"/>
      <c r="E150" s="36" t="e">
        <f>VLOOKUP(B150,BDPRODUCTOS!$B:$C,2,0)</f>
        <v>#N/A</v>
      </c>
      <c r="F150" s="31" t="str">
        <f t="shared" si="17"/>
        <v/>
      </c>
      <c r="H150" s="40"/>
      <c r="I150" s="287"/>
      <c r="J150" s="288"/>
      <c r="K150" s="35"/>
      <c r="L150" s="36" t="e">
        <f>VLOOKUP(I150,BDPRODUCTOS!$B:$C,2,0)</f>
        <v>#N/A</v>
      </c>
      <c r="M150" s="31" t="str">
        <f t="shared" si="18"/>
        <v/>
      </c>
    </row>
    <row r="151" spans="1:13" ht="10.5" customHeight="1" x14ac:dyDescent="0.2">
      <c r="A151" s="40"/>
      <c r="B151" s="287"/>
      <c r="C151" s="288"/>
      <c r="D151" s="35"/>
      <c r="E151" s="36" t="e">
        <f>VLOOKUP(B151,BDPRODUCTOS!$B:$C,2,0)</f>
        <v>#N/A</v>
      </c>
      <c r="F151" s="31" t="str">
        <f t="shared" si="17"/>
        <v/>
      </c>
      <c r="H151" s="40"/>
      <c r="I151" s="287"/>
      <c r="J151" s="288"/>
      <c r="K151" s="35"/>
      <c r="L151" s="36" t="e">
        <f>VLOOKUP(I151,BDPRODUCTOS!$B:$C,2,0)</f>
        <v>#N/A</v>
      </c>
      <c r="M151" s="31" t="str">
        <f t="shared" si="18"/>
        <v/>
      </c>
    </row>
    <row r="152" spans="1:13" ht="10.5" customHeight="1" x14ac:dyDescent="0.2">
      <c r="A152" s="40"/>
      <c r="B152" s="287"/>
      <c r="C152" s="288"/>
      <c r="D152" s="35"/>
      <c r="E152" s="36" t="e">
        <f>VLOOKUP(B152,BDPRODUCTOS!$B:$C,2,0)</f>
        <v>#N/A</v>
      </c>
      <c r="F152" s="31" t="str">
        <f t="shared" si="17"/>
        <v/>
      </c>
      <c r="H152" s="40"/>
      <c r="I152" s="287"/>
      <c r="J152" s="288"/>
      <c r="K152" s="35"/>
      <c r="L152" s="36" t="e">
        <f>VLOOKUP(I152,BDPRODUCTOS!$B:$C,2,0)</f>
        <v>#N/A</v>
      </c>
      <c r="M152" s="31" t="str">
        <f t="shared" si="18"/>
        <v/>
      </c>
    </row>
    <row r="153" spans="1:13" ht="10.5" customHeight="1" x14ac:dyDescent="0.2">
      <c r="A153" s="40"/>
      <c r="B153" s="287"/>
      <c r="C153" s="288"/>
      <c r="D153" s="35"/>
      <c r="E153" s="36" t="e">
        <f>VLOOKUP(B153,BDPRODUCTOS!$B:$C,2,0)</f>
        <v>#N/A</v>
      </c>
      <c r="F153" s="31" t="str">
        <f t="shared" si="17"/>
        <v/>
      </c>
      <c r="H153" s="40"/>
      <c r="I153" s="287"/>
      <c r="J153" s="288"/>
      <c r="K153" s="35"/>
      <c r="L153" s="36" t="e">
        <f>VLOOKUP(I153,BDPRODUCTOS!$B:$C,2,0)</f>
        <v>#N/A</v>
      </c>
      <c r="M153" s="31" t="str">
        <f t="shared" si="18"/>
        <v/>
      </c>
    </row>
    <row r="154" spans="1:13" ht="10.5" customHeight="1" x14ac:dyDescent="0.2">
      <c r="A154" s="40"/>
      <c r="B154" s="287"/>
      <c r="C154" s="288"/>
      <c r="D154" s="35"/>
      <c r="E154" s="36" t="e">
        <f>VLOOKUP(B154,BDPRODUCTOS!$B:$C,2,0)</f>
        <v>#N/A</v>
      </c>
      <c r="F154" s="31" t="str">
        <f t="shared" si="17"/>
        <v/>
      </c>
      <c r="H154" s="40"/>
      <c r="I154" s="287"/>
      <c r="J154" s="288"/>
      <c r="K154" s="35"/>
      <c r="L154" s="36" t="e">
        <f>VLOOKUP(I154,BDPRODUCTOS!$B:$C,2,0)</f>
        <v>#N/A</v>
      </c>
      <c r="M154" s="31" t="str">
        <f t="shared" si="18"/>
        <v/>
      </c>
    </row>
    <row r="155" spans="1:13" ht="10.5" customHeight="1" x14ac:dyDescent="0.2">
      <c r="A155" s="40"/>
      <c r="B155" s="287"/>
      <c r="C155" s="288"/>
      <c r="D155" s="35"/>
      <c r="E155" s="36" t="e">
        <f>VLOOKUP(B155,BDPRODUCTOS!$B:$C,2,0)</f>
        <v>#N/A</v>
      </c>
      <c r="F155" s="31" t="str">
        <f t="shared" si="17"/>
        <v/>
      </c>
      <c r="H155" s="40"/>
      <c r="I155" s="287"/>
      <c r="J155" s="288"/>
      <c r="K155" s="35"/>
      <c r="L155" s="36" t="e">
        <f>VLOOKUP(I155,BDPRODUCTOS!$B:$C,2,0)</f>
        <v>#N/A</v>
      </c>
      <c r="M155" s="31" t="str">
        <f t="shared" si="18"/>
        <v/>
      </c>
    </row>
    <row r="156" spans="1:13" ht="10.5" customHeight="1" x14ac:dyDescent="0.2">
      <c r="A156" s="40"/>
      <c r="B156" s="287"/>
      <c r="C156" s="288"/>
      <c r="D156" s="35"/>
      <c r="E156" s="36" t="e">
        <f>VLOOKUP(B156,BDPRODUCTOS!$B:$C,2,0)</f>
        <v>#N/A</v>
      </c>
      <c r="F156" s="31" t="str">
        <f t="shared" si="17"/>
        <v/>
      </c>
      <c r="H156" s="40"/>
      <c r="I156" s="287"/>
      <c r="J156" s="288"/>
      <c r="K156" s="35"/>
      <c r="L156" s="36" t="e">
        <f>VLOOKUP(I156,BDPRODUCTOS!$B:$C,2,0)</f>
        <v>#N/A</v>
      </c>
      <c r="M156" s="31" t="str">
        <f t="shared" si="18"/>
        <v/>
      </c>
    </row>
    <row r="157" spans="1:13" ht="10.5" customHeight="1" x14ac:dyDescent="0.2">
      <c r="A157" s="40"/>
      <c r="B157" s="287"/>
      <c r="C157" s="288"/>
      <c r="D157" s="35"/>
      <c r="E157" s="36" t="e">
        <f>VLOOKUP(B157,BDPRODUCTOS!$B:$C,2,0)</f>
        <v>#N/A</v>
      </c>
      <c r="F157" s="31" t="str">
        <f t="shared" si="17"/>
        <v/>
      </c>
      <c r="H157" s="40"/>
      <c r="I157" s="287"/>
      <c r="J157" s="288"/>
      <c r="K157" s="35"/>
      <c r="L157" s="36" t="e">
        <f>VLOOKUP(I157,BDPRODUCTOS!$B:$C,2,0)</f>
        <v>#N/A</v>
      </c>
      <c r="M157" s="31" t="str">
        <f t="shared" si="18"/>
        <v/>
      </c>
    </row>
    <row r="158" spans="1:13" ht="10.5" customHeight="1" x14ac:dyDescent="0.2">
      <c r="A158" s="40"/>
      <c r="B158" s="311"/>
      <c r="C158" s="312"/>
      <c r="D158" s="41"/>
      <c r="E158" s="36" t="e">
        <f>VLOOKUP(B158,BDPRODUCTOS!$B:$C,2,0)</f>
        <v>#N/A</v>
      </c>
      <c r="F158" s="31" t="str">
        <f t="shared" si="17"/>
        <v/>
      </c>
      <c r="H158" s="40"/>
      <c r="I158" s="311"/>
      <c r="J158" s="312"/>
      <c r="K158" s="41"/>
      <c r="L158" s="36" t="e">
        <f>VLOOKUP(I158,BDPRODUCTOS!$B:$C,2,0)</f>
        <v>#N/A</v>
      </c>
      <c r="M158" s="31" t="str">
        <f t="shared" si="18"/>
        <v/>
      </c>
    </row>
    <row r="159" spans="1:13" ht="19.5" customHeight="1" x14ac:dyDescent="0.2">
      <c r="A159" s="42"/>
      <c r="B159" s="43" t="s">
        <v>0</v>
      </c>
      <c r="C159" s="298">
        <f>SUM(F145:F158)</f>
        <v>0</v>
      </c>
      <c r="D159" s="299"/>
      <c r="E159" s="299"/>
      <c r="F159" s="300"/>
      <c r="H159" s="42"/>
      <c r="I159" s="43" t="s">
        <v>0</v>
      </c>
      <c r="J159" s="298">
        <f>SUM(M145:M158)</f>
        <v>0</v>
      </c>
      <c r="K159" s="299"/>
      <c r="L159" s="299"/>
      <c r="M159" s="300"/>
    </row>
    <row r="160" spans="1:13" ht="10.5" customHeight="1" x14ac:dyDescent="0.2"/>
    <row r="161" spans="1:13" ht="10.5" customHeight="1" x14ac:dyDescent="0.2"/>
    <row r="162" spans="1:13" ht="15" customHeight="1" x14ac:dyDescent="0.2">
      <c r="A162" s="2"/>
      <c r="B162" s="307" t="s">
        <v>17</v>
      </c>
      <c r="C162" s="307"/>
      <c r="D162" s="307"/>
      <c r="E162" s="308"/>
      <c r="F162" s="3" t="s">
        <v>16</v>
      </c>
      <c r="H162" s="2"/>
      <c r="I162" s="307" t="s">
        <v>17</v>
      </c>
      <c r="J162" s="307"/>
      <c r="K162" s="307"/>
      <c r="L162" s="308"/>
      <c r="M162" s="3" t="s">
        <v>16</v>
      </c>
    </row>
    <row r="163" spans="1:13" ht="15" customHeight="1" x14ac:dyDescent="0.2">
      <c r="A163" s="4"/>
      <c r="B163" s="309"/>
      <c r="C163" s="309"/>
      <c r="D163" s="309"/>
      <c r="E163" s="310"/>
      <c r="F163" s="5">
        <f>$P$3</f>
        <v>44499</v>
      </c>
      <c r="H163" s="4"/>
      <c r="I163" s="309"/>
      <c r="J163" s="309"/>
      <c r="K163" s="309"/>
      <c r="L163" s="310"/>
      <c r="M163" s="5">
        <f>$P$3</f>
        <v>44499</v>
      </c>
    </row>
    <row r="164" spans="1:13" ht="10.5" customHeight="1" x14ac:dyDescent="0.2">
      <c r="A164" s="6"/>
      <c r="B164" s="297" t="s">
        <v>1008</v>
      </c>
      <c r="C164" s="297"/>
      <c r="D164" s="297"/>
      <c r="E164" s="306"/>
      <c r="F164" s="7">
        <f>$P$3</f>
        <v>44499</v>
      </c>
      <c r="H164" s="6"/>
      <c r="I164" s="297" t="s">
        <v>1008</v>
      </c>
      <c r="J164" s="297"/>
      <c r="K164" s="297"/>
      <c r="L164" s="306"/>
      <c r="M164" s="7">
        <f>$P$3</f>
        <v>44499</v>
      </c>
    </row>
    <row r="165" spans="1:13" ht="10.5" customHeight="1" x14ac:dyDescent="0.2">
      <c r="A165" s="6"/>
      <c r="B165" s="297" t="s">
        <v>1010</v>
      </c>
      <c r="C165" s="297"/>
      <c r="D165" s="297"/>
      <c r="E165" s="9"/>
      <c r="F165" s="10">
        <f>$P$3</f>
        <v>44499</v>
      </c>
      <c r="H165" s="6"/>
      <c r="I165" s="297" t="s">
        <v>1010</v>
      </c>
      <c r="J165" s="297"/>
      <c r="K165" s="297"/>
      <c r="L165" s="9"/>
      <c r="M165" s="10">
        <f>$P$3</f>
        <v>44499</v>
      </c>
    </row>
    <row r="166" spans="1:13" ht="10.5" customHeight="1" x14ac:dyDescent="0.2">
      <c r="A166" s="6"/>
      <c r="B166" s="297" t="s">
        <v>13</v>
      </c>
      <c r="C166" s="297"/>
      <c r="D166" s="297"/>
      <c r="E166" s="9"/>
      <c r="F166" s="13" t="s">
        <v>12</v>
      </c>
      <c r="H166" s="6"/>
      <c r="I166" s="297" t="s">
        <v>13</v>
      </c>
      <c r="J166" s="297"/>
      <c r="K166" s="297"/>
      <c r="L166" s="9"/>
      <c r="M166" s="13" t="s">
        <v>12</v>
      </c>
    </row>
    <row r="167" spans="1:13" ht="10.5" customHeight="1" x14ac:dyDescent="0.2">
      <c r="A167" s="6"/>
      <c r="B167" s="297">
        <v>3017216119</v>
      </c>
      <c r="C167" s="297"/>
      <c r="D167" s="297"/>
      <c r="E167" s="9"/>
      <c r="F167" s="301"/>
      <c r="H167" s="6"/>
      <c r="I167" s="297">
        <v>3017216119</v>
      </c>
      <c r="J167" s="297"/>
      <c r="K167" s="297"/>
      <c r="L167" s="9"/>
      <c r="M167" s="301"/>
    </row>
    <row r="168" spans="1:13" ht="10.5" customHeight="1" x14ac:dyDescent="0.2">
      <c r="A168" s="17"/>
      <c r="B168" s="305" t="s">
        <v>1009</v>
      </c>
      <c r="C168" s="305"/>
      <c r="D168" s="305"/>
      <c r="E168" s="18"/>
      <c r="F168" s="302"/>
      <c r="H168" s="17"/>
      <c r="I168" s="305" t="s">
        <v>1009</v>
      </c>
      <c r="J168" s="305"/>
      <c r="K168" s="305"/>
      <c r="L168" s="18"/>
      <c r="M168" s="302"/>
    </row>
    <row r="169" spans="1:13" ht="10.5" customHeight="1" x14ac:dyDescent="0.2">
      <c r="A169" s="20" t="s">
        <v>10</v>
      </c>
      <c r="B169" s="313" t="e">
        <f>VLOOKUP(F167,BDCLIENTES!$A:$I,2,0)</f>
        <v>#N/A</v>
      </c>
      <c r="C169" s="314"/>
      <c r="D169" s="314"/>
      <c r="E169" s="314"/>
      <c r="F169" s="315"/>
      <c r="H169" s="20" t="s">
        <v>10</v>
      </c>
      <c r="I169" s="313" t="e">
        <f>VLOOKUP(M167,BDCLIENTES!$A:$I,2,0)</f>
        <v>#N/A</v>
      </c>
      <c r="J169" s="314"/>
      <c r="K169" s="314"/>
      <c r="L169" s="314"/>
      <c r="M169" s="315"/>
    </row>
    <row r="170" spans="1:13" ht="10.5" customHeight="1" x14ac:dyDescent="0.2">
      <c r="A170" s="21" t="s">
        <v>9</v>
      </c>
      <c r="B170" s="294" t="e">
        <f>VLOOKUP(F167,BDCLIENTES!$A:$I,3,0)</f>
        <v>#N/A</v>
      </c>
      <c r="C170" s="295"/>
      <c r="D170" s="295"/>
      <c r="E170" s="295"/>
      <c r="F170" s="296"/>
      <c r="H170" s="21" t="s">
        <v>9</v>
      </c>
      <c r="I170" s="294" t="e">
        <f>VLOOKUP(M167,BDCLIENTES!$A:$I,3,0)</f>
        <v>#N/A</v>
      </c>
      <c r="J170" s="295"/>
      <c r="K170" s="295"/>
      <c r="L170" s="295"/>
      <c r="M170" s="296"/>
    </row>
    <row r="171" spans="1:13" ht="10.5" customHeight="1" x14ac:dyDescent="0.2">
      <c r="A171" s="21" t="s">
        <v>8</v>
      </c>
      <c r="B171" s="294" t="e">
        <f>VLOOKUP(F167,BDCLIENTES!$A:$I,4,0)</f>
        <v>#N/A</v>
      </c>
      <c r="C171" s="295"/>
      <c r="D171" s="295"/>
      <c r="E171" s="295"/>
      <c r="F171" s="296"/>
      <c r="H171" s="21" t="s">
        <v>8</v>
      </c>
      <c r="I171" s="294" t="e">
        <f>VLOOKUP(M167,BDCLIENTES!$A:$I,4,0)</f>
        <v>#N/A</v>
      </c>
      <c r="J171" s="295"/>
      <c r="K171" s="295"/>
      <c r="L171" s="295"/>
      <c r="M171" s="296"/>
    </row>
    <row r="172" spans="1:13" ht="10.5" customHeight="1" x14ac:dyDescent="0.2">
      <c r="A172" s="21" t="s">
        <v>7</v>
      </c>
      <c r="B172" s="294" t="e">
        <f>VLOOKUP(F167,BDCLIENTES!$A:$I,5,0)</f>
        <v>#N/A</v>
      </c>
      <c r="C172" s="295"/>
      <c r="D172" s="295"/>
      <c r="E172" s="295"/>
      <c r="F172" s="296"/>
      <c r="H172" s="21" t="s">
        <v>7</v>
      </c>
      <c r="I172" s="294" t="e">
        <f>VLOOKUP(M167,BDCLIENTES!$A:$I,5,0)</f>
        <v>#N/A</v>
      </c>
      <c r="J172" s="295"/>
      <c r="K172" s="295"/>
      <c r="L172" s="295"/>
      <c r="M172" s="296"/>
    </row>
    <row r="173" spans="1:13" ht="10.5" customHeight="1" x14ac:dyDescent="0.2">
      <c r="A173" s="21" t="s">
        <v>6</v>
      </c>
      <c r="B173" s="294" t="e">
        <f>VLOOKUP(F167,BDCLIENTES!$A:$I,6,0)</f>
        <v>#N/A</v>
      </c>
      <c r="C173" s="295"/>
      <c r="D173" s="295"/>
      <c r="E173" s="295"/>
      <c r="F173" s="296"/>
      <c r="H173" s="21" t="s">
        <v>6</v>
      </c>
      <c r="I173" s="294" t="e">
        <f>VLOOKUP(M167,BDCLIENTES!$A:$I,6,0)</f>
        <v>#N/A</v>
      </c>
      <c r="J173" s="295"/>
      <c r="K173" s="295"/>
      <c r="L173" s="295"/>
      <c r="M173" s="296"/>
    </row>
    <row r="174" spans="1:13" ht="10.5" customHeight="1" x14ac:dyDescent="0.2">
      <c r="A174" s="22" t="s">
        <v>5</v>
      </c>
      <c r="B174" s="294" t="e">
        <f>VLOOKUP(F167,BDCLIENTES!$A:$I,7,0)</f>
        <v>#N/A</v>
      </c>
      <c r="C174" s="295"/>
      <c r="D174" s="295"/>
      <c r="E174" s="295"/>
      <c r="F174" s="296"/>
      <c r="H174" s="22" t="s">
        <v>5</v>
      </c>
      <c r="I174" s="294" t="e">
        <f>VLOOKUP(M167,BDCLIENTES!$A:$I,7,0)</f>
        <v>#N/A</v>
      </c>
      <c r="J174" s="295"/>
      <c r="K174" s="295"/>
      <c r="L174" s="295"/>
      <c r="M174" s="296"/>
    </row>
    <row r="175" spans="1:13" ht="10.5" customHeight="1" x14ac:dyDescent="0.2">
      <c r="A175" s="23" t="s">
        <v>4</v>
      </c>
      <c r="B175" s="291" t="e">
        <f>VLOOKUP(F167,BDCLIENTES!$A:$I,8,0)</f>
        <v>#N/A</v>
      </c>
      <c r="C175" s="292"/>
      <c r="D175" s="292"/>
      <c r="E175" s="292"/>
      <c r="F175" s="293"/>
      <c r="H175" s="23" t="s">
        <v>4</v>
      </c>
      <c r="I175" s="291" t="e">
        <f>VLOOKUP(M167,BDCLIENTES!$A:$I,8,0)</f>
        <v>#N/A</v>
      </c>
      <c r="J175" s="292"/>
      <c r="K175" s="292"/>
      <c r="L175" s="292"/>
      <c r="M175" s="293"/>
    </row>
    <row r="176" spans="1:13" ht="10.5" customHeight="1" x14ac:dyDescent="0.2">
      <c r="A176" s="24" t="s">
        <v>3</v>
      </c>
      <c r="B176" s="289" t="s">
        <v>2</v>
      </c>
      <c r="C176" s="290"/>
      <c r="D176" s="25" t="s">
        <v>989</v>
      </c>
      <c r="E176" s="26"/>
      <c r="F176" s="27" t="s">
        <v>1</v>
      </c>
      <c r="H176" s="24" t="s">
        <v>3</v>
      </c>
      <c r="I176" s="289" t="s">
        <v>2</v>
      </c>
      <c r="J176" s="290"/>
      <c r="K176" s="25" t="s">
        <v>989</v>
      </c>
      <c r="L176" s="26"/>
      <c r="M176" s="27" t="s">
        <v>1</v>
      </c>
    </row>
    <row r="177" spans="1:13" ht="10.5" customHeight="1" x14ac:dyDescent="0.2">
      <c r="A177" s="28"/>
      <c r="B177" s="303"/>
      <c r="C177" s="304"/>
      <c r="D177" s="29"/>
      <c r="E177" s="30" t="e">
        <f>VLOOKUP(B177,BDPRODUCTOS!$B:$C,2,0)</f>
        <v>#N/A</v>
      </c>
      <c r="F177" s="31" t="str">
        <f>IFERROR(A177*E177,"")</f>
        <v/>
      </c>
      <c r="H177" s="28"/>
      <c r="I177" s="303"/>
      <c r="J177" s="304"/>
      <c r="K177" s="29"/>
      <c r="L177" s="30" t="e">
        <f>VLOOKUP(I177,BDPRODUCTOS!$B:$C,2,0)</f>
        <v>#N/A</v>
      </c>
      <c r="M177" s="31" t="str">
        <f>IFERROR(H177*L177,"")</f>
        <v/>
      </c>
    </row>
    <row r="178" spans="1:13" ht="10.5" customHeight="1" x14ac:dyDescent="0.2">
      <c r="A178" s="34"/>
      <c r="B178" s="287"/>
      <c r="C178" s="288"/>
      <c r="D178" s="35"/>
      <c r="E178" s="36" t="e">
        <f>VLOOKUP(B178,BDPRODUCTOS!$B:$C,2,0)</f>
        <v>#N/A</v>
      </c>
      <c r="F178" s="31" t="str">
        <f t="shared" ref="F178" si="19">IFERROR(A178*E178,"")</f>
        <v/>
      </c>
      <c r="H178" s="34"/>
      <c r="I178" s="287"/>
      <c r="J178" s="288"/>
      <c r="K178" s="35"/>
      <c r="L178" s="36" t="e">
        <f>VLOOKUP(I178,BDPRODUCTOS!$B:$C,2,0)</f>
        <v>#N/A</v>
      </c>
      <c r="M178" s="31" t="str">
        <f t="shared" ref="M178" si="20">IFERROR(H178*L178,"")</f>
        <v/>
      </c>
    </row>
    <row r="179" spans="1:13" ht="10.5" customHeight="1" x14ac:dyDescent="0.2">
      <c r="A179" s="34"/>
      <c r="B179" s="287"/>
      <c r="C179" s="288"/>
      <c r="D179" s="35"/>
      <c r="E179" s="36" t="e">
        <f>VLOOKUP(B179,BDPRODUCTOS!$B:$C,2,0)</f>
        <v>#N/A</v>
      </c>
      <c r="F179" s="31" t="str">
        <f>IFERROR(A179*E179,"")</f>
        <v/>
      </c>
      <c r="H179" s="34"/>
      <c r="I179" s="287"/>
      <c r="J179" s="288"/>
      <c r="K179" s="35"/>
      <c r="L179" s="36" t="e">
        <f>VLOOKUP(I179,BDPRODUCTOS!$B:$C,2,0)</f>
        <v>#N/A</v>
      </c>
      <c r="M179" s="31" t="str">
        <f>IFERROR(H179*L179,"")</f>
        <v/>
      </c>
    </row>
    <row r="180" spans="1:13" ht="10.5" customHeight="1" x14ac:dyDescent="0.2">
      <c r="A180" s="34"/>
      <c r="B180" s="287"/>
      <c r="C180" s="288"/>
      <c r="D180" s="35"/>
      <c r="E180" s="36" t="e">
        <f>VLOOKUP(B180,BDPRODUCTOS!$B:$C,2,0)</f>
        <v>#N/A</v>
      </c>
      <c r="F180" s="31" t="str">
        <f t="shared" ref="F180:F190" si="21">IFERROR(A180*E180,"")</f>
        <v/>
      </c>
      <c r="H180" s="34"/>
      <c r="I180" s="287"/>
      <c r="J180" s="288"/>
      <c r="K180" s="35"/>
      <c r="L180" s="36" t="e">
        <f>VLOOKUP(I180,BDPRODUCTOS!$B:$C,2,0)</f>
        <v>#N/A</v>
      </c>
      <c r="M180" s="31" t="str">
        <f t="shared" ref="M180:M190" si="22">IFERROR(H180*L180,"")</f>
        <v/>
      </c>
    </row>
    <row r="181" spans="1:13" ht="10.5" customHeight="1" x14ac:dyDescent="0.2">
      <c r="A181" s="34"/>
      <c r="B181" s="287"/>
      <c r="C181" s="288"/>
      <c r="D181" s="35"/>
      <c r="E181" s="36" t="e">
        <f>VLOOKUP(B181,BDPRODUCTOS!$B:$C,2,0)</f>
        <v>#N/A</v>
      </c>
      <c r="F181" s="31" t="str">
        <f t="shared" si="21"/>
        <v/>
      </c>
      <c r="H181" s="34"/>
      <c r="I181" s="287"/>
      <c r="J181" s="288"/>
      <c r="K181" s="35"/>
      <c r="L181" s="36" t="e">
        <f>VLOOKUP(I181,BDPRODUCTOS!$B:$C,2,0)</f>
        <v>#N/A</v>
      </c>
      <c r="M181" s="31" t="str">
        <f t="shared" si="22"/>
        <v/>
      </c>
    </row>
    <row r="182" spans="1:13" ht="10.5" customHeight="1" x14ac:dyDescent="0.2">
      <c r="A182" s="40"/>
      <c r="B182" s="287"/>
      <c r="C182" s="288"/>
      <c r="D182" s="35"/>
      <c r="E182" s="36" t="e">
        <f>VLOOKUP(B182,BDPRODUCTOS!$B:$C,2,0)</f>
        <v>#N/A</v>
      </c>
      <c r="F182" s="31" t="str">
        <f t="shared" si="21"/>
        <v/>
      </c>
      <c r="H182" s="40"/>
      <c r="I182" s="287"/>
      <c r="J182" s="288"/>
      <c r="K182" s="35"/>
      <c r="L182" s="36" t="e">
        <f>VLOOKUP(I182,BDPRODUCTOS!$B:$C,2,0)</f>
        <v>#N/A</v>
      </c>
      <c r="M182" s="31" t="str">
        <f t="shared" si="22"/>
        <v/>
      </c>
    </row>
    <row r="183" spans="1:13" ht="10.5" customHeight="1" x14ac:dyDescent="0.2">
      <c r="A183" s="40"/>
      <c r="B183" s="287"/>
      <c r="C183" s="288"/>
      <c r="D183" s="35"/>
      <c r="E183" s="36" t="e">
        <f>VLOOKUP(B183,BDPRODUCTOS!$B:$C,2,0)</f>
        <v>#N/A</v>
      </c>
      <c r="F183" s="31" t="str">
        <f t="shared" si="21"/>
        <v/>
      </c>
      <c r="H183" s="40"/>
      <c r="I183" s="287"/>
      <c r="J183" s="288"/>
      <c r="K183" s="35"/>
      <c r="L183" s="36" t="e">
        <f>VLOOKUP(I183,BDPRODUCTOS!$B:$C,2,0)</f>
        <v>#N/A</v>
      </c>
      <c r="M183" s="31" t="str">
        <f t="shared" si="22"/>
        <v/>
      </c>
    </row>
    <row r="184" spans="1:13" ht="10.5" customHeight="1" x14ac:dyDescent="0.2">
      <c r="A184" s="40"/>
      <c r="B184" s="287"/>
      <c r="C184" s="288"/>
      <c r="D184" s="35"/>
      <c r="E184" s="36" t="e">
        <f>VLOOKUP(B184,BDPRODUCTOS!$B:$C,2,0)</f>
        <v>#N/A</v>
      </c>
      <c r="F184" s="31" t="str">
        <f t="shared" si="21"/>
        <v/>
      </c>
      <c r="H184" s="40"/>
      <c r="I184" s="287"/>
      <c r="J184" s="288"/>
      <c r="K184" s="35"/>
      <c r="L184" s="36" t="e">
        <f>VLOOKUP(I184,BDPRODUCTOS!$B:$C,2,0)</f>
        <v>#N/A</v>
      </c>
      <c r="M184" s="31" t="str">
        <f t="shared" si="22"/>
        <v/>
      </c>
    </row>
    <row r="185" spans="1:13" ht="10.5" customHeight="1" x14ac:dyDescent="0.2">
      <c r="A185" s="40"/>
      <c r="B185" s="287"/>
      <c r="C185" s="288"/>
      <c r="D185" s="35"/>
      <c r="E185" s="36" t="e">
        <f>VLOOKUP(B185,BDPRODUCTOS!$B:$C,2,0)</f>
        <v>#N/A</v>
      </c>
      <c r="F185" s="31" t="str">
        <f t="shared" si="21"/>
        <v/>
      </c>
      <c r="H185" s="40"/>
      <c r="I185" s="287"/>
      <c r="J185" s="288"/>
      <c r="K185" s="35"/>
      <c r="L185" s="36" t="e">
        <f>VLOOKUP(I185,BDPRODUCTOS!$B:$C,2,0)</f>
        <v>#N/A</v>
      </c>
      <c r="M185" s="31" t="str">
        <f t="shared" si="22"/>
        <v/>
      </c>
    </row>
    <row r="186" spans="1:13" ht="10.5" customHeight="1" x14ac:dyDescent="0.2">
      <c r="A186" s="40"/>
      <c r="B186" s="287"/>
      <c r="C186" s="288"/>
      <c r="D186" s="35"/>
      <c r="E186" s="36" t="e">
        <f>VLOOKUP(B186,BDPRODUCTOS!$B:$C,2,0)</f>
        <v>#N/A</v>
      </c>
      <c r="F186" s="31" t="str">
        <f t="shared" si="21"/>
        <v/>
      </c>
      <c r="H186" s="40"/>
      <c r="I186" s="287"/>
      <c r="J186" s="288"/>
      <c r="K186" s="35"/>
      <c r="L186" s="36" t="e">
        <f>VLOOKUP(I186,BDPRODUCTOS!$B:$C,2,0)</f>
        <v>#N/A</v>
      </c>
      <c r="M186" s="31" t="str">
        <f t="shared" si="22"/>
        <v/>
      </c>
    </row>
    <row r="187" spans="1:13" ht="10.5" customHeight="1" x14ac:dyDescent="0.2">
      <c r="A187" s="40"/>
      <c r="B187" s="287"/>
      <c r="C187" s="288"/>
      <c r="D187" s="35"/>
      <c r="E187" s="36" t="e">
        <f>VLOOKUP(B187,BDPRODUCTOS!$B:$C,2,0)</f>
        <v>#N/A</v>
      </c>
      <c r="F187" s="31" t="str">
        <f t="shared" si="21"/>
        <v/>
      </c>
      <c r="H187" s="40"/>
      <c r="I187" s="287"/>
      <c r="J187" s="288"/>
      <c r="K187" s="35"/>
      <c r="L187" s="36" t="e">
        <f>VLOOKUP(I187,BDPRODUCTOS!$B:$C,2,0)</f>
        <v>#N/A</v>
      </c>
      <c r="M187" s="31" t="str">
        <f t="shared" si="22"/>
        <v/>
      </c>
    </row>
    <row r="188" spans="1:13" ht="10.5" customHeight="1" x14ac:dyDescent="0.2">
      <c r="A188" s="40"/>
      <c r="B188" s="287"/>
      <c r="C188" s="288"/>
      <c r="D188" s="35"/>
      <c r="E188" s="36" t="e">
        <f>VLOOKUP(B188,BDPRODUCTOS!$B:$C,2,0)</f>
        <v>#N/A</v>
      </c>
      <c r="F188" s="31" t="str">
        <f t="shared" si="21"/>
        <v/>
      </c>
      <c r="H188" s="40"/>
      <c r="I188" s="287"/>
      <c r="J188" s="288"/>
      <c r="K188" s="35"/>
      <c r="L188" s="36" t="e">
        <f>VLOOKUP(I188,BDPRODUCTOS!$B:$C,2,0)</f>
        <v>#N/A</v>
      </c>
      <c r="M188" s="31" t="str">
        <f t="shared" si="22"/>
        <v/>
      </c>
    </row>
    <row r="189" spans="1:13" ht="10.5" customHeight="1" x14ac:dyDescent="0.2">
      <c r="A189" s="40"/>
      <c r="B189" s="287"/>
      <c r="C189" s="288"/>
      <c r="D189" s="35"/>
      <c r="E189" s="36" t="e">
        <f>VLOOKUP(B189,BDPRODUCTOS!$B:$C,2,0)</f>
        <v>#N/A</v>
      </c>
      <c r="F189" s="31" t="str">
        <f t="shared" si="21"/>
        <v/>
      </c>
      <c r="H189" s="40"/>
      <c r="I189" s="287"/>
      <c r="J189" s="288"/>
      <c r="K189" s="35"/>
      <c r="L189" s="36" t="e">
        <f>VLOOKUP(I189,BDPRODUCTOS!$B:$C,2,0)</f>
        <v>#N/A</v>
      </c>
      <c r="M189" s="31" t="str">
        <f t="shared" si="22"/>
        <v/>
      </c>
    </row>
    <row r="190" spans="1:13" ht="10.5" customHeight="1" x14ac:dyDescent="0.2">
      <c r="A190" s="40"/>
      <c r="B190" s="311"/>
      <c r="C190" s="312"/>
      <c r="D190" s="41"/>
      <c r="E190" s="36" t="e">
        <f>VLOOKUP(B190,BDPRODUCTOS!$B:$C,2,0)</f>
        <v>#N/A</v>
      </c>
      <c r="F190" s="31" t="str">
        <f t="shared" si="21"/>
        <v/>
      </c>
      <c r="H190" s="40"/>
      <c r="I190" s="311"/>
      <c r="J190" s="312"/>
      <c r="K190" s="41"/>
      <c r="L190" s="36" t="e">
        <f>VLOOKUP(I190,BDPRODUCTOS!$B:$C,2,0)</f>
        <v>#N/A</v>
      </c>
      <c r="M190" s="31" t="str">
        <f t="shared" si="22"/>
        <v/>
      </c>
    </row>
    <row r="191" spans="1:13" ht="19.5" customHeight="1" x14ac:dyDescent="0.2">
      <c r="A191" s="42"/>
      <c r="B191" s="43" t="s">
        <v>0</v>
      </c>
      <c r="C191" s="298">
        <f>SUM(F177:F190)</f>
        <v>0</v>
      </c>
      <c r="D191" s="299"/>
      <c r="E191" s="299"/>
      <c r="F191" s="300"/>
      <c r="H191" s="42"/>
      <c r="I191" s="43" t="s">
        <v>0</v>
      </c>
      <c r="J191" s="298">
        <f>SUM(M177:M190)</f>
        <v>0</v>
      </c>
      <c r="K191" s="299"/>
      <c r="L191" s="299"/>
      <c r="M191" s="300"/>
    </row>
    <row r="192" spans="1:13" ht="10.5" customHeight="1" x14ac:dyDescent="0.2"/>
    <row r="193" spans="1:13" ht="10.5" customHeight="1" x14ac:dyDescent="0.2"/>
    <row r="194" spans="1:13" ht="15" customHeight="1" x14ac:dyDescent="0.2">
      <c r="A194" s="2"/>
      <c r="B194" s="307" t="s">
        <v>17</v>
      </c>
      <c r="C194" s="307"/>
      <c r="D194" s="307"/>
      <c r="E194" s="308"/>
      <c r="F194" s="3" t="s">
        <v>16</v>
      </c>
      <c r="H194" s="2"/>
      <c r="I194" s="307" t="s">
        <v>17</v>
      </c>
      <c r="J194" s="307"/>
      <c r="K194" s="307"/>
      <c r="L194" s="308"/>
      <c r="M194" s="3" t="s">
        <v>16</v>
      </c>
    </row>
    <row r="195" spans="1:13" ht="15" customHeight="1" x14ac:dyDescent="0.2">
      <c r="A195" s="4"/>
      <c r="B195" s="309"/>
      <c r="C195" s="309"/>
      <c r="D195" s="309"/>
      <c r="E195" s="310"/>
      <c r="F195" s="5">
        <f>$P$3</f>
        <v>44499</v>
      </c>
      <c r="H195" s="4"/>
      <c r="I195" s="309"/>
      <c r="J195" s="309"/>
      <c r="K195" s="309"/>
      <c r="L195" s="310"/>
      <c r="M195" s="5">
        <f>$P$3</f>
        <v>44499</v>
      </c>
    </row>
    <row r="196" spans="1:13" ht="10.5" customHeight="1" x14ac:dyDescent="0.2">
      <c r="A196" s="6"/>
      <c r="B196" s="297" t="s">
        <v>1008</v>
      </c>
      <c r="C196" s="297"/>
      <c r="D196" s="297"/>
      <c r="E196" s="306"/>
      <c r="F196" s="7">
        <f>$P$3</f>
        <v>44499</v>
      </c>
      <c r="H196" s="6"/>
      <c r="I196" s="297" t="s">
        <v>1008</v>
      </c>
      <c r="J196" s="297"/>
      <c r="K196" s="297"/>
      <c r="L196" s="306"/>
      <c r="M196" s="7">
        <f>$P$3</f>
        <v>44499</v>
      </c>
    </row>
    <row r="197" spans="1:13" ht="10.5" customHeight="1" x14ac:dyDescent="0.2">
      <c r="A197" s="6"/>
      <c r="B197" s="297" t="s">
        <v>1010</v>
      </c>
      <c r="C197" s="297"/>
      <c r="D197" s="297"/>
      <c r="E197" s="9"/>
      <c r="F197" s="10">
        <f>$P$3</f>
        <v>44499</v>
      </c>
      <c r="H197" s="6"/>
      <c r="I197" s="297" t="s">
        <v>1010</v>
      </c>
      <c r="J197" s="297"/>
      <c r="K197" s="297"/>
      <c r="L197" s="9"/>
      <c r="M197" s="10">
        <f>$P$3</f>
        <v>44499</v>
      </c>
    </row>
    <row r="198" spans="1:13" ht="10.5" customHeight="1" x14ac:dyDescent="0.2">
      <c r="A198" s="6"/>
      <c r="B198" s="297" t="s">
        <v>13</v>
      </c>
      <c r="C198" s="297"/>
      <c r="D198" s="297"/>
      <c r="E198" s="9"/>
      <c r="F198" s="13" t="s">
        <v>12</v>
      </c>
      <c r="H198" s="6"/>
      <c r="I198" s="297" t="s">
        <v>13</v>
      </c>
      <c r="J198" s="297"/>
      <c r="K198" s="297"/>
      <c r="L198" s="9"/>
      <c r="M198" s="13" t="s">
        <v>12</v>
      </c>
    </row>
    <row r="199" spans="1:13" ht="10.5" customHeight="1" x14ac:dyDescent="0.2">
      <c r="A199" s="6"/>
      <c r="B199" s="297">
        <v>3017216119</v>
      </c>
      <c r="C199" s="297"/>
      <c r="D199" s="297"/>
      <c r="E199" s="9"/>
      <c r="F199" s="301"/>
      <c r="H199" s="6"/>
      <c r="I199" s="297">
        <v>3017216119</v>
      </c>
      <c r="J199" s="297"/>
      <c r="K199" s="297"/>
      <c r="L199" s="9"/>
      <c r="M199" s="301"/>
    </row>
    <row r="200" spans="1:13" ht="10.5" customHeight="1" x14ac:dyDescent="0.2">
      <c r="A200" s="17"/>
      <c r="B200" s="305" t="s">
        <v>1009</v>
      </c>
      <c r="C200" s="305"/>
      <c r="D200" s="305"/>
      <c r="E200" s="18"/>
      <c r="F200" s="302"/>
      <c r="H200" s="17"/>
      <c r="I200" s="305" t="s">
        <v>1009</v>
      </c>
      <c r="J200" s="305"/>
      <c r="K200" s="305"/>
      <c r="L200" s="18"/>
      <c r="M200" s="302"/>
    </row>
    <row r="201" spans="1:13" ht="10.5" customHeight="1" x14ac:dyDescent="0.2">
      <c r="A201" s="20" t="s">
        <v>10</v>
      </c>
      <c r="B201" s="313" t="e">
        <f>VLOOKUP(F199,BDCLIENTES!$A:$I,2,0)</f>
        <v>#N/A</v>
      </c>
      <c r="C201" s="314"/>
      <c r="D201" s="314"/>
      <c r="E201" s="314"/>
      <c r="F201" s="315"/>
      <c r="H201" s="20" t="s">
        <v>10</v>
      </c>
      <c r="I201" s="313" t="e">
        <f>VLOOKUP(M199,BDCLIENTES!$A:$I,2,0)</f>
        <v>#N/A</v>
      </c>
      <c r="J201" s="314"/>
      <c r="K201" s="314"/>
      <c r="L201" s="314"/>
      <c r="M201" s="315"/>
    </row>
    <row r="202" spans="1:13" ht="10.5" customHeight="1" x14ac:dyDescent="0.2">
      <c r="A202" s="21" t="s">
        <v>9</v>
      </c>
      <c r="B202" s="294" t="e">
        <f>VLOOKUP(F199,BDCLIENTES!$A:$I,3,0)</f>
        <v>#N/A</v>
      </c>
      <c r="C202" s="295"/>
      <c r="D202" s="295"/>
      <c r="E202" s="295"/>
      <c r="F202" s="296"/>
      <c r="H202" s="21" t="s">
        <v>9</v>
      </c>
      <c r="I202" s="294" t="e">
        <f>VLOOKUP(M199,BDCLIENTES!$A:$I,3,0)</f>
        <v>#N/A</v>
      </c>
      <c r="J202" s="295"/>
      <c r="K202" s="295"/>
      <c r="L202" s="295"/>
      <c r="M202" s="296"/>
    </row>
    <row r="203" spans="1:13" ht="10.5" customHeight="1" x14ac:dyDescent="0.2">
      <c r="A203" s="21" t="s">
        <v>8</v>
      </c>
      <c r="B203" s="294" t="e">
        <f>VLOOKUP(F199,BDCLIENTES!$A:$I,4,0)</f>
        <v>#N/A</v>
      </c>
      <c r="C203" s="295"/>
      <c r="D203" s="295"/>
      <c r="E203" s="295"/>
      <c r="F203" s="296"/>
      <c r="H203" s="21" t="s">
        <v>8</v>
      </c>
      <c r="I203" s="294" t="e">
        <f>VLOOKUP(M199,BDCLIENTES!$A:$I,4,0)</f>
        <v>#N/A</v>
      </c>
      <c r="J203" s="295"/>
      <c r="K203" s="295"/>
      <c r="L203" s="295"/>
      <c r="M203" s="296"/>
    </row>
    <row r="204" spans="1:13" ht="10.5" customHeight="1" x14ac:dyDescent="0.2">
      <c r="A204" s="21" t="s">
        <v>7</v>
      </c>
      <c r="B204" s="294" t="e">
        <f>VLOOKUP(F199,BDCLIENTES!$A:$I,5,0)</f>
        <v>#N/A</v>
      </c>
      <c r="C204" s="295"/>
      <c r="D204" s="295"/>
      <c r="E204" s="295"/>
      <c r="F204" s="296"/>
      <c r="H204" s="21" t="s">
        <v>7</v>
      </c>
      <c r="I204" s="294" t="e">
        <f>VLOOKUP(M199,BDCLIENTES!$A:$I,5,0)</f>
        <v>#N/A</v>
      </c>
      <c r="J204" s="295"/>
      <c r="K204" s="295"/>
      <c r="L204" s="295"/>
      <c r="M204" s="296"/>
    </row>
    <row r="205" spans="1:13" ht="10.5" customHeight="1" x14ac:dyDescent="0.2">
      <c r="A205" s="21" t="s">
        <v>6</v>
      </c>
      <c r="B205" s="294" t="e">
        <f>VLOOKUP(F199,BDCLIENTES!$A:$I,6,0)</f>
        <v>#N/A</v>
      </c>
      <c r="C205" s="295"/>
      <c r="D205" s="295"/>
      <c r="E205" s="295"/>
      <c r="F205" s="296"/>
      <c r="H205" s="21" t="s">
        <v>6</v>
      </c>
      <c r="I205" s="294" t="e">
        <f>VLOOKUP(M199,BDCLIENTES!$A:$I,6,0)</f>
        <v>#N/A</v>
      </c>
      <c r="J205" s="295"/>
      <c r="K205" s="295"/>
      <c r="L205" s="295"/>
      <c r="M205" s="296"/>
    </row>
    <row r="206" spans="1:13" ht="10.5" customHeight="1" x14ac:dyDescent="0.2">
      <c r="A206" s="22" t="s">
        <v>5</v>
      </c>
      <c r="B206" s="294" t="e">
        <f>VLOOKUP(F199,BDCLIENTES!$A:$I,7,0)</f>
        <v>#N/A</v>
      </c>
      <c r="C206" s="295"/>
      <c r="D206" s="295"/>
      <c r="E206" s="295"/>
      <c r="F206" s="296"/>
      <c r="H206" s="22" t="s">
        <v>5</v>
      </c>
      <c r="I206" s="294" t="e">
        <f>VLOOKUP(M199,BDCLIENTES!$A:$I,7,0)</f>
        <v>#N/A</v>
      </c>
      <c r="J206" s="295"/>
      <c r="K206" s="295"/>
      <c r="L206" s="295"/>
      <c r="M206" s="296"/>
    </row>
    <row r="207" spans="1:13" ht="10.5" customHeight="1" x14ac:dyDescent="0.2">
      <c r="A207" s="23" t="s">
        <v>4</v>
      </c>
      <c r="B207" s="291" t="e">
        <f>VLOOKUP(F199,BDCLIENTES!$A:$I,8,0)</f>
        <v>#N/A</v>
      </c>
      <c r="C207" s="292"/>
      <c r="D207" s="292"/>
      <c r="E207" s="292"/>
      <c r="F207" s="293"/>
      <c r="H207" s="23" t="s">
        <v>4</v>
      </c>
      <c r="I207" s="291" t="e">
        <f>VLOOKUP(M199,BDCLIENTES!$A:$I,8,0)</f>
        <v>#N/A</v>
      </c>
      <c r="J207" s="292"/>
      <c r="K207" s="292"/>
      <c r="L207" s="292"/>
      <c r="M207" s="293"/>
    </row>
    <row r="208" spans="1:13" ht="10.5" customHeight="1" x14ac:dyDescent="0.2">
      <c r="A208" s="24" t="s">
        <v>3</v>
      </c>
      <c r="B208" s="289" t="s">
        <v>2</v>
      </c>
      <c r="C208" s="290"/>
      <c r="D208" s="25" t="s">
        <v>989</v>
      </c>
      <c r="E208" s="26"/>
      <c r="F208" s="27" t="s">
        <v>1</v>
      </c>
      <c r="H208" s="24" t="s">
        <v>3</v>
      </c>
      <c r="I208" s="289" t="s">
        <v>2</v>
      </c>
      <c r="J208" s="290"/>
      <c r="K208" s="25" t="s">
        <v>989</v>
      </c>
      <c r="L208" s="26"/>
      <c r="M208" s="27" t="s">
        <v>1</v>
      </c>
    </row>
    <row r="209" spans="1:13" ht="10.5" customHeight="1" x14ac:dyDescent="0.2">
      <c r="A209" s="28"/>
      <c r="B209" s="303"/>
      <c r="C209" s="304"/>
      <c r="D209" s="29"/>
      <c r="E209" s="30" t="e">
        <f>VLOOKUP(B209,BDPRODUCTOS!$B:$C,2,0)</f>
        <v>#N/A</v>
      </c>
      <c r="F209" s="31" t="str">
        <f>IFERROR(A209*E209,"")</f>
        <v/>
      </c>
      <c r="H209" s="28"/>
      <c r="I209" s="303"/>
      <c r="J209" s="304"/>
      <c r="K209" s="29"/>
      <c r="L209" s="30" t="e">
        <f>VLOOKUP(I209,BDPRODUCTOS!$B:$C,2,0)</f>
        <v>#N/A</v>
      </c>
      <c r="M209" s="31" t="str">
        <f>IFERROR(H209*L209,"")</f>
        <v/>
      </c>
    </row>
    <row r="210" spans="1:13" ht="10.5" customHeight="1" x14ac:dyDescent="0.2">
      <c r="A210" s="34"/>
      <c r="B210" s="287"/>
      <c r="C210" s="288"/>
      <c r="D210" s="35"/>
      <c r="E210" s="36" t="e">
        <f>VLOOKUP(B210,BDPRODUCTOS!$B:$C,2,0)</f>
        <v>#N/A</v>
      </c>
      <c r="F210" s="31" t="str">
        <f t="shared" ref="F210" si="23">IFERROR(A210*E210,"")</f>
        <v/>
      </c>
      <c r="H210" s="34"/>
      <c r="I210" s="287"/>
      <c r="J210" s="288"/>
      <c r="K210" s="35"/>
      <c r="L210" s="36" t="e">
        <f>VLOOKUP(I210,BDPRODUCTOS!$B:$C,2,0)</f>
        <v>#N/A</v>
      </c>
      <c r="M210" s="31" t="str">
        <f t="shared" ref="M210" si="24">IFERROR(H210*L210,"")</f>
        <v/>
      </c>
    </row>
    <row r="211" spans="1:13" ht="10.5" customHeight="1" x14ac:dyDescent="0.2">
      <c r="A211" s="34"/>
      <c r="B211" s="287"/>
      <c r="C211" s="288"/>
      <c r="D211" s="35"/>
      <c r="E211" s="36" t="e">
        <f>VLOOKUP(B211,BDPRODUCTOS!$B:$C,2,0)</f>
        <v>#N/A</v>
      </c>
      <c r="F211" s="31" t="str">
        <f>IFERROR(A211*E211,"")</f>
        <v/>
      </c>
      <c r="H211" s="34"/>
      <c r="I211" s="287"/>
      <c r="J211" s="288"/>
      <c r="K211" s="35"/>
      <c r="L211" s="36" t="e">
        <f>VLOOKUP(I211,BDPRODUCTOS!$B:$C,2,0)</f>
        <v>#N/A</v>
      </c>
      <c r="M211" s="31" t="str">
        <f>IFERROR(H211*L211,"")</f>
        <v/>
      </c>
    </row>
    <row r="212" spans="1:13" ht="10.5" customHeight="1" x14ac:dyDescent="0.2">
      <c r="A212" s="34"/>
      <c r="B212" s="287"/>
      <c r="C212" s="288"/>
      <c r="D212" s="35"/>
      <c r="E212" s="36" t="e">
        <f>VLOOKUP(B212,BDPRODUCTOS!$B:$C,2,0)</f>
        <v>#N/A</v>
      </c>
      <c r="F212" s="31" t="str">
        <f t="shared" ref="F212:F222" si="25">IFERROR(A212*E212,"")</f>
        <v/>
      </c>
      <c r="H212" s="34"/>
      <c r="I212" s="287"/>
      <c r="J212" s="288"/>
      <c r="K212" s="35"/>
      <c r="L212" s="36" t="e">
        <f>VLOOKUP(I212,BDPRODUCTOS!$B:$C,2,0)</f>
        <v>#N/A</v>
      </c>
      <c r="M212" s="31" t="str">
        <f t="shared" ref="M212:M222" si="26">IFERROR(H212*L212,"")</f>
        <v/>
      </c>
    </row>
    <row r="213" spans="1:13" ht="10.5" customHeight="1" x14ac:dyDescent="0.2">
      <c r="A213" s="34"/>
      <c r="B213" s="287"/>
      <c r="C213" s="288"/>
      <c r="D213" s="35"/>
      <c r="E213" s="36" t="e">
        <f>VLOOKUP(B213,BDPRODUCTOS!$B:$C,2,0)</f>
        <v>#N/A</v>
      </c>
      <c r="F213" s="31" t="str">
        <f t="shared" si="25"/>
        <v/>
      </c>
      <c r="H213" s="34"/>
      <c r="I213" s="287"/>
      <c r="J213" s="288"/>
      <c r="K213" s="35"/>
      <c r="L213" s="36" t="e">
        <f>VLOOKUP(I213,BDPRODUCTOS!$B:$C,2,0)</f>
        <v>#N/A</v>
      </c>
      <c r="M213" s="31" t="str">
        <f t="shared" si="26"/>
        <v/>
      </c>
    </row>
    <row r="214" spans="1:13" ht="10.5" customHeight="1" x14ac:dyDescent="0.2">
      <c r="A214" s="40"/>
      <c r="B214" s="287"/>
      <c r="C214" s="288"/>
      <c r="D214" s="35"/>
      <c r="E214" s="36" t="e">
        <f>VLOOKUP(B214,BDPRODUCTOS!$B:$C,2,0)</f>
        <v>#N/A</v>
      </c>
      <c r="F214" s="31" t="str">
        <f t="shared" si="25"/>
        <v/>
      </c>
      <c r="H214" s="40"/>
      <c r="I214" s="287"/>
      <c r="J214" s="288"/>
      <c r="K214" s="35"/>
      <c r="L214" s="36" t="e">
        <f>VLOOKUP(I214,BDPRODUCTOS!$B:$C,2,0)</f>
        <v>#N/A</v>
      </c>
      <c r="M214" s="31" t="str">
        <f t="shared" si="26"/>
        <v/>
      </c>
    </row>
    <row r="215" spans="1:13" ht="10.5" customHeight="1" x14ac:dyDescent="0.2">
      <c r="A215" s="40"/>
      <c r="B215" s="287"/>
      <c r="C215" s="288"/>
      <c r="D215" s="35"/>
      <c r="E215" s="36" t="e">
        <f>VLOOKUP(B215,BDPRODUCTOS!$B:$C,2,0)</f>
        <v>#N/A</v>
      </c>
      <c r="F215" s="31" t="str">
        <f t="shared" si="25"/>
        <v/>
      </c>
      <c r="H215" s="40"/>
      <c r="I215" s="287"/>
      <c r="J215" s="288"/>
      <c r="K215" s="35"/>
      <c r="L215" s="36" t="e">
        <f>VLOOKUP(I215,BDPRODUCTOS!$B:$C,2,0)</f>
        <v>#N/A</v>
      </c>
      <c r="M215" s="31" t="str">
        <f t="shared" si="26"/>
        <v/>
      </c>
    </row>
    <row r="216" spans="1:13" ht="10.5" customHeight="1" x14ac:dyDescent="0.2">
      <c r="A216" s="40"/>
      <c r="B216" s="287"/>
      <c r="C216" s="288"/>
      <c r="D216" s="35"/>
      <c r="E216" s="36" t="e">
        <f>VLOOKUP(B216,BDPRODUCTOS!$B:$C,2,0)</f>
        <v>#N/A</v>
      </c>
      <c r="F216" s="31" t="str">
        <f t="shared" si="25"/>
        <v/>
      </c>
      <c r="H216" s="40"/>
      <c r="I216" s="287"/>
      <c r="J216" s="288"/>
      <c r="K216" s="35"/>
      <c r="L216" s="36" t="e">
        <f>VLOOKUP(I216,BDPRODUCTOS!$B:$C,2,0)</f>
        <v>#N/A</v>
      </c>
      <c r="M216" s="31" t="str">
        <f t="shared" si="26"/>
        <v/>
      </c>
    </row>
    <row r="217" spans="1:13" ht="10.5" customHeight="1" x14ac:dyDescent="0.2">
      <c r="A217" s="40"/>
      <c r="B217" s="287"/>
      <c r="C217" s="288"/>
      <c r="D217" s="35"/>
      <c r="E217" s="36" t="e">
        <f>VLOOKUP(B217,BDPRODUCTOS!$B:$C,2,0)</f>
        <v>#N/A</v>
      </c>
      <c r="F217" s="31" t="str">
        <f t="shared" si="25"/>
        <v/>
      </c>
      <c r="H217" s="40"/>
      <c r="I217" s="287"/>
      <c r="J217" s="288"/>
      <c r="K217" s="35"/>
      <c r="L217" s="36" t="e">
        <f>VLOOKUP(I217,BDPRODUCTOS!$B:$C,2,0)</f>
        <v>#N/A</v>
      </c>
      <c r="M217" s="31" t="str">
        <f t="shared" si="26"/>
        <v/>
      </c>
    </row>
    <row r="218" spans="1:13" ht="10.5" customHeight="1" x14ac:dyDescent="0.2">
      <c r="A218" s="40"/>
      <c r="B218" s="287"/>
      <c r="C218" s="288"/>
      <c r="D218" s="35"/>
      <c r="E218" s="36" t="e">
        <f>VLOOKUP(B218,BDPRODUCTOS!$B:$C,2,0)</f>
        <v>#N/A</v>
      </c>
      <c r="F218" s="31" t="str">
        <f t="shared" si="25"/>
        <v/>
      </c>
      <c r="H218" s="40"/>
      <c r="I218" s="287"/>
      <c r="J218" s="288"/>
      <c r="K218" s="35"/>
      <c r="L218" s="36" t="e">
        <f>VLOOKUP(I218,BDPRODUCTOS!$B:$C,2,0)</f>
        <v>#N/A</v>
      </c>
      <c r="M218" s="31" t="str">
        <f t="shared" si="26"/>
        <v/>
      </c>
    </row>
    <row r="219" spans="1:13" ht="10.5" customHeight="1" x14ac:dyDescent="0.2">
      <c r="A219" s="40"/>
      <c r="B219" s="287"/>
      <c r="C219" s="288"/>
      <c r="D219" s="35"/>
      <c r="E219" s="36" t="e">
        <f>VLOOKUP(B219,BDPRODUCTOS!$B:$C,2,0)</f>
        <v>#N/A</v>
      </c>
      <c r="F219" s="31" t="str">
        <f t="shared" si="25"/>
        <v/>
      </c>
      <c r="H219" s="40"/>
      <c r="I219" s="287"/>
      <c r="J219" s="288"/>
      <c r="K219" s="35"/>
      <c r="L219" s="36" t="e">
        <f>VLOOKUP(I219,BDPRODUCTOS!$B:$C,2,0)</f>
        <v>#N/A</v>
      </c>
      <c r="M219" s="31" t="str">
        <f t="shared" si="26"/>
        <v/>
      </c>
    </row>
    <row r="220" spans="1:13" ht="10.5" customHeight="1" x14ac:dyDescent="0.2">
      <c r="A220" s="40"/>
      <c r="B220" s="287"/>
      <c r="C220" s="288"/>
      <c r="D220" s="35"/>
      <c r="E220" s="36" t="e">
        <f>VLOOKUP(B220,BDPRODUCTOS!$B:$C,2,0)</f>
        <v>#N/A</v>
      </c>
      <c r="F220" s="31" t="str">
        <f t="shared" si="25"/>
        <v/>
      </c>
      <c r="H220" s="40"/>
      <c r="I220" s="287"/>
      <c r="J220" s="288"/>
      <c r="K220" s="35"/>
      <c r="L220" s="36" t="e">
        <f>VLOOKUP(I220,BDPRODUCTOS!$B:$C,2,0)</f>
        <v>#N/A</v>
      </c>
      <c r="M220" s="31" t="str">
        <f t="shared" si="26"/>
        <v/>
      </c>
    </row>
    <row r="221" spans="1:13" ht="10.5" customHeight="1" x14ac:dyDescent="0.2">
      <c r="A221" s="40"/>
      <c r="B221" s="287"/>
      <c r="C221" s="288"/>
      <c r="D221" s="35"/>
      <c r="E221" s="36" t="e">
        <f>VLOOKUP(B221,BDPRODUCTOS!$B:$C,2,0)</f>
        <v>#N/A</v>
      </c>
      <c r="F221" s="31" t="str">
        <f t="shared" si="25"/>
        <v/>
      </c>
      <c r="H221" s="40"/>
      <c r="I221" s="287"/>
      <c r="J221" s="288"/>
      <c r="K221" s="35"/>
      <c r="L221" s="36" t="e">
        <f>VLOOKUP(I221,BDPRODUCTOS!$B:$C,2,0)</f>
        <v>#N/A</v>
      </c>
      <c r="M221" s="31" t="str">
        <f t="shared" si="26"/>
        <v/>
      </c>
    </row>
    <row r="222" spans="1:13" ht="10.5" customHeight="1" x14ac:dyDescent="0.2">
      <c r="A222" s="40"/>
      <c r="B222" s="311"/>
      <c r="C222" s="312"/>
      <c r="D222" s="41"/>
      <c r="E222" s="36" t="e">
        <f>VLOOKUP(B222,BDPRODUCTOS!$B:$C,2,0)</f>
        <v>#N/A</v>
      </c>
      <c r="F222" s="31" t="str">
        <f t="shared" si="25"/>
        <v/>
      </c>
      <c r="H222" s="40"/>
      <c r="I222" s="311"/>
      <c r="J222" s="312"/>
      <c r="K222" s="41"/>
      <c r="L222" s="36" t="e">
        <f>VLOOKUP(I222,BDPRODUCTOS!$B:$C,2,0)</f>
        <v>#N/A</v>
      </c>
      <c r="M222" s="31" t="str">
        <f t="shared" si="26"/>
        <v/>
      </c>
    </row>
    <row r="223" spans="1:13" ht="19.5" customHeight="1" x14ac:dyDescent="0.2">
      <c r="A223" s="44"/>
      <c r="B223" s="45" t="s">
        <v>0</v>
      </c>
      <c r="C223" s="298">
        <f>SUM(F209:F222)</f>
        <v>0</v>
      </c>
      <c r="D223" s="299"/>
      <c r="E223" s="299"/>
      <c r="F223" s="300"/>
      <c r="H223" s="44"/>
      <c r="I223" s="45" t="s">
        <v>0</v>
      </c>
      <c r="J223" s="298">
        <f>SUM(M209:M222)</f>
        <v>0</v>
      </c>
      <c r="K223" s="299"/>
      <c r="L223" s="299"/>
      <c r="M223" s="300"/>
    </row>
    <row r="224" spans="1:13" ht="10.5" customHeight="1" x14ac:dyDescent="0.2"/>
    <row r="225" spans="1:13" ht="10.5" customHeight="1" x14ac:dyDescent="0.2"/>
    <row r="226" spans="1:13" ht="15" customHeight="1" x14ac:dyDescent="0.2">
      <c r="A226" s="2"/>
      <c r="B226" s="307" t="s">
        <v>17</v>
      </c>
      <c r="C226" s="307"/>
      <c r="D226" s="307"/>
      <c r="E226" s="308"/>
      <c r="F226" s="46" t="s">
        <v>16</v>
      </c>
      <c r="H226" s="2"/>
      <c r="I226" s="307" t="s">
        <v>17</v>
      </c>
      <c r="J226" s="307"/>
      <c r="K226" s="307"/>
      <c r="L226" s="308"/>
      <c r="M226" s="3" t="s">
        <v>16</v>
      </c>
    </row>
    <row r="227" spans="1:13" ht="15" customHeight="1" x14ac:dyDescent="0.2">
      <c r="A227" s="4"/>
      <c r="B227" s="309"/>
      <c r="C227" s="309"/>
      <c r="D227" s="309"/>
      <c r="E227" s="310"/>
      <c r="F227" s="5">
        <f>$P$3</f>
        <v>44499</v>
      </c>
      <c r="H227" s="4"/>
      <c r="I227" s="309"/>
      <c r="J227" s="309"/>
      <c r="K227" s="309"/>
      <c r="L227" s="310"/>
      <c r="M227" s="5">
        <f>$P$3</f>
        <v>44499</v>
      </c>
    </row>
    <row r="228" spans="1:13" ht="10.5" customHeight="1" x14ac:dyDescent="0.2">
      <c r="A228" s="6"/>
      <c r="B228" s="297" t="s">
        <v>1008</v>
      </c>
      <c r="C228" s="297"/>
      <c r="D228" s="297"/>
      <c r="E228" s="306"/>
      <c r="F228" s="7">
        <f>$P$3</f>
        <v>44499</v>
      </c>
      <c r="H228" s="6"/>
      <c r="I228" s="297" t="s">
        <v>1008</v>
      </c>
      <c r="J228" s="297"/>
      <c r="K228" s="297"/>
      <c r="L228" s="306"/>
      <c r="M228" s="7">
        <f>$P$3</f>
        <v>44499</v>
      </c>
    </row>
    <row r="229" spans="1:13" ht="10.5" customHeight="1" x14ac:dyDescent="0.2">
      <c r="A229" s="6"/>
      <c r="B229" s="297" t="s">
        <v>1010</v>
      </c>
      <c r="C229" s="297"/>
      <c r="D229" s="297"/>
      <c r="E229" s="9"/>
      <c r="F229" s="10">
        <f>$P$3</f>
        <v>44499</v>
      </c>
      <c r="H229" s="6"/>
      <c r="I229" s="297" t="s">
        <v>1010</v>
      </c>
      <c r="J229" s="297"/>
      <c r="K229" s="297"/>
      <c r="L229" s="9"/>
      <c r="M229" s="10">
        <f>$P$3</f>
        <v>44499</v>
      </c>
    </row>
    <row r="230" spans="1:13" ht="10.5" customHeight="1" x14ac:dyDescent="0.2">
      <c r="A230" s="6"/>
      <c r="B230" s="297" t="s">
        <v>13</v>
      </c>
      <c r="C230" s="297"/>
      <c r="D230" s="297"/>
      <c r="E230" s="9"/>
      <c r="F230" s="47" t="s">
        <v>12</v>
      </c>
      <c r="H230" s="6"/>
      <c r="I230" s="297" t="s">
        <v>13</v>
      </c>
      <c r="J230" s="297"/>
      <c r="K230" s="297"/>
      <c r="L230" s="9"/>
      <c r="M230" s="13" t="s">
        <v>12</v>
      </c>
    </row>
    <row r="231" spans="1:13" ht="10.5" customHeight="1" x14ac:dyDescent="0.2">
      <c r="A231" s="6"/>
      <c r="B231" s="297">
        <v>3017216119</v>
      </c>
      <c r="C231" s="297"/>
      <c r="D231" s="297"/>
      <c r="E231" s="9"/>
      <c r="F231" s="301"/>
      <c r="H231" s="6"/>
      <c r="I231" s="297">
        <v>3017216119</v>
      </c>
      <c r="J231" s="297"/>
      <c r="K231" s="297"/>
      <c r="L231" s="9"/>
      <c r="M231" s="301"/>
    </row>
    <row r="232" spans="1:13" ht="10.5" customHeight="1" x14ac:dyDescent="0.2">
      <c r="A232" s="17"/>
      <c r="B232" s="305" t="s">
        <v>1009</v>
      </c>
      <c r="C232" s="305"/>
      <c r="D232" s="305"/>
      <c r="E232" s="18"/>
      <c r="F232" s="302"/>
      <c r="H232" s="17"/>
      <c r="I232" s="305" t="s">
        <v>1009</v>
      </c>
      <c r="J232" s="305"/>
      <c r="K232" s="305"/>
      <c r="L232" s="18"/>
      <c r="M232" s="302"/>
    </row>
    <row r="233" spans="1:13" ht="10.5" customHeight="1" x14ac:dyDescent="0.2">
      <c r="A233" s="20" t="s">
        <v>10</v>
      </c>
      <c r="B233" s="313" t="e">
        <f>VLOOKUP(F231,BDCLIENTES!$A:$I,2,0)</f>
        <v>#N/A</v>
      </c>
      <c r="C233" s="314"/>
      <c r="D233" s="314"/>
      <c r="E233" s="314"/>
      <c r="F233" s="315"/>
      <c r="H233" s="20" t="s">
        <v>10</v>
      </c>
      <c r="I233" s="313" t="e">
        <f>VLOOKUP(M231,BDCLIENTES!$A:$I,2,0)</f>
        <v>#N/A</v>
      </c>
      <c r="J233" s="314"/>
      <c r="K233" s="314"/>
      <c r="L233" s="314"/>
      <c r="M233" s="315"/>
    </row>
    <row r="234" spans="1:13" ht="10.5" customHeight="1" x14ac:dyDescent="0.2">
      <c r="A234" s="21" t="s">
        <v>9</v>
      </c>
      <c r="B234" s="294" t="e">
        <f>VLOOKUP(F231,BDCLIENTES!$A:$I,3,0)</f>
        <v>#N/A</v>
      </c>
      <c r="C234" s="295"/>
      <c r="D234" s="295"/>
      <c r="E234" s="295"/>
      <c r="F234" s="296"/>
      <c r="H234" s="21" t="s">
        <v>9</v>
      </c>
      <c r="I234" s="294" t="e">
        <f>VLOOKUP(M231,BDCLIENTES!$A:$I,3,0)</f>
        <v>#N/A</v>
      </c>
      <c r="J234" s="295"/>
      <c r="K234" s="295"/>
      <c r="L234" s="295"/>
      <c r="M234" s="296"/>
    </row>
    <row r="235" spans="1:13" ht="10.5" customHeight="1" x14ac:dyDescent="0.2">
      <c r="A235" s="21" t="s">
        <v>8</v>
      </c>
      <c r="B235" s="294" t="e">
        <f>VLOOKUP(F231,BDCLIENTES!$A:$I,4,0)</f>
        <v>#N/A</v>
      </c>
      <c r="C235" s="295"/>
      <c r="D235" s="295"/>
      <c r="E235" s="295"/>
      <c r="F235" s="296"/>
      <c r="H235" s="21" t="s">
        <v>8</v>
      </c>
      <c r="I235" s="294" t="e">
        <f>VLOOKUP(M231,BDCLIENTES!$A:$I,4,0)</f>
        <v>#N/A</v>
      </c>
      <c r="J235" s="295"/>
      <c r="K235" s="295"/>
      <c r="L235" s="295"/>
      <c r="M235" s="296"/>
    </row>
    <row r="236" spans="1:13" ht="10.5" customHeight="1" x14ac:dyDescent="0.2">
      <c r="A236" s="21" t="s">
        <v>7</v>
      </c>
      <c r="B236" s="294" t="e">
        <f>VLOOKUP(F231,BDCLIENTES!$A:$I,5,0)</f>
        <v>#N/A</v>
      </c>
      <c r="C236" s="295"/>
      <c r="D236" s="295"/>
      <c r="E236" s="295"/>
      <c r="F236" s="296"/>
      <c r="H236" s="21" t="s">
        <v>7</v>
      </c>
      <c r="I236" s="294" t="e">
        <f>VLOOKUP(M231,BDCLIENTES!$A:$I,5,0)</f>
        <v>#N/A</v>
      </c>
      <c r="J236" s="295"/>
      <c r="K236" s="295"/>
      <c r="L236" s="295"/>
      <c r="M236" s="296"/>
    </row>
    <row r="237" spans="1:13" ht="10.5" customHeight="1" x14ac:dyDescent="0.2">
      <c r="A237" s="21" t="s">
        <v>6</v>
      </c>
      <c r="B237" s="294" t="e">
        <f>VLOOKUP(F231,BDCLIENTES!$A:$I,6,0)</f>
        <v>#N/A</v>
      </c>
      <c r="C237" s="295"/>
      <c r="D237" s="295"/>
      <c r="E237" s="295"/>
      <c r="F237" s="296"/>
      <c r="H237" s="21" t="s">
        <v>6</v>
      </c>
      <c r="I237" s="294" t="e">
        <f>VLOOKUP(M231,BDCLIENTES!$A:$I,6,0)</f>
        <v>#N/A</v>
      </c>
      <c r="J237" s="295"/>
      <c r="K237" s="295"/>
      <c r="L237" s="295"/>
      <c r="M237" s="296"/>
    </row>
    <row r="238" spans="1:13" ht="10.5" customHeight="1" x14ac:dyDescent="0.2">
      <c r="A238" s="22" t="s">
        <v>5</v>
      </c>
      <c r="B238" s="294" t="e">
        <f>VLOOKUP(F231,BDCLIENTES!$A:$I,7,0)</f>
        <v>#N/A</v>
      </c>
      <c r="C238" s="295"/>
      <c r="D238" s="295"/>
      <c r="E238" s="295"/>
      <c r="F238" s="296"/>
      <c r="H238" s="22" t="s">
        <v>5</v>
      </c>
      <c r="I238" s="294" t="e">
        <f>VLOOKUP(M231,BDCLIENTES!$A:$I,7,0)</f>
        <v>#N/A</v>
      </c>
      <c r="J238" s="295"/>
      <c r="K238" s="295"/>
      <c r="L238" s="295"/>
      <c r="M238" s="296"/>
    </row>
    <row r="239" spans="1:13" ht="10.5" customHeight="1" x14ac:dyDescent="0.2">
      <c r="A239" s="23" t="s">
        <v>4</v>
      </c>
      <c r="B239" s="291" t="e">
        <f>VLOOKUP(F231,BDCLIENTES!$A:$I,8,0)</f>
        <v>#N/A</v>
      </c>
      <c r="C239" s="292"/>
      <c r="D239" s="292"/>
      <c r="E239" s="292"/>
      <c r="F239" s="293"/>
      <c r="H239" s="23" t="s">
        <v>4</v>
      </c>
      <c r="I239" s="291" t="e">
        <f>VLOOKUP(M231,BDCLIENTES!$A:$I,8,0)</f>
        <v>#N/A</v>
      </c>
      <c r="J239" s="292"/>
      <c r="K239" s="292"/>
      <c r="L239" s="292"/>
      <c r="M239" s="293"/>
    </row>
    <row r="240" spans="1:13" ht="10.5" customHeight="1" x14ac:dyDescent="0.2">
      <c r="A240" s="24" t="s">
        <v>3</v>
      </c>
      <c r="B240" s="289" t="s">
        <v>2</v>
      </c>
      <c r="C240" s="290"/>
      <c r="D240" s="25" t="s">
        <v>989</v>
      </c>
      <c r="E240" s="26"/>
      <c r="F240" s="27" t="s">
        <v>1</v>
      </c>
      <c r="H240" s="24" t="s">
        <v>3</v>
      </c>
      <c r="I240" s="289" t="s">
        <v>2</v>
      </c>
      <c r="J240" s="290"/>
      <c r="K240" s="25" t="s">
        <v>989</v>
      </c>
      <c r="L240" s="26"/>
      <c r="M240" s="27" t="s">
        <v>1</v>
      </c>
    </row>
    <row r="241" spans="1:13" ht="10.5" customHeight="1" x14ac:dyDescent="0.2">
      <c r="A241" s="28"/>
      <c r="B241" s="303"/>
      <c r="C241" s="304"/>
      <c r="D241" s="29"/>
      <c r="E241" s="30" t="e">
        <f>VLOOKUP(B241,BDPRODUCTOS!$B:$C,2,0)</f>
        <v>#N/A</v>
      </c>
      <c r="F241" s="31" t="str">
        <f>IFERROR(A241*E241,"")</f>
        <v/>
      </c>
      <c r="H241" s="28"/>
      <c r="I241" s="303"/>
      <c r="J241" s="304"/>
      <c r="K241" s="29"/>
      <c r="L241" s="30" t="e">
        <f>VLOOKUP(I241,BDPRODUCTOS!$B:$C,2,0)</f>
        <v>#N/A</v>
      </c>
      <c r="M241" s="31" t="str">
        <f>IFERROR(H241*L241,"")</f>
        <v/>
      </c>
    </row>
    <row r="242" spans="1:13" ht="10.5" customHeight="1" x14ac:dyDescent="0.2">
      <c r="A242" s="34"/>
      <c r="B242" s="287"/>
      <c r="C242" s="288"/>
      <c r="D242" s="35"/>
      <c r="E242" s="36" t="e">
        <f>VLOOKUP(B242,BDPRODUCTOS!$B:$C,2,0)</f>
        <v>#N/A</v>
      </c>
      <c r="F242" s="31" t="str">
        <f t="shared" ref="F242" si="27">IFERROR(A242*E242,"")</f>
        <v/>
      </c>
      <c r="H242" s="34"/>
      <c r="I242" s="287"/>
      <c r="J242" s="288"/>
      <c r="K242" s="35"/>
      <c r="L242" s="36" t="e">
        <f>VLOOKUP(I242,BDPRODUCTOS!$B:$C,2,0)</f>
        <v>#N/A</v>
      </c>
      <c r="M242" s="31" t="str">
        <f t="shared" ref="M242" si="28">IFERROR(H242*L242,"")</f>
        <v/>
      </c>
    </row>
    <row r="243" spans="1:13" ht="10.5" customHeight="1" x14ac:dyDescent="0.2">
      <c r="A243" s="34"/>
      <c r="B243" s="287"/>
      <c r="C243" s="288"/>
      <c r="D243" s="35"/>
      <c r="E243" s="36" t="e">
        <f>VLOOKUP(B243,BDPRODUCTOS!$B:$C,2,0)</f>
        <v>#N/A</v>
      </c>
      <c r="F243" s="31" t="str">
        <f>IFERROR(A243*E243,"")</f>
        <v/>
      </c>
      <c r="H243" s="34"/>
      <c r="I243" s="287"/>
      <c r="J243" s="288"/>
      <c r="K243" s="35"/>
      <c r="L243" s="36" t="e">
        <f>VLOOKUP(I243,BDPRODUCTOS!$B:$C,2,0)</f>
        <v>#N/A</v>
      </c>
      <c r="M243" s="31" t="str">
        <f>IFERROR(H243*L243,"")</f>
        <v/>
      </c>
    </row>
    <row r="244" spans="1:13" ht="10.5" customHeight="1" x14ac:dyDescent="0.2">
      <c r="A244" s="34"/>
      <c r="B244" s="287"/>
      <c r="C244" s="288"/>
      <c r="D244" s="35"/>
      <c r="E244" s="36" t="e">
        <f>VLOOKUP(B244,BDPRODUCTOS!$B:$C,2,0)</f>
        <v>#N/A</v>
      </c>
      <c r="F244" s="31" t="str">
        <f t="shared" ref="F244:F254" si="29">IFERROR(A244*E244,"")</f>
        <v/>
      </c>
      <c r="H244" s="34"/>
      <c r="I244" s="287"/>
      <c r="J244" s="288"/>
      <c r="K244" s="35"/>
      <c r="L244" s="36" t="e">
        <f>VLOOKUP(I244,BDPRODUCTOS!$B:$C,2,0)</f>
        <v>#N/A</v>
      </c>
      <c r="M244" s="31" t="str">
        <f t="shared" ref="M244:M254" si="30">IFERROR(H244*L244,"")</f>
        <v/>
      </c>
    </row>
    <row r="245" spans="1:13" ht="10.5" customHeight="1" x14ac:dyDescent="0.2">
      <c r="A245" s="34"/>
      <c r="B245" s="287"/>
      <c r="C245" s="288"/>
      <c r="D245" s="35"/>
      <c r="E245" s="36" t="e">
        <f>VLOOKUP(B245,BDPRODUCTOS!$B:$C,2,0)</f>
        <v>#N/A</v>
      </c>
      <c r="F245" s="31" t="str">
        <f t="shared" si="29"/>
        <v/>
      </c>
      <c r="H245" s="34"/>
      <c r="I245" s="287"/>
      <c r="J245" s="288"/>
      <c r="K245" s="35"/>
      <c r="L245" s="36" t="e">
        <f>VLOOKUP(I245,BDPRODUCTOS!$B:$C,2,0)</f>
        <v>#N/A</v>
      </c>
      <c r="M245" s="31" t="str">
        <f t="shared" si="30"/>
        <v/>
      </c>
    </row>
    <row r="246" spans="1:13" ht="10.5" customHeight="1" x14ac:dyDescent="0.2">
      <c r="A246" s="40"/>
      <c r="B246" s="287"/>
      <c r="C246" s="288"/>
      <c r="D246" s="35"/>
      <c r="E246" s="36" t="e">
        <f>VLOOKUP(B246,BDPRODUCTOS!$B:$C,2,0)</f>
        <v>#N/A</v>
      </c>
      <c r="F246" s="31" t="str">
        <f t="shared" si="29"/>
        <v/>
      </c>
      <c r="H246" s="40"/>
      <c r="I246" s="287"/>
      <c r="J246" s="288"/>
      <c r="K246" s="35"/>
      <c r="L246" s="36" t="e">
        <f>VLOOKUP(I246,BDPRODUCTOS!$B:$C,2,0)</f>
        <v>#N/A</v>
      </c>
      <c r="M246" s="31" t="str">
        <f t="shared" si="30"/>
        <v/>
      </c>
    </row>
    <row r="247" spans="1:13" ht="10.5" customHeight="1" x14ac:dyDescent="0.2">
      <c r="A247" s="40"/>
      <c r="B247" s="287"/>
      <c r="C247" s="288"/>
      <c r="D247" s="35"/>
      <c r="E247" s="36" t="e">
        <f>VLOOKUP(B247,BDPRODUCTOS!$B:$C,2,0)</f>
        <v>#N/A</v>
      </c>
      <c r="F247" s="31" t="str">
        <f t="shared" si="29"/>
        <v/>
      </c>
      <c r="H247" s="40"/>
      <c r="I247" s="287"/>
      <c r="J247" s="288"/>
      <c r="K247" s="35"/>
      <c r="L247" s="36" t="e">
        <f>VLOOKUP(I247,BDPRODUCTOS!$B:$C,2,0)</f>
        <v>#N/A</v>
      </c>
      <c r="M247" s="31" t="str">
        <f t="shared" si="30"/>
        <v/>
      </c>
    </row>
    <row r="248" spans="1:13" ht="10.5" customHeight="1" x14ac:dyDescent="0.2">
      <c r="A248" s="40"/>
      <c r="B248" s="287"/>
      <c r="C248" s="288"/>
      <c r="D248" s="35"/>
      <c r="E248" s="36" t="e">
        <f>VLOOKUP(B248,BDPRODUCTOS!$B:$C,2,0)</f>
        <v>#N/A</v>
      </c>
      <c r="F248" s="31" t="str">
        <f t="shared" si="29"/>
        <v/>
      </c>
      <c r="H248" s="40"/>
      <c r="I248" s="287"/>
      <c r="J248" s="288"/>
      <c r="K248" s="35"/>
      <c r="L248" s="36" t="e">
        <f>VLOOKUP(I248,BDPRODUCTOS!$B:$C,2,0)</f>
        <v>#N/A</v>
      </c>
      <c r="M248" s="31" t="str">
        <f t="shared" si="30"/>
        <v/>
      </c>
    </row>
    <row r="249" spans="1:13" ht="10.5" customHeight="1" x14ac:dyDescent="0.2">
      <c r="A249" s="40"/>
      <c r="B249" s="287"/>
      <c r="C249" s="288"/>
      <c r="D249" s="35"/>
      <c r="E249" s="36" t="e">
        <f>VLOOKUP(B249,BDPRODUCTOS!$B:$C,2,0)</f>
        <v>#N/A</v>
      </c>
      <c r="F249" s="31" t="str">
        <f t="shared" si="29"/>
        <v/>
      </c>
      <c r="H249" s="40"/>
      <c r="I249" s="287"/>
      <c r="J249" s="288"/>
      <c r="K249" s="35"/>
      <c r="L249" s="36" t="e">
        <f>VLOOKUP(I249,BDPRODUCTOS!$B:$C,2,0)</f>
        <v>#N/A</v>
      </c>
      <c r="M249" s="31" t="str">
        <f t="shared" si="30"/>
        <v/>
      </c>
    </row>
    <row r="250" spans="1:13" ht="10.5" customHeight="1" x14ac:dyDescent="0.2">
      <c r="A250" s="40"/>
      <c r="B250" s="287"/>
      <c r="C250" s="288"/>
      <c r="D250" s="35"/>
      <c r="E250" s="36" t="e">
        <f>VLOOKUP(B250,BDPRODUCTOS!$B:$C,2,0)</f>
        <v>#N/A</v>
      </c>
      <c r="F250" s="31" t="str">
        <f t="shared" si="29"/>
        <v/>
      </c>
      <c r="H250" s="40"/>
      <c r="I250" s="287"/>
      <c r="J250" s="288"/>
      <c r="K250" s="35"/>
      <c r="L250" s="36" t="e">
        <f>VLOOKUP(I250,BDPRODUCTOS!$B:$C,2,0)</f>
        <v>#N/A</v>
      </c>
      <c r="M250" s="31" t="str">
        <f t="shared" si="30"/>
        <v/>
      </c>
    </row>
    <row r="251" spans="1:13" ht="10.5" customHeight="1" x14ac:dyDescent="0.2">
      <c r="A251" s="40"/>
      <c r="B251" s="287"/>
      <c r="C251" s="288"/>
      <c r="D251" s="35"/>
      <c r="E251" s="36" t="e">
        <f>VLOOKUP(B251,BDPRODUCTOS!$B:$C,2,0)</f>
        <v>#N/A</v>
      </c>
      <c r="F251" s="31" t="str">
        <f t="shared" si="29"/>
        <v/>
      </c>
      <c r="H251" s="40"/>
      <c r="I251" s="287"/>
      <c r="J251" s="288"/>
      <c r="K251" s="35"/>
      <c r="L251" s="36" t="e">
        <f>VLOOKUP(I251,BDPRODUCTOS!$B:$C,2,0)</f>
        <v>#N/A</v>
      </c>
      <c r="M251" s="31" t="str">
        <f t="shared" si="30"/>
        <v/>
      </c>
    </row>
    <row r="252" spans="1:13" ht="10.5" customHeight="1" x14ac:dyDescent="0.2">
      <c r="A252" s="40"/>
      <c r="B252" s="287"/>
      <c r="C252" s="288"/>
      <c r="D252" s="35"/>
      <c r="E252" s="36" t="e">
        <f>VLOOKUP(B252,BDPRODUCTOS!$B:$C,2,0)</f>
        <v>#N/A</v>
      </c>
      <c r="F252" s="31" t="str">
        <f t="shared" si="29"/>
        <v/>
      </c>
      <c r="H252" s="40"/>
      <c r="I252" s="287"/>
      <c r="J252" s="288"/>
      <c r="K252" s="35"/>
      <c r="L252" s="36" t="e">
        <f>VLOOKUP(I252,BDPRODUCTOS!$B:$C,2,0)</f>
        <v>#N/A</v>
      </c>
      <c r="M252" s="31" t="str">
        <f t="shared" si="30"/>
        <v/>
      </c>
    </row>
    <row r="253" spans="1:13" ht="10.5" customHeight="1" x14ac:dyDescent="0.2">
      <c r="A253" s="40"/>
      <c r="B253" s="287"/>
      <c r="C253" s="288"/>
      <c r="D253" s="35"/>
      <c r="E253" s="36" t="e">
        <f>VLOOKUP(B253,BDPRODUCTOS!$B:$C,2,0)</f>
        <v>#N/A</v>
      </c>
      <c r="F253" s="31" t="str">
        <f t="shared" si="29"/>
        <v/>
      </c>
      <c r="H253" s="40"/>
      <c r="I253" s="287"/>
      <c r="J253" s="288"/>
      <c r="K253" s="35"/>
      <c r="L253" s="36" t="e">
        <f>VLOOKUP(I253,BDPRODUCTOS!$B:$C,2,0)</f>
        <v>#N/A</v>
      </c>
      <c r="M253" s="31" t="str">
        <f t="shared" si="30"/>
        <v/>
      </c>
    </row>
    <row r="254" spans="1:13" ht="10.5" customHeight="1" x14ac:dyDescent="0.2">
      <c r="A254" s="40"/>
      <c r="B254" s="311"/>
      <c r="C254" s="312"/>
      <c r="D254" s="41"/>
      <c r="E254" s="36" t="e">
        <f>VLOOKUP(B254,BDPRODUCTOS!$B:$C,2,0)</f>
        <v>#N/A</v>
      </c>
      <c r="F254" s="31" t="str">
        <f t="shared" si="29"/>
        <v/>
      </c>
      <c r="H254" s="40"/>
      <c r="I254" s="311"/>
      <c r="J254" s="312"/>
      <c r="K254" s="41"/>
      <c r="L254" s="36" t="e">
        <f>VLOOKUP(I254,BDPRODUCTOS!$B:$C,2,0)</f>
        <v>#N/A</v>
      </c>
      <c r="M254" s="31" t="str">
        <f t="shared" si="30"/>
        <v/>
      </c>
    </row>
    <row r="255" spans="1:13" ht="19.5" customHeight="1" x14ac:dyDescent="0.2">
      <c r="A255" s="42"/>
      <c r="B255" s="43" t="s">
        <v>0</v>
      </c>
      <c r="C255" s="298">
        <f>SUM(F241:F254)</f>
        <v>0</v>
      </c>
      <c r="D255" s="299"/>
      <c r="E255" s="299"/>
      <c r="F255" s="300"/>
      <c r="H255" s="42"/>
      <c r="I255" s="43" t="s">
        <v>0</v>
      </c>
      <c r="J255" s="298">
        <f>SUM(M241:M254)</f>
        <v>0</v>
      </c>
      <c r="K255" s="299"/>
      <c r="L255" s="299"/>
      <c r="M255" s="300"/>
    </row>
    <row r="256" spans="1:13" ht="10.5" customHeight="1" x14ac:dyDescent="0.2"/>
    <row r="257" spans="1:13" ht="10.5" customHeight="1" x14ac:dyDescent="0.2"/>
    <row r="258" spans="1:13" ht="15" customHeight="1" x14ac:dyDescent="0.2">
      <c r="A258" s="2"/>
      <c r="B258" s="307" t="s">
        <v>17</v>
      </c>
      <c r="C258" s="307"/>
      <c r="D258" s="307"/>
      <c r="E258" s="308"/>
      <c r="F258" s="3" t="s">
        <v>16</v>
      </c>
      <c r="H258" s="2"/>
      <c r="I258" s="307" t="s">
        <v>17</v>
      </c>
      <c r="J258" s="307"/>
      <c r="K258" s="307"/>
      <c r="L258" s="308"/>
      <c r="M258" s="3" t="s">
        <v>16</v>
      </c>
    </row>
    <row r="259" spans="1:13" ht="15" customHeight="1" x14ac:dyDescent="0.2">
      <c r="A259" s="4"/>
      <c r="B259" s="309"/>
      <c r="C259" s="309"/>
      <c r="D259" s="309"/>
      <c r="E259" s="310"/>
      <c r="F259" s="5">
        <f>$P$3</f>
        <v>44499</v>
      </c>
      <c r="H259" s="4"/>
      <c r="I259" s="309"/>
      <c r="J259" s="309"/>
      <c r="K259" s="309"/>
      <c r="L259" s="310"/>
      <c r="M259" s="5">
        <f>$P$3</f>
        <v>44499</v>
      </c>
    </row>
    <row r="260" spans="1:13" ht="10.5" customHeight="1" x14ac:dyDescent="0.2">
      <c r="A260" s="6"/>
      <c r="B260" s="297" t="s">
        <v>1008</v>
      </c>
      <c r="C260" s="297"/>
      <c r="D260" s="297"/>
      <c r="E260" s="306"/>
      <c r="F260" s="7">
        <f>$P$3</f>
        <v>44499</v>
      </c>
      <c r="H260" s="6"/>
      <c r="I260" s="297" t="s">
        <v>1008</v>
      </c>
      <c r="J260" s="297"/>
      <c r="K260" s="297"/>
      <c r="L260" s="306"/>
      <c r="M260" s="7">
        <f>$P$3</f>
        <v>44499</v>
      </c>
    </row>
    <row r="261" spans="1:13" ht="10.5" customHeight="1" x14ac:dyDescent="0.2">
      <c r="A261" s="6"/>
      <c r="B261" s="297" t="s">
        <v>1010</v>
      </c>
      <c r="C261" s="297"/>
      <c r="D261" s="297"/>
      <c r="E261" s="9"/>
      <c r="F261" s="10">
        <f>$P$3</f>
        <v>44499</v>
      </c>
      <c r="H261" s="6"/>
      <c r="I261" s="297" t="s">
        <v>1010</v>
      </c>
      <c r="J261" s="297"/>
      <c r="K261" s="297"/>
      <c r="L261" s="9"/>
      <c r="M261" s="10">
        <f>$P$3</f>
        <v>44499</v>
      </c>
    </row>
    <row r="262" spans="1:13" ht="10.5" customHeight="1" x14ac:dyDescent="0.2">
      <c r="A262" s="6"/>
      <c r="B262" s="297" t="s">
        <v>13</v>
      </c>
      <c r="C262" s="297"/>
      <c r="D262" s="297"/>
      <c r="E262" s="9"/>
      <c r="F262" s="13" t="s">
        <v>12</v>
      </c>
      <c r="H262" s="6"/>
      <c r="I262" s="297" t="s">
        <v>13</v>
      </c>
      <c r="J262" s="297"/>
      <c r="K262" s="297"/>
      <c r="L262" s="9"/>
      <c r="M262" s="13" t="s">
        <v>12</v>
      </c>
    </row>
    <row r="263" spans="1:13" ht="10.5" customHeight="1" x14ac:dyDescent="0.2">
      <c r="A263" s="6"/>
      <c r="B263" s="297">
        <v>3017216119</v>
      </c>
      <c r="C263" s="297"/>
      <c r="D263" s="297"/>
      <c r="E263" s="9"/>
      <c r="F263" s="301"/>
      <c r="H263" s="6"/>
      <c r="I263" s="297">
        <v>3017216119</v>
      </c>
      <c r="J263" s="297"/>
      <c r="K263" s="297"/>
      <c r="L263" s="9"/>
      <c r="M263" s="301"/>
    </row>
    <row r="264" spans="1:13" ht="10.5" customHeight="1" x14ac:dyDescent="0.2">
      <c r="A264" s="17"/>
      <c r="B264" s="305" t="s">
        <v>1009</v>
      </c>
      <c r="C264" s="305"/>
      <c r="D264" s="305"/>
      <c r="E264" s="18"/>
      <c r="F264" s="302"/>
      <c r="H264" s="17"/>
      <c r="I264" s="305" t="s">
        <v>1009</v>
      </c>
      <c r="J264" s="305"/>
      <c r="K264" s="305"/>
      <c r="L264" s="18"/>
      <c r="M264" s="302"/>
    </row>
    <row r="265" spans="1:13" ht="10.5" customHeight="1" x14ac:dyDescent="0.2">
      <c r="A265" s="20" t="s">
        <v>10</v>
      </c>
      <c r="B265" s="313" t="e">
        <f>VLOOKUP(F263,BDCLIENTES!$A:$I,2,0)</f>
        <v>#N/A</v>
      </c>
      <c r="C265" s="314"/>
      <c r="D265" s="314"/>
      <c r="E265" s="314"/>
      <c r="F265" s="315"/>
      <c r="H265" s="20" t="s">
        <v>10</v>
      </c>
      <c r="I265" s="313" t="e">
        <f>VLOOKUP(M263,BDCLIENTES!$A:$I,2,0)</f>
        <v>#N/A</v>
      </c>
      <c r="J265" s="314"/>
      <c r="K265" s="314"/>
      <c r="L265" s="314"/>
      <c r="M265" s="315"/>
    </row>
    <row r="266" spans="1:13" ht="10.5" customHeight="1" x14ac:dyDescent="0.2">
      <c r="A266" s="21" t="s">
        <v>9</v>
      </c>
      <c r="B266" s="294" t="e">
        <f>VLOOKUP(F263,BDCLIENTES!$A:$I,3,0)</f>
        <v>#N/A</v>
      </c>
      <c r="C266" s="295"/>
      <c r="D266" s="295"/>
      <c r="E266" s="295"/>
      <c r="F266" s="296"/>
      <c r="H266" s="21" t="s">
        <v>9</v>
      </c>
      <c r="I266" s="294" t="e">
        <f>VLOOKUP(M263,BDCLIENTES!$A:$I,3,0)</f>
        <v>#N/A</v>
      </c>
      <c r="J266" s="295"/>
      <c r="K266" s="295"/>
      <c r="L266" s="295"/>
      <c r="M266" s="296"/>
    </row>
    <row r="267" spans="1:13" ht="10.5" customHeight="1" x14ac:dyDescent="0.2">
      <c r="A267" s="21" t="s">
        <v>8</v>
      </c>
      <c r="B267" s="294" t="e">
        <f>VLOOKUP(F263,BDCLIENTES!$A:$I,4,0)</f>
        <v>#N/A</v>
      </c>
      <c r="C267" s="295"/>
      <c r="D267" s="295"/>
      <c r="E267" s="295"/>
      <c r="F267" s="296"/>
      <c r="H267" s="21" t="s">
        <v>8</v>
      </c>
      <c r="I267" s="294" t="e">
        <f>VLOOKUP(M263,BDCLIENTES!$A:$I,4,0)</f>
        <v>#N/A</v>
      </c>
      <c r="J267" s="295"/>
      <c r="K267" s="295"/>
      <c r="L267" s="295"/>
      <c r="M267" s="296"/>
    </row>
    <row r="268" spans="1:13" ht="10.5" customHeight="1" x14ac:dyDescent="0.2">
      <c r="A268" s="21" t="s">
        <v>7</v>
      </c>
      <c r="B268" s="294" t="e">
        <f>VLOOKUP(F263,BDCLIENTES!$A:$I,5,0)</f>
        <v>#N/A</v>
      </c>
      <c r="C268" s="295"/>
      <c r="D268" s="295"/>
      <c r="E268" s="295"/>
      <c r="F268" s="296"/>
      <c r="H268" s="21" t="s">
        <v>7</v>
      </c>
      <c r="I268" s="294" t="e">
        <f>VLOOKUP(M263,BDCLIENTES!$A:$I,5,0)</f>
        <v>#N/A</v>
      </c>
      <c r="J268" s="295"/>
      <c r="K268" s="295"/>
      <c r="L268" s="295"/>
      <c r="M268" s="296"/>
    </row>
    <row r="269" spans="1:13" ht="10.5" customHeight="1" x14ac:dyDescent="0.2">
      <c r="A269" s="21" t="s">
        <v>6</v>
      </c>
      <c r="B269" s="294" t="e">
        <f>VLOOKUP(F263,BDCLIENTES!$A:$I,6,0)</f>
        <v>#N/A</v>
      </c>
      <c r="C269" s="295"/>
      <c r="D269" s="295"/>
      <c r="E269" s="295"/>
      <c r="F269" s="296"/>
      <c r="H269" s="21" t="s">
        <v>6</v>
      </c>
      <c r="I269" s="294" t="e">
        <f>VLOOKUP(M263,BDCLIENTES!$A:$I,6,0)</f>
        <v>#N/A</v>
      </c>
      <c r="J269" s="295"/>
      <c r="K269" s="295"/>
      <c r="L269" s="295"/>
      <c r="M269" s="296"/>
    </row>
    <row r="270" spans="1:13" ht="10.5" customHeight="1" x14ac:dyDescent="0.2">
      <c r="A270" s="22" t="s">
        <v>5</v>
      </c>
      <c r="B270" s="294" t="e">
        <f>VLOOKUP(F263,BDCLIENTES!$A:$I,7,0)</f>
        <v>#N/A</v>
      </c>
      <c r="C270" s="295"/>
      <c r="D270" s="295"/>
      <c r="E270" s="295"/>
      <c r="F270" s="296"/>
      <c r="H270" s="22" t="s">
        <v>5</v>
      </c>
      <c r="I270" s="294" t="e">
        <f>VLOOKUP(M263,BDCLIENTES!$A:$I,7,0)</f>
        <v>#N/A</v>
      </c>
      <c r="J270" s="295"/>
      <c r="K270" s="295"/>
      <c r="L270" s="295"/>
      <c r="M270" s="296"/>
    </row>
    <row r="271" spans="1:13" ht="10.5" customHeight="1" x14ac:dyDescent="0.2">
      <c r="A271" s="23" t="s">
        <v>4</v>
      </c>
      <c r="B271" s="291" t="e">
        <f>VLOOKUP(F263,BDCLIENTES!$A:$I,8,0)</f>
        <v>#N/A</v>
      </c>
      <c r="C271" s="292"/>
      <c r="D271" s="292"/>
      <c r="E271" s="292"/>
      <c r="F271" s="293"/>
      <c r="H271" s="23" t="s">
        <v>4</v>
      </c>
      <c r="I271" s="291" t="e">
        <f>VLOOKUP(M263,BDCLIENTES!$A:$I,8,0)</f>
        <v>#N/A</v>
      </c>
      <c r="J271" s="292"/>
      <c r="K271" s="292"/>
      <c r="L271" s="292"/>
      <c r="M271" s="293"/>
    </row>
    <row r="272" spans="1:13" ht="10.5" customHeight="1" x14ac:dyDescent="0.2">
      <c r="A272" s="24" t="s">
        <v>3</v>
      </c>
      <c r="B272" s="289" t="s">
        <v>2</v>
      </c>
      <c r="C272" s="290"/>
      <c r="D272" s="25" t="s">
        <v>989</v>
      </c>
      <c r="E272" s="26"/>
      <c r="F272" s="27" t="s">
        <v>1</v>
      </c>
      <c r="H272" s="24" t="s">
        <v>3</v>
      </c>
      <c r="I272" s="289" t="s">
        <v>2</v>
      </c>
      <c r="J272" s="290"/>
      <c r="K272" s="25" t="s">
        <v>989</v>
      </c>
      <c r="L272" s="26"/>
      <c r="M272" s="27" t="s">
        <v>1</v>
      </c>
    </row>
    <row r="273" spans="1:13" ht="10.5" customHeight="1" x14ac:dyDescent="0.2">
      <c r="A273" s="28"/>
      <c r="B273" s="303"/>
      <c r="C273" s="304"/>
      <c r="D273" s="29"/>
      <c r="E273" s="30" t="e">
        <f>VLOOKUP(B273,BDPRODUCTOS!$B:$C,2,0)</f>
        <v>#N/A</v>
      </c>
      <c r="F273" s="31" t="str">
        <f>IFERROR(A273*E273,"")</f>
        <v/>
      </c>
      <c r="H273" s="28"/>
      <c r="I273" s="303"/>
      <c r="J273" s="304"/>
      <c r="K273" s="29"/>
      <c r="L273" s="30" t="e">
        <f>VLOOKUP(I273,BDPRODUCTOS!$B:$C,2,0)</f>
        <v>#N/A</v>
      </c>
      <c r="M273" s="31" t="str">
        <f>IFERROR(H273*L273,"")</f>
        <v/>
      </c>
    </row>
    <row r="274" spans="1:13" ht="10.5" customHeight="1" x14ac:dyDescent="0.2">
      <c r="A274" s="34"/>
      <c r="B274" s="287"/>
      <c r="C274" s="288"/>
      <c r="D274" s="35"/>
      <c r="E274" s="36" t="e">
        <f>VLOOKUP(B274,BDPRODUCTOS!$B:$C,2,0)</f>
        <v>#N/A</v>
      </c>
      <c r="F274" s="31" t="str">
        <f t="shared" ref="F274" si="31">IFERROR(A274*E274,"")</f>
        <v/>
      </c>
      <c r="H274" s="34"/>
      <c r="I274" s="287"/>
      <c r="J274" s="288"/>
      <c r="K274" s="35"/>
      <c r="L274" s="36" t="e">
        <f>VLOOKUP(I274,BDPRODUCTOS!$B:$C,2,0)</f>
        <v>#N/A</v>
      </c>
      <c r="M274" s="31" t="str">
        <f t="shared" ref="M274" si="32">IFERROR(H274*L274,"")</f>
        <v/>
      </c>
    </row>
    <row r="275" spans="1:13" ht="10.5" customHeight="1" x14ac:dyDescent="0.2">
      <c r="A275" s="34"/>
      <c r="B275" s="287"/>
      <c r="C275" s="288"/>
      <c r="D275" s="35"/>
      <c r="E275" s="36" t="e">
        <f>VLOOKUP(B275,BDPRODUCTOS!$B:$C,2,0)</f>
        <v>#N/A</v>
      </c>
      <c r="F275" s="31" t="str">
        <f>IFERROR(A275*E275,"")</f>
        <v/>
      </c>
      <c r="H275" s="34"/>
      <c r="I275" s="287"/>
      <c r="J275" s="288"/>
      <c r="K275" s="35"/>
      <c r="L275" s="36" t="e">
        <f>VLOOKUP(I275,BDPRODUCTOS!$B:$C,2,0)</f>
        <v>#N/A</v>
      </c>
      <c r="M275" s="31" t="str">
        <f>IFERROR(H275*L275,"")</f>
        <v/>
      </c>
    </row>
    <row r="276" spans="1:13" ht="10.5" customHeight="1" x14ac:dyDescent="0.2">
      <c r="A276" s="34"/>
      <c r="B276" s="287"/>
      <c r="C276" s="288"/>
      <c r="D276" s="35"/>
      <c r="E276" s="36" t="e">
        <f>VLOOKUP(B276,BDPRODUCTOS!$B:$C,2,0)</f>
        <v>#N/A</v>
      </c>
      <c r="F276" s="31" t="str">
        <f t="shared" ref="F276:F286" si="33">IFERROR(A276*E276,"")</f>
        <v/>
      </c>
      <c r="H276" s="34"/>
      <c r="I276" s="287"/>
      <c r="J276" s="288"/>
      <c r="K276" s="35"/>
      <c r="L276" s="36" t="e">
        <f>VLOOKUP(I276,BDPRODUCTOS!$B:$C,2,0)</f>
        <v>#N/A</v>
      </c>
      <c r="M276" s="31" t="str">
        <f t="shared" ref="M276:M286" si="34">IFERROR(H276*L276,"")</f>
        <v/>
      </c>
    </row>
    <row r="277" spans="1:13" ht="10.5" customHeight="1" x14ac:dyDescent="0.2">
      <c r="A277" s="34"/>
      <c r="B277" s="287"/>
      <c r="C277" s="288"/>
      <c r="D277" s="35"/>
      <c r="E277" s="36" t="e">
        <f>VLOOKUP(B277,BDPRODUCTOS!$B:$C,2,0)</f>
        <v>#N/A</v>
      </c>
      <c r="F277" s="31" t="str">
        <f t="shared" si="33"/>
        <v/>
      </c>
      <c r="H277" s="34"/>
      <c r="I277" s="287"/>
      <c r="J277" s="288"/>
      <c r="K277" s="35"/>
      <c r="L277" s="36" t="e">
        <f>VLOOKUP(I277,BDPRODUCTOS!$B:$C,2,0)</f>
        <v>#N/A</v>
      </c>
      <c r="M277" s="31" t="str">
        <f t="shared" si="34"/>
        <v/>
      </c>
    </row>
    <row r="278" spans="1:13" ht="10.5" customHeight="1" x14ac:dyDescent="0.2">
      <c r="A278" s="40"/>
      <c r="B278" s="287"/>
      <c r="C278" s="288"/>
      <c r="D278" s="35"/>
      <c r="E278" s="36" t="e">
        <f>VLOOKUP(B278,BDPRODUCTOS!$B:$C,2,0)</f>
        <v>#N/A</v>
      </c>
      <c r="F278" s="31" t="str">
        <f t="shared" si="33"/>
        <v/>
      </c>
      <c r="H278" s="40"/>
      <c r="I278" s="287"/>
      <c r="J278" s="288"/>
      <c r="K278" s="35"/>
      <c r="L278" s="36" t="e">
        <f>VLOOKUP(I278,BDPRODUCTOS!$B:$C,2,0)</f>
        <v>#N/A</v>
      </c>
      <c r="M278" s="31" t="str">
        <f t="shared" si="34"/>
        <v/>
      </c>
    </row>
    <row r="279" spans="1:13" ht="10.5" customHeight="1" x14ac:dyDescent="0.2">
      <c r="A279" s="40"/>
      <c r="B279" s="287"/>
      <c r="C279" s="288"/>
      <c r="D279" s="35"/>
      <c r="E279" s="36" t="e">
        <f>VLOOKUP(B279,BDPRODUCTOS!$B:$C,2,0)</f>
        <v>#N/A</v>
      </c>
      <c r="F279" s="31" t="str">
        <f t="shared" si="33"/>
        <v/>
      </c>
      <c r="H279" s="40"/>
      <c r="I279" s="287"/>
      <c r="J279" s="288"/>
      <c r="K279" s="35"/>
      <c r="L279" s="36" t="e">
        <f>VLOOKUP(I279,BDPRODUCTOS!$B:$C,2,0)</f>
        <v>#N/A</v>
      </c>
      <c r="M279" s="31" t="str">
        <f t="shared" si="34"/>
        <v/>
      </c>
    </row>
    <row r="280" spans="1:13" ht="10.5" customHeight="1" x14ac:dyDescent="0.2">
      <c r="A280" s="40"/>
      <c r="B280" s="287"/>
      <c r="C280" s="288"/>
      <c r="D280" s="35"/>
      <c r="E280" s="36" t="e">
        <f>VLOOKUP(B280,BDPRODUCTOS!$B:$C,2,0)</f>
        <v>#N/A</v>
      </c>
      <c r="F280" s="31" t="str">
        <f t="shared" si="33"/>
        <v/>
      </c>
      <c r="H280" s="40"/>
      <c r="I280" s="287"/>
      <c r="J280" s="288"/>
      <c r="K280" s="35"/>
      <c r="L280" s="36" t="e">
        <f>VLOOKUP(I280,BDPRODUCTOS!$B:$C,2,0)</f>
        <v>#N/A</v>
      </c>
      <c r="M280" s="31" t="str">
        <f t="shared" si="34"/>
        <v/>
      </c>
    </row>
    <row r="281" spans="1:13" ht="10.5" customHeight="1" x14ac:dyDescent="0.2">
      <c r="A281" s="40"/>
      <c r="B281" s="287"/>
      <c r="C281" s="288"/>
      <c r="D281" s="35"/>
      <c r="E281" s="36" t="e">
        <f>VLOOKUP(B281,BDPRODUCTOS!$B:$C,2,0)</f>
        <v>#N/A</v>
      </c>
      <c r="F281" s="31" t="str">
        <f t="shared" si="33"/>
        <v/>
      </c>
      <c r="H281" s="40"/>
      <c r="I281" s="287"/>
      <c r="J281" s="288"/>
      <c r="K281" s="35"/>
      <c r="L281" s="36" t="e">
        <f>VLOOKUP(I281,BDPRODUCTOS!$B:$C,2,0)</f>
        <v>#N/A</v>
      </c>
      <c r="M281" s="31" t="str">
        <f t="shared" si="34"/>
        <v/>
      </c>
    </row>
    <row r="282" spans="1:13" ht="10.5" customHeight="1" x14ac:dyDescent="0.2">
      <c r="A282" s="40"/>
      <c r="B282" s="287"/>
      <c r="C282" s="288"/>
      <c r="D282" s="35"/>
      <c r="E282" s="36" t="e">
        <f>VLOOKUP(B282,BDPRODUCTOS!$B:$C,2,0)</f>
        <v>#N/A</v>
      </c>
      <c r="F282" s="31" t="str">
        <f t="shared" si="33"/>
        <v/>
      </c>
      <c r="H282" s="40"/>
      <c r="I282" s="287"/>
      <c r="J282" s="288"/>
      <c r="K282" s="35"/>
      <c r="L282" s="36" t="e">
        <f>VLOOKUP(I282,BDPRODUCTOS!$B:$C,2,0)</f>
        <v>#N/A</v>
      </c>
      <c r="M282" s="31" t="str">
        <f t="shared" si="34"/>
        <v/>
      </c>
    </row>
    <row r="283" spans="1:13" ht="10.5" customHeight="1" x14ac:dyDescent="0.2">
      <c r="A283" s="40"/>
      <c r="B283" s="287"/>
      <c r="C283" s="288"/>
      <c r="D283" s="35"/>
      <c r="E283" s="36" t="e">
        <f>VLOOKUP(B283,BDPRODUCTOS!$B:$C,2,0)</f>
        <v>#N/A</v>
      </c>
      <c r="F283" s="31" t="str">
        <f t="shared" si="33"/>
        <v/>
      </c>
      <c r="H283" s="40"/>
      <c r="I283" s="287"/>
      <c r="J283" s="288"/>
      <c r="K283" s="35"/>
      <c r="L283" s="36" t="e">
        <f>VLOOKUP(I283,BDPRODUCTOS!$B:$C,2,0)</f>
        <v>#N/A</v>
      </c>
      <c r="M283" s="31" t="str">
        <f t="shared" si="34"/>
        <v/>
      </c>
    </row>
    <row r="284" spans="1:13" ht="10.5" customHeight="1" x14ac:dyDescent="0.2">
      <c r="A284" s="40"/>
      <c r="B284" s="287"/>
      <c r="C284" s="288"/>
      <c r="D284" s="35"/>
      <c r="E284" s="36" t="e">
        <f>VLOOKUP(B284,BDPRODUCTOS!$B:$C,2,0)</f>
        <v>#N/A</v>
      </c>
      <c r="F284" s="31" t="str">
        <f t="shared" si="33"/>
        <v/>
      </c>
      <c r="H284" s="40"/>
      <c r="I284" s="287"/>
      <c r="J284" s="288"/>
      <c r="K284" s="35"/>
      <c r="L284" s="36" t="e">
        <f>VLOOKUP(I284,BDPRODUCTOS!$B:$C,2,0)</f>
        <v>#N/A</v>
      </c>
      <c r="M284" s="31" t="str">
        <f t="shared" si="34"/>
        <v/>
      </c>
    </row>
    <row r="285" spans="1:13" ht="10.5" customHeight="1" x14ac:dyDescent="0.2">
      <c r="A285" s="40"/>
      <c r="B285" s="287"/>
      <c r="C285" s="288"/>
      <c r="D285" s="35"/>
      <c r="E285" s="36" t="e">
        <f>VLOOKUP(B285,BDPRODUCTOS!$B:$C,2,0)</f>
        <v>#N/A</v>
      </c>
      <c r="F285" s="31" t="str">
        <f t="shared" si="33"/>
        <v/>
      </c>
      <c r="H285" s="40"/>
      <c r="I285" s="287"/>
      <c r="J285" s="288"/>
      <c r="K285" s="35"/>
      <c r="L285" s="36" t="e">
        <f>VLOOKUP(I285,BDPRODUCTOS!$B:$C,2,0)</f>
        <v>#N/A</v>
      </c>
      <c r="M285" s="31" t="str">
        <f t="shared" si="34"/>
        <v/>
      </c>
    </row>
    <row r="286" spans="1:13" ht="10.5" customHeight="1" x14ac:dyDescent="0.2">
      <c r="A286" s="40"/>
      <c r="B286" s="311"/>
      <c r="C286" s="312"/>
      <c r="D286" s="41"/>
      <c r="E286" s="36" t="e">
        <f>VLOOKUP(B286,BDPRODUCTOS!$B:$C,2,0)</f>
        <v>#N/A</v>
      </c>
      <c r="F286" s="31" t="str">
        <f t="shared" si="33"/>
        <v/>
      </c>
      <c r="H286" s="40"/>
      <c r="I286" s="311"/>
      <c r="J286" s="312"/>
      <c r="K286" s="41"/>
      <c r="L286" s="36" t="e">
        <f>VLOOKUP(I286,BDPRODUCTOS!$B:$C,2,0)</f>
        <v>#N/A</v>
      </c>
      <c r="M286" s="31" t="str">
        <f t="shared" si="34"/>
        <v/>
      </c>
    </row>
    <row r="287" spans="1:13" ht="19.5" customHeight="1" x14ac:dyDescent="0.2">
      <c r="A287" s="42"/>
      <c r="B287" s="43" t="s">
        <v>0</v>
      </c>
      <c r="C287" s="298">
        <f>SUM(F273:F286)</f>
        <v>0</v>
      </c>
      <c r="D287" s="299"/>
      <c r="E287" s="299"/>
      <c r="F287" s="300"/>
      <c r="H287" s="42"/>
      <c r="I287" s="43" t="s">
        <v>0</v>
      </c>
      <c r="J287" s="298">
        <f>SUM(M273:M286)</f>
        <v>0</v>
      </c>
      <c r="K287" s="299"/>
      <c r="L287" s="299"/>
      <c r="M287" s="300"/>
    </row>
    <row r="288" spans="1:13" ht="10.5" customHeight="1" x14ac:dyDescent="0.2"/>
    <row r="289" spans="1:13" ht="10.5" customHeight="1" x14ac:dyDescent="0.2"/>
    <row r="290" spans="1:13" ht="15" customHeight="1" x14ac:dyDescent="0.2">
      <c r="A290" s="2"/>
      <c r="B290" s="307" t="s">
        <v>17</v>
      </c>
      <c r="C290" s="307"/>
      <c r="D290" s="307"/>
      <c r="E290" s="308"/>
      <c r="F290" s="3" t="s">
        <v>16</v>
      </c>
      <c r="H290" s="2"/>
      <c r="I290" s="307" t="s">
        <v>17</v>
      </c>
      <c r="J290" s="307"/>
      <c r="K290" s="307"/>
      <c r="L290" s="308"/>
      <c r="M290" s="3" t="s">
        <v>16</v>
      </c>
    </row>
    <row r="291" spans="1:13" ht="15" customHeight="1" x14ac:dyDescent="0.2">
      <c r="A291" s="4"/>
      <c r="B291" s="309"/>
      <c r="C291" s="309"/>
      <c r="D291" s="309"/>
      <c r="E291" s="310"/>
      <c r="F291" s="5">
        <f>$P$3</f>
        <v>44499</v>
      </c>
      <c r="H291" s="4"/>
      <c r="I291" s="309"/>
      <c r="J291" s="309"/>
      <c r="K291" s="309"/>
      <c r="L291" s="310"/>
      <c r="M291" s="5">
        <f>$P$3</f>
        <v>44499</v>
      </c>
    </row>
    <row r="292" spans="1:13" ht="10.5" customHeight="1" x14ac:dyDescent="0.2">
      <c r="A292" s="6"/>
      <c r="B292" s="297" t="s">
        <v>1008</v>
      </c>
      <c r="C292" s="297"/>
      <c r="D292" s="297"/>
      <c r="E292" s="306"/>
      <c r="F292" s="7">
        <f>$P$3</f>
        <v>44499</v>
      </c>
      <c r="H292" s="6"/>
      <c r="I292" s="297" t="s">
        <v>1008</v>
      </c>
      <c r="J292" s="297"/>
      <c r="K292" s="297"/>
      <c r="L292" s="306"/>
      <c r="M292" s="7">
        <f>$P$3</f>
        <v>44499</v>
      </c>
    </row>
    <row r="293" spans="1:13" ht="10.5" customHeight="1" x14ac:dyDescent="0.2">
      <c r="A293" s="6"/>
      <c r="B293" s="297" t="s">
        <v>1010</v>
      </c>
      <c r="C293" s="297"/>
      <c r="D293" s="297"/>
      <c r="E293" s="9"/>
      <c r="F293" s="10">
        <f>$P$3</f>
        <v>44499</v>
      </c>
      <c r="H293" s="6"/>
      <c r="I293" s="297" t="s">
        <v>1010</v>
      </c>
      <c r="J293" s="297"/>
      <c r="K293" s="297"/>
      <c r="L293" s="9"/>
      <c r="M293" s="10">
        <f>$P$3</f>
        <v>44499</v>
      </c>
    </row>
    <row r="294" spans="1:13" ht="10.5" customHeight="1" x14ac:dyDescent="0.2">
      <c r="A294" s="6"/>
      <c r="B294" s="297" t="s">
        <v>13</v>
      </c>
      <c r="C294" s="297"/>
      <c r="D294" s="297"/>
      <c r="E294" s="9"/>
      <c r="F294" s="13" t="s">
        <v>12</v>
      </c>
      <c r="H294" s="6"/>
      <c r="I294" s="297" t="s">
        <v>13</v>
      </c>
      <c r="J294" s="297"/>
      <c r="K294" s="297"/>
      <c r="L294" s="9"/>
      <c r="M294" s="13" t="s">
        <v>12</v>
      </c>
    </row>
    <row r="295" spans="1:13" ht="10.5" customHeight="1" x14ac:dyDescent="0.2">
      <c r="A295" s="6"/>
      <c r="B295" s="297">
        <v>3017216119</v>
      </c>
      <c r="C295" s="297"/>
      <c r="D295" s="297"/>
      <c r="E295" s="9"/>
      <c r="F295" s="301"/>
      <c r="H295" s="6"/>
      <c r="I295" s="297">
        <v>3017216119</v>
      </c>
      <c r="J295" s="297"/>
      <c r="K295" s="297"/>
      <c r="L295" s="9"/>
      <c r="M295" s="301"/>
    </row>
    <row r="296" spans="1:13" ht="10.5" customHeight="1" x14ac:dyDescent="0.2">
      <c r="A296" s="17"/>
      <c r="B296" s="305" t="s">
        <v>1009</v>
      </c>
      <c r="C296" s="305"/>
      <c r="D296" s="305"/>
      <c r="E296" s="18"/>
      <c r="F296" s="302"/>
      <c r="H296" s="17"/>
      <c r="I296" s="305" t="s">
        <v>1009</v>
      </c>
      <c r="J296" s="305"/>
      <c r="K296" s="305"/>
      <c r="L296" s="18"/>
      <c r="M296" s="302"/>
    </row>
    <row r="297" spans="1:13" ht="10.5" customHeight="1" x14ac:dyDescent="0.2">
      <c r="A297" s="20" t="s">
        <v>10</v>
      </c>
      <c r="B297" s="313" t="e">
        <f>VLOOKUP(F295,BDCLIENTES!$A:$I,2,0)</f>
        <v>#N/A</v>
      </c>
      <c r="C297" s="314"/>
      <c r="D297" s="314"/>
      <c r="E297" s="314"/>
      <c r="F297" s="315"/>
      <c r="H297" s="20" t="s">
        <v>10</v>
      </c>
      <c r="I297" s="313" t="e">
        <f>VLOOKUP(M295,BDCLIENTES!$A:$I,2,0)</f>
        <v>#N/A</v>
      </c>
      <c r="J297" s="314"/>
      <c r="K297" s="314"/>
      <c r="L297" s="314"/>
      <c r="M297" s="315"/>
    </row>
    <row r="298" spans="1:13" ht="10.5" customHeight="1" x14ac:dyDescent="0.2">
      <c r="A298" s="21" t="s">
        <v>9</v>
      </c>
      <c r="B298" s="294" t="e">
        <f>VLOOKUP(F295,BDCLIENTES!$A:$I,3,0)</f>
        <v>#N/A</v>
      </c>
      <c r="C298" s="295"/>
      <c r="D298" s="295"/>
      <c r="E298" s="295"/>
      <c r="F298" s="296"/>
      <c r="H298" s="21" t="s">
        <v>9</v>
      </c>
      <c r="I298" s="294" t="e">
        <f>VLOOKUP(M295,BDCLIENTES!$A:$I,3,0)</f>
        <v>#N/A</v>
      </c>
      <c r="J298" s="295"/>
      <c r="K298" s="295"/>
      <c r="L298" s="295"/>
      <c r="M298" s="296"/>
    </row>
    <row r="299" spans="1:13" ht="10.5" customHeight="1" x14ac:dyDescent="0.2">
      <c r="A299" s="21" t="s">
        <v>8</v>
      </c>
      <c r="B299" s="294" t="e">
        <f>VLOOKUP(F295,BDCLIENTES!$A:$I,4,0)</f>
        <v>#N/A</v>
      </c>
      <c r="C299" s="295"/>
      <c r="D299" s="295"/>
      <c r="E299" s="295"/>
      <c r="F299" s="296"/>
      <c r="H299" s="21" t="s">
        <v>8</v>
      </c>
      <c r="I299" s="294" t="e">
        <f>VLOOKUP(M295,BDCLIENTES!$A:$I,4,0)</f>
        <v>#N/A</v>
      </c>
      <c r="J299" s="295"/>
      <c r="K299" s="295"/>
      <c r="L299" s="295"/>
      <c r="M299" s="296"/>
    </row>
    <row r="300" spans="1:13" ht="10.5" customHeight="1" x14ac:dyDescent="0.2">
      <c r="A300" s="21" t="s">
        <v>7</v>
      </c>
      <c r="B300" s="294" t="e">
        <f>VLOOKUP(F295,BDCLIENTES!$A:$I,5,0)</f>
        <v>#N/A</v>
      </c>
      <c r="C300" s="295"/>
      <c r="D300" s="295"/>
      <c r="E300" s="295"/>
      <c r="F300" s="296"/>
      <c r="H300" s="21" t="s">
        <v>7</v>
      </c>
      <c r="I300" s="294" t="e">
        <f>VLOOKUP(M295,BDCLIENTES!$A:$I,5,0)</f>
        <v>#N/A</v>
      </c>
      <c r="J300" s="295"/>
      <c r="K300" s="295"/>
      <c r="L300" s="295"/>
      <c r="M300" s="296"/>
    </row>
    <row r="301" spans="1:13" ht="10.5" customHeight="1" x14ac:dyDescent="0.2">
      <c r="A301" s="21" t="s">
        <v>6</v>
      </c>
      <c r="B301" s="294" t="e">
        <f>VLOOKUP(F295,BDCLIENTES!$A:$I,6,0)</f>
        <v>#N/A</v>
      </c>
      <c r="C301" s="295"/>
      <c r="D301" s="295"/>
      <c r="E301" s="295"/>
      <c r="F301" s="296"/>
      <c r="H301" s="21" t="s">
        <v>6</v>
      </c>
      <c r="I301" s="294" t="e">
        <f>VLOOKUP(M295,BDCLIENTES!$A:$I,6,0)</f>
        <v>#N/A</v>
      </c>
      <c r="J301" s="295"/>
      <c r="K301" s="295"/>
      <c r="L301" s="295"/>
      <c r="M301" s="296"/>
    </row>
    <row r="302" spans="1:13" ht="10.5" customHeight="1" x14ac:dyDescent="0.2">
      <c r="A302" s="22" t="s">
        <v>5</v>
      </c>
      <c r="B302" s="294" t="e">
        <f>VLOOKUP(F295,BDCLIENTES!$A:$I,7,0)</f>
        <v>#N/A</v>
      </c>
      <c r="C302" s="295"/>
      <c r="D302" s="295"/>
      <c r="E302" s="295"/>
      <c r="F302" s="296"/>
      <c r="H302" s="22" t="s">
        <v>5</v>
      </c>
      <c r="I302" s="294" t="e">
        <f>VLOOKUP(M295,BDCLIENTES!$A:$I,7,0)</f>
        <v>#N/A</v>
      </c>
      <c r="J302" s="295"/>
      <c r="K302" s="295"/>
      <c r="L302" s="295"/>
      <c r="M302" s="296"/>
    </row>
    <row r="303" spans="1:13" ht="10.5" customHeight="1" x14ac:dyDescent="0.2">
      <c r="A303" s="23" t="s">
        <v>4</v>
      </c>
      <c r="B303" s="291" t="e">
        <f>VLOOKUP(F295,BDCLIENTES!$A:$I,8,0)</f>
        <v>#N/A</v>
      </c>
      <c r="C303" s="292"/>
      <c r="D303" s="292"/>
      <c r="E303" s="292"/>
      <c r="F303" s="293"/>
      <c r="H303" s="23" t="s">
        <v>4</v>
      </c>
      <c r="I303" s="291" t="e">
        <f>VLOOKUP(M295,BDCLIENTES!$A:$I,8,0)</f>
        <v>#N/A</v>
      </c>
      <c r="J303" s="292"/>
      <c r="K303" s="292"/>
      <c r="L303" s="292"/>
      <c r="M303" s="293"/>
    </row>
    <row r="304" spans="1:13" ht="10.5" customHeight="1" x14ac:dyDescent="0.2">
      <c r="A304" s="24" t="s">
        <v>3</v>
      </c>
      <c r="B304" s="289" t="s">
        <v>2</v>
      </c>
      <c r="C304" s="290"/>
      <c r="D304" s="25" t="s">
        <v>989</v>
      </c>
      <c r="E304" s="26"/>
      <c r="F304" s="27" t="s">
        <v>1</v>
      </c>
      <c r="H304" s="24" t="s">
        <v>3</v>
      </c>
      <c r="I304" s="289" t="s">
        <v>2</v>
      </c>
      <c r="J304" s="290"/>
      <c r="K304" s="25" t="s">
        <v>989</v>
      </c>
      <c r="L304" s="26"/>
      <c r="M304" s="27" t="s">
        <v>1</v>
      </c>
    </row>
    <row r="305" spans="1:13" ht="10.5" customHeight="1" x14ac:dyDescent="0.2">
      <c r="A305" s="28"/>
      <c r="B305" s="303"/>
      <c r="C305" s="304"/>
      <c r="D305" s="29"/>
      <c r="E305" s="30" t="e">
        <f>VLOOKUP(B305,BDPRODUCTOS!$B:$C,2,0)</f>
        <v>#N/A</v>
      </c>
      <c r="F305" s="31" t="str">
        <f>IFERROR(A305*E305,"")</f>
        <v/>
      </c>
      <c r="H305" s="28"/>
      <c r="I305" s="303"/>
      <c r="J305" s="304"/>
      <c r="K305" s="29"/>
      <c r="L305" s="30" t="e">
        <f>VLOOKUP(I305,BDPRODUCTOS!$B:$C,2,0)</f>
        <v>#N/A</v>
      </c>
      <c r="M305" s="31" t="str">
        <f>IFERROR(H305*L305,"")</f>
        <v/>
      </c>
    </row>
    <row r="306" spans="1:13" ht="10.5" customHeight="1" x14ac:dyDescent="0.2">
      <c r="A306" s="34"/>
      <c r="B306" s="287"/>
      <c r="C306" s="288"/>
      <c r="D306" s="35"/>
      <c r="E306" s="36" t="e">
        <f>VLOOKUP(B306,BDPRODUCTOS!$B:$C,2,0)</f>
        <v>#N/A</v>
      </c>
      <c r="F306" s="31" t="str">
        <f t="shared" ref="F306" si="35">IFERROR(A306*E306,"")</f>
        <v/>
      </c>
      <c r="H306" s="34"/>
      <c r="I306" s="287"/>
      <c r="J306" s="288"/>
      <c r="K306" s="35"/>
      <c r="L306" s="36" t="e">
        <f>VLOOKUP(I306,BDPRODUCTOS!$B:$C,2,0)</f>
        <v>#N/A</v>
      </c>
      <c r="M306" s="31" t="str">
        <f t="shared" ref="M306" si="36">IFERROR(H306*L306,"")</f>
        <v/>
      </c>
    </row>
    <row r="307" spans="1:13" ht="10.5" customHeight="1" x14ac:dyDescent="0.2">
      <c r="A307" s="34"/>
      <c r="B307" s="287"/>
      <c r="C307" s="288"/>
      <c r="D307" s="35"/>
      <c r="E307" s="36" t="e">
        <f>VLOOKUP(B307,BDPRODUCTOS!$B:$C,2,0)</f>
        <v>#N/A</v>
      </c>
      <c r="F307" s="31" t="str">
        <f>IFERROR(A307*E307,"")</f>
        <v/>
      </c>
      <c r="H307" s="34"/>
      <c r="I307" s="287"/>
      <c r="J307" s="288"/>
      <c r="K307" s="35"/>
      <c r="L307" s="36" t="e">
        <f>VLOOKUP(I307,BDPRODUCTOS!$B:$C,2,0)</f>
        <v>#N/A</v>
      </c>
      <c r="M307" s="31" t="str">
        <f>IFERROR(H307*L307,"")</f>
        <v/>
      </c>
    </row>
    <row r="308" spans="1:13" ht="10.5" customHeight="1" x14ac:dyDescent="0.2">
      <c r="A308" s="34"/>
      <c r="B308" s="287"/>
      <c r="C308" s="288"/>
      <c r="D308" s="35"/>
      <c r="E308" s="36" t="e">
        <f>VLOOKUP(B308,BDPRODUCTOS!$B:$C,2,0)</f>
        <v>#N/A</v>
      </c>
      <c r="F308" s="31" t="str">
        <f t="shared" ref="F308:F318" si="37">IFERROR(A308*E308,"")</f>
        <v/>
      </c>
      <c r="H308" s="34"/>
      <c r="I308" s="287"/>
      <c r="J308" s="288"/>
      <c r="K308" s="35"/>
      <c r="L308" s="36" t="e">
        <f>VLOOKUP(I308,BDPRODUCTOS!$B:$C,2,0)</f>
        <v>#N/A</v>
      </c>
      <c r="M308" s="31" t="str">
        <f t="shared" ref="M308:M318" si="38">IFERROR(H308*L308,"")</f>
        <v/>
      </c>
    </row>
    <row r="309" spans="1:13" ht="10.5" customHeight="1" x14ac:dyDescent="0.2">
      <c r="A309" s="34"/>
      <c r="B309" s="287"/>
      <c r="C309" s="288"/>
      <c r="D309" s="35"/>
      <c r="E309" s="36" t="e">
        <f>VLOOKUP(B309,BDPRODUCTOS!$B:$C,2,0)</f>
        <v>#N/A</v>
      </c>
      <c r="F309" s="31" t="str">
        <f t="shared" si="37"/>
        <v/>
      </c>
      <c r="H309" s="34"/>
      <c r="I309" s="287"/>
      <c r="J309" s="288"/>
      <c r="K309" s="35"/>
      <c r="L309" s="36" t="e">
        <f>VLOOKUP(I309,BDPRODUCTOS!$B:$C,2,0)</f>
        <v>#N/A</v>
      </c>
      <c r="M309" s="31" t="str">
        <f t="shared" si="38"/>
        <v/>
      </c>
    </row>
    <row r="310" spans="1:13" ht="10.5" customHeight="1" x14ac:dyDescent="0.2">
      <c r="A310" s="40"/>
      <c r="B310" s="287"/>
      <c r="C310" s="288"/>
      <c r="D310" s="35"/>
      <c r="E310" s="36" t="e">
        <f>VLOOKUP(B310,BDPRODUCTOS!$B:$C,2,0)</f>
        <v>#N/A</v>
      </c>
      <c r="F310" s="31" t="str">
        <f t="shared" si="37"/>
        <v/>
      </c>
      <c r="H310" s="40"/>
      <c r="I310" s="287"/>
      <c r="J310" s="288"/>
      <c r="K310" s="35"/>
      <c r="L310" s="36" t="e">
        <f>VLOOKUP(I310,BDPRODUCTOS!$B:$C,2,0)</f>
        <v>#N/A</v>
      </c>
      <c r="M310" s="31" t="str">
        <f t="shared" si="38"/>
        <v/>
      </c>
    </row>
    <row r="311" spans="1:13" ht="10.5" customHeight="1" x14ac:dyDescent="0.2">
      <c r="A311" s="40"/>
      <c r="B311" s="287"/>
      <c r="C311" s="288"/>
      <c r="D311" s="35"/>
      <c r="E311" s="36" t="e">
        <f>VLOOKUP(B311,BDPRODUCTOS!$B:$C,2,0)</f>
        <v>#N/A</v>
      </c>
      <c r="F311" s="31" t="str">
        <f t="shared" si="37"/>
        <v/>
      </c>
      <c r="H311" s="40"/>
      <c r="I311" s="287"/>
      <c r="J311" s="288"/>
      <c r="K311" s="35"/>
      <c r="L311" s="36" t="e">
        <f>VLOOKUP(I311,BDPRODUCTOS!$B:$C,2,0)</f>
        <v>#N/A</v>
      </c>
      <c r="M311" s="31" t="str">
        <f t="shared" si="38"/>
        <v/>
      </c>
    </row>
    <row r="312" spans="1:13" ht="10.5" customHeight="1" x14ac:dyDescent="0.2">
      <c r="A312" s="40"/>
      <c r="B312" s="287"/>
      <c r="C312" s="288"/>
      <c r="D312" s="35"/>
      <c r="E312" s="36" t="e">
        <f>VLOOKUP(B312,BDPRODUCTOS!$B:$C,2,0)</f>
        <v>#N/A</v>
      </c>
      <c r="F312" s="31" t="str">
        <f t="shared" si="37"/>
        <v/>
      </c>
      <c r="H312" s="40"/>
      <c r="I312" s="287"/>
      <c r="J312" s="288"/>
      <c r="K312" s="35"/>
      <c r="L312" s="36" t="e">
        <f>VLOOKUP(I312,BDPRODUCTOS!$B:$C,2,0)</f>
        <v>#N/A</v>
      </c>
      <c r="M312" s="31" t="str">
        <f t="shared" si="38"/>
        <v/>
      </c>
    </row>
    <row r="313" spans="1:13" ht="10.5" customHeight="1" x14ac:dyDescent="0.2">
      <c r="A313" s="40"/>
      <c r="B313" s="287"/>
      <c r="C313" s="288"/>
      <c r="D313" s="35"/>
      <c r="E313" s="36" t="e">
        <f>VLOOKUP(B313,BDPRODUCTOS!$B:$C,2,0)</f>
        <v>#N/A</v>
      </c>
      <c r="F313" s="31" t="str">
        <f t="shared" si="37"/>
        <v/>
      </c>
      <c r="H313" s="40"/>
      <c r="I313" s="287"/>
      <c r="J313" s="288"/>
      <c r="K313" s="35"/>
      <c r="L313" s="36" t="e">
        <f>VLOOKUP(I313,BDPRODUCTOS!$B:$C,2,0)</f>
        <v>#N/A</v>
      </c>
      <c r="M313" s="31" t="str">
        <f t="shared" si="38"/>
        <v/>
      </c>
    </row>
    <row r="314" spans="1:13" ht="10.5" customHeight="1" x14ac:dyDescent="0.2">
      <c r="A314" s="40"/>
      <c r="B314" s="287"/>
      <c r="C314" s="288"/>
      <c r="D314" s="35"/>
      <c r="E314" s="36" t="e">
        <f>VLOOKUP(B314,BDPRODUCTOS!$B:$C,2,0)</f>
        <v>#N/A</v>
      </c>
      <c r="F314" s="31" t="str">
        <f t="shared" si="37"/>
        <v/>
      </c>
      <c r="H314" s="40"/>
      <c r="I314" s="287"/>
      <c r="J314" s="288"/>
      <c r="K314" s="35"/>
      <c r="L314" s="36" t="e">
        <f>VLOOKUP(I314,BDPRODUCTOS!$B:$C,2,0)</f>
        <v>#N/A</v>
      </c>
      <c r="M314" s="31" t="str">
        <f t="shared" si="38"/>
        <v/>
      </c>
    </row>
    <row r="315" spans="1:13" ht="10.5" customHeight="1" x14ac:dyDescent="0.2">
      <c r="A315" s="40"/>
      <c r="B315" s="287"/>
      <c r="C315" s="288"/>
      <c r="D315" s="35"/>
      <c r="E315" s="36" t="e">
        <f>VLOOKUP(B315,BDPRODUCTOS!$B:$C,2,0)</f>
        <v>#N/A</v>
      </c>
      <c r="F315" s="31" t="str">
        <f t="shared" si="37"/>
        <v/>
      </c>
      <c r="H315" s="40"/>
      <c r="I315" s="287"/>
      <c r="J315" s="288"/>
      <c r="K315" s="35"/>
      <c r="L315" s="36" t="e">
        <f>VLOOKUP(I315,BDPRODUCTOS!$B:$C,2,0)</f>
        <v>#N/A</v>
      </c>
      <c r="M315" s="31" t="str">
        <f t="shared" si="38"/>
        <v/>
      </c>
    </row>
    <row r="316" spans="1:13" ht="10.5" customHeight="1" x14ac:dyDescent="0.2">
      <c r="A316" s="40"/>
      <c r="B316" s="287"/>
      <c r="C316" s="288"/>
      <c r="D316" s="35"/>
      <c r="E316" s="36" t="e">
        <f>VLOOKUP(B316,BDPRODUCTOS!$B:$C,2,0)</f>
        <v>#N/A</v>
      </c>
      <c r="F316" s="31" t="str">
        <f t="shared" si="37"/>
        <v/>
      </c>
      <c r="H316" s="40"/>
      <c r="I316" s="287"/>
      <c r="J316" s="288"/>
      <c r="K316" s="35"/>
      <c r="L316" s="36" t="e">
        <f>VLOOKUP(I316,BDPRODUCTOS!$B:$C,2,0)</f>
        <v>#N/A</v>
      </c>
      <c r="M316" s="31" t="str">
        <f t="shared" si="38"/>
        <v/>
      </c>
    </row>
    <row r="317" spans="1:13" ht="10.5" customHeight="1" x14ac:dyDescent="0.2">
      <c r="A317" s="40"/>
      <c r="B317" s="287"/>
      <c r="C317" s="288"/>
      <c r="D317" s="35"/>
      <c r="E317" s="36" t="e">
        <f>VLOOKUP(B317,BDPRODUCTOS!$B:$C,2,0)</f>
        <v>#N/A</v>
      </c>
      <c r="F317" s="31" t="str">
        <f t="shared" si="37"/>
        <v/>
      </c>
      <c r="H317" s="40"/>
      <c r="I317" s="287"/>
      <c r="J317" s="288"/>
      <c r="K317" s="35"/>
      <c r="L317" s="36" t="e">
        <f>VLOOKUP(I317,BDPRODUCTOS!$B:$C,2,0)</f>
        <v>#N/A</v>
      </c>
      <c r="M317" s="31" t="str">
        <f t="shared" si="38"/>
        <v/>
      </c>
    </row>
    <row r="318" spans="1:13" ht="10.5" customHeight="1" x14ac:dyDescent="0.2">
      <c r="A318" s="40"/>
      <c r="B318" s="311"/>
      <c r="C318" s="312"/>
      <c r="D318" s="41"/>
      <c r="E318" s="36" t="e">
        <f>VLOOKUP(B318,BDPRODUCTOS!$B:$C,2,0)</f>
        <v>#N/A</v>
      </c>
      <c r="F318" s="31" t="str">
        <f t="shared" si="37"/>
        <v/>
      </c>
      <c r="H318" s="40"/>
      <c r="I318" s="311"/>
      <c r="J318" s="312"/>
      <c r="K318" s="41"/>
      <c r="L318" s="36" t="e">
        <f>VLOOKUP(I318,BDPRODUCTOS!$B:$C,2,0)</f>
        <v>#N/A</v>
      </c>
      <c r="M318" s="31" t="str">
        <f t="shared" si="38"/>
        <v/>
      </c>
    </row>
    <row r="319" spans="1:13" ht="19.5" customHeight="1" x14ac:dyDescent="0.2">
      <c r="A319" s="42"/>
      <c r="B319" s="43" t="s">
        <v>0</v>
      </c>
      <c r="C319" s="298">
        <f>SUM(F305:F318)</f>
        <v>0</v>
      </c>
      <c r="D319" s="299"/>
      <c r="E319" s="299"/>
      <c r="F319" s="300"/>
      <c r="H319" s="42"/>
      <c r="I319" s="43" t="s">
        <v>0</v>
      </c>
      <c r="J319" s="298">
        <f>SUM(M305:M318)</f>
        <v>0</v>
      </c>
      <c r="K319" s="299"/>
      <c r="L319" s="299"/>
      <c r="M319" s="300"/>
    </row>
    <row r="320" spans="1:13" ht="10.5" customHeight="1" x14ac:dyDescent="0.2"/>
    <row r="321" spans="1:13" ht="10.5" customHeight="1" x14ac:dyDescent="0.2"/>
    <row r="322" spans="1:13" ht="15" customHeight="1" x14ac:dyDescent="0.2">
      <c r="A322" s="2"/>
      <c r="B322" s="307" t="s">
        <v>17</v>
      </c>
      <c r="C322" s="307"/>
      <c r="D322" s="307"/>
      <c r="E322" s="308"/>
      <c r="F322" s="3" t="s">
        <v>16</v>
      </c>
      <c r="H322" s="2"/>
      <c r="I322" s="307" t="s">
        <v>17</v>
      </c>
      <c r="J322" s="307"/>
      <c r="K322" s="307"/>
      <c r="L322" s="308"/>
      <c r="M322" s="3" t="s">
        <v>16</v>
      </c>
    </row>
    <row r="323" spans="1:13" ht="15" customHeight="1" x14ac:dyDescent="0.2">
      <c r="A323" s="4"/>
      <c r="B323" s="309"/>
      <c r="C323" s="309"/>
      <c r="D323" s="309"/>
      <c r="E323" s="310"/>
      <c r="F323" s="5">
        <f>$P$3</f>
        <v>44499</v>
      </c>
      <c r="H323" s="4"/>
      <c r="I323" s="309"/>
      <c r="J323" s="309"/>
      <c r="K323" s="309"/>
      <c r="L323" s="310"/>
      <c r="M323" s="5">
        <f>$P$3</f>
        <v>44499</v>
      </c>
    </row>
    <row r="324" spans="1:13" ht="10.5" customHeight="1" x14ac:dyDescent="0.2">
      <c r="A324" s="6"/>
      <c r="B324" s="297" t="s">
        <v>1008</v>
      </c>
      <c r="C324" s="297"/>
      <c r="D324" s="297"/>
      <c r="E324" s="306"/>
      <c r="F324" s="7">
        <f>$P$3</f>
        <v>44499</v>
      </c>
      <c r="H324" s="6"/>
      <c r="I324" s="297" t="s">
        <v>1008</v>
      </c>
      <c r="J324" s="297"/>
      <c r="K324" s="297"/>
      <c r="L324" s="306"/>
      <c r="M324" s="7">
        <f>$P$3</f>
        <v>44499</v>
      </c>
    </row>
    <row r="325" spans="1:13" ht="10.5" customHeight="1" x14ac:dyDescent="0.2">
      <c r="A325" s="6"/>
      <c r="B325" s="297" t="s">
        <v>1010</v>
      </c>
      <c r="C325" s="297"/>
      <c r="D325" s="297"/>
      <c r="E325" s="9"/>
      <c r="F325" s="10">
        <f>$P$3</f>
        <v>44499</v>
      </c>
      <c r="H325" s="6"/>
      <c r="I325" s="297" t="s">
        <v>1010</v>
      </c>
      <c r="J325" s="297"/>
      <c r="K325" s="297"/>
      <c r="L325" s="9"/>
      <c r="M325" s="10">
        <f>$P$3</f>
        <v>44499</v>
      </c>
    </row>
    <row r="326" spans="1:13" ht="10.5" customHeight="1" x14ac:dyDescent="0.2">
      <c r="A326" s="6"/>
      <c r="B326" s="297" t="s">
        <v>13</v>
      </c>
      <c r="C326" s="297"/>
      <c r="D326" s="297"/>
      <c r="E326" s="9"/>
      <c r="F326" s="13" t="s">
        <v>12</v>
      </c>
      <c r="H326" s="6"/>
      <c r="I326" s="297" t="s">
        <v>13</v>
      </c>
      <c r="J326" s="297"/>
      <c r="K326" s="297"/>
      <c r="L326" s="9"/>
      <c r="M326" s="13" t="s">
        <v>12</v>
      </c>
    </row>
    <row r="327" spans="1:13" ht="10.5" customHeight="1" x14ac:dyDescent="0.2">
      <c r="A327" s="6"/>
      <c r="B327" s="297">
        <v>3017216119</v>
      </c>
      <c r="C327" s="297"/>
      <c r="D327" s="297"/>
      <c r="E327" s="9"/>
      <c r="F327" s="301"/>
      <c r="H327" s="6"/>
      <c r="I327" s="297">
        <v>3017216119</v>
      </c>
      <c r="J327" s="297"/>
      <c r="K327" s="297"/>
      <c r="L327" s="9"/>
      <c r="M327" s="301"/>
    </row>
    <row r="328" spans="1:13" ht="10.5" customHeight="1" x14ac:dyDescent="0.2">
      <c r="A328" s="17"/>
      <c r="B328" s="305" t="s">
        <v>1009</v>
      </c>
      <c r="C328" s="305"/>
      <c r="D328" s="305"/>
      <c r="E328" s="18"/>
      <c r="F328" s="302"/>
      <c r="H328" s="17"/>
      <c r="I328" s="305" t="s">
        <v>1009</v>
      </c>
      <c r="J328" s="305"/>
      <c r="K328" s="305"/>
      <c r="L328" s="18"/>
      <c r="M328" s="302"/>
    </row>
    <row r="329" spans="1:13" ht="10.5" customHeight="1" x14ac:dyDescent="0.2">
      <c r="A329" s="20" t="s">
        <v>10</v>
      </c>
      <c r="B329" s="313" t="e">
        <f>VLOOKUP(F327,BDCLIENTES!$A:$I,2,0)</f>
        <v>#N/A</v>
      </c>
      <c r="C329" s="314"/>
      <c r="D329" s="314"/>
      <c r="E329" s="314"/>
      <c r="F329" s="315"/>
      <c r="H329" s="20" t="s">
        <v>10</v>
      </c>
      <c r="I329" s="313" t="e">
        <f>VLOOKUP(M327,BDCLIENTES!$A:$I,2,0)</f>
        <v>#N/A</v>
      </c>
      <c r="J329" s="314"/>
      <c r="K329" s="314"/>
      <c r="L329" s="314"/>
      <c r="M329" s="315"/>
    </row>
    <row r="330" spans="1:13" ht="10.5" customHeight="1" x14ac:dyDescent="0.2">
      <c r="A330" s="21" t="s">
        <v>9</v>
      </c>
      <c r="B330" s="294" t="e">
        <f>VLOOKUP(F327,BDCLIENTES!$A:$I,3,0)</f>
        <v>#N/A</v>
      </c>
      <c r="C330" s="295"/>
      <c r="D330" s="295"/>
      <c r="E330" s="295"/>
      <c r="F330" s="296"/>
      <c r="H330" s="21" t="s">
        <v>9</v>
      </c>
      <c r="I330" s="294" t="e">
        <f>VLOOKUP(M327,BDCLIENTES!$A:$I,3,0)</f>
        <v>#N/A</v>
      </c>
      <c r="J330" s="295"/>
      <c r="K330" s="295"/>
      <c r="L330" s="295"/>
      <c r="M330" s="296"/>
    </row>
    <row r="331" spans="1:13" ht="10.5" customHeight="1" x14ac:dyDescent="0.2">
      <c r="A331" s="21" t="s">
        <v>8</v>
      </c>
      <c r="B331" s="294" t="e">
        <f>VLOOKUP(F327,BDCLIENTES!$A:$I,4,0)</f>
        <v>#N/A</v>
      </c>
      <c r="C331" s="295"/>
      <c r="D331" s="295"/>
      <c r="E331" s="295"/>
      <c r="F331" s="296"/>
      <c r="H331" s="21" t="s">
        <v>8</v>
      </c>
      <c r="I331" s="294" t="e">
        <f>VLOOKUP(M327,BDCLIENTES!$A:$I,4,0)</f>
        <v>#N/A</v>
      </c>
      <c r="J331" s="295"/>
      <c r="K331" s="295"/>
      <c r="L331" s="295"/>
      <c r="M331" s="296"/>
    </row>
    <row r="332" spans="1:13" ht="10.5" customHeight="1" x14ac:dyDescent="0.2">
      <c r="A332" s="21" t="s">
        <v>7</v>
      </c>
      <c r="B332" s="294" t="e">
        <f>VLOOKUP(F327,BDCLIENTES!$A:$I,5,0)</f>
        <v>#N/A</v>
      </c>
      <c r="C332" s="295"/>
      <c r="D332" s="295"/>
      <c r="E332" s="295"/>
      <c r="F332" s="296"/>
      <c r="H332" s="21" t="s">
        <v>7</v>
      </c>
      <c r="I332" s="294" t="e">
        <f>VLOOKUP(M327,BDCLIENTES!$A:$I,5,0)</f>
        <v>#N/A</v>
      </c>
      <c r="J332" s="295"/>
      <c r="K332" s="295"/>
      <c r="L332" s="295"/>
      <c r="M332" s="296"/>
    </row>
    <row r="333" spans="1:13" ht="10.5" customHeight="1" x14ac:dyDescent="0.2">
      <c r="A333" s="21" t="s">
        <v>6</v>
      </c>
      <c r="B333" s="294" t="e">
        <f>VLOOKUP(F327,BDCLIENTES!$A:$I,6,0)</f>
        <v>#N/A</v>
      </c>
      <c r="C333" s="295"/>
      <c r="D333" s="295"/>
      <c r="E333" s="295"/>
      <c r="F333" s="296"/>
      <c r="H333" s="21" t="s">
        <v>6</v>
      </c>
      <c r="I333" s="294" t="e">
        <f>VLOOKUP(M327,BDCLIENTES!$A:$I,6,0)</f>
        <v>#N/A</v>
      </c>
      <c r="J333" s="295"/>
      <c r="K333" s="295"/>
      <c r="L333" s="295"/>
      <c r="M333" s="296"/>
    </row>
    <row r="334" spans="1:13" ht="10.5" customHeight="1" x14ac:dyDescent="0.2">
      <c r="A334" s="22" t="s">
        <v>5</v>
      </c>
      <c r="B334" s="294" t="e">
        <f>VLOOKUP(F327,BDCLIENTES!$A:$I,7,0)</f>
        <v>#N/A</v>
      </c>
      <c r="C334" s="295"/>
      <c r="D334" s="295"/>
      <c r="E334" s="295"/>
      <c r="F334" s="296"/>
      <c r="H334" s="22" t="s">
        <v>5</v>
      </c>
      <c r="I334" s="294" t="e">
        <f>VLOOKUP(M327,BDCLIENTES!$A:$I,7,0)</f>
        <v>#N/A</v>
      </c>
      <c r="J334" s="295"/>
      <c r="K334" s="295"/>
      <c r="L334" s="295"/>
      <c r="M334" s="296"/>
    </row>
    <row r="335" spans="1:13" ht="10.5" customHeight="1" x14ac:dyDescent="0.2">
      <c r="A335" s="23" t="s">
        <v>4</v>
      </c>
      <c r="B335" s="291" t="e">
        <f>VLOOKUP(F327,BDCLIENTES!$A:$I,8,0)</f>
        <v>#N/A</v>
      </c>
      <c r="C335" s="292"/>
      <c r="D335" s="292"/>
      <c r="E335" s="292"/>
      <c r="F335" s="293"/>
      <c r="H335" s="23" t="s">
        <v>4</v>
      </c>
      <c r="I335" s="291" t="e">
        <f>VLOOKUP(M327,BDCLIENTES!$A:$I,8,0)</f>
        <v>#N/A</v>
      </c>
      <c r="J335" s="292"/>
      <c r="K335" s="292"/>
      <c r="L335" s="292"/>
      <c r="M335" s="293"/>
    </row>
    <row r="336" spans="1:13" ht="10.5" customHeight="1" x14ac:dyDescent="0.2">
      <c r="A336" s="24" t="s">
        <v>3</v>
      </c>
      <c r="B336" s="289" t="s">
        <v>2</v>
      </c>
      <c r="C336" s="290"/>
      <c r="D336" s="25" t="s">
        <v>989</v>
      </c>
      <c r="E336" s="26"/>
      <c r="F336" s="27" t="s">
        <v>1</v>
      </c>
      <c r="H336" s="24" t="s">
        <v>3</v>
      </c>
      <c r="I336" s="289" t="s">
        <v>2</v>
      </c>
      <c r="J336" s="290"/>
      <c r="K336" s="25" t="s">
        <v>989</v>
      </c>
      <c r="L336" s="26"/>
      <c r="M336" s="27" t="s">
        <v>1</v>
      </c>
    </row>
    <row r="337" spans="1:13" ht="10.5" customHeight="1" x14ac:dyDescent="0.2">
      <c r="A337" s="28"/>
      <c r="B337" s="303"/>
      <c r="C337" s="304"/>
      <c r="D337" s="29"/>
      <c r="E337" s="30" t="e">
        <f>VLOOKUP(B337,BDPRODUCTOS!$B:$C,2,0)</f>
        <v>#N/A</v>
      </c>
      <c r="F337" s="31" t="str">
        <f>IFERROR(A337*E337,"")</f>
        <v/>
      </c>
      <c r="H337" s="28"/>
      <c r="I337" s="303"/>
      <c r="J337" s="304"/>
      <c r="K337" s="29"/>
      <c r="L337" s="30" t="e">
        <f>VLOOKUP(I337,BDPRODUCTOS!$B:$C,2,0)</f>
        <v>#N/A</v>
      </c>
      <c r="M337" s="31" t="str">
        <f>IFERROR(H337*L337,"")</f>
        <v/>
      </c>
    </row>
    <row r="338" spans="1:13" ht="10.5" customHeight="1" x14ac:dyDescent="0.2">
      <c r="A338" s="34"/>
      <c r="B338" s="287"/>
      <c r="C338" s="288"/>
      <c r="D338" s="35"/>
      <c r="E338" s="36" t="e">
        <f>VLOOKUP(B338,BDPRODUCTOS!$B:$C,2,0)</f>
        <v>#N/A</v>
      </c>
      <c r="F338" s="31" t="str">
        <f t="shared" ref="F338" si="39">IFERROR(A338*E338,"")</f>
        <v/>
      </c>
      <c r="H338" s="34"/>
      <c r="I338" s="287"/>
      <c r="J338" s="288"/>
      <c r="K338" s="35"/>
      <c r="L338" s="36" t="e">
        <f>VLOOKUP(I338,BDPRODUCTOS!$B:$C,2,0)</f>
        <v>#N/A</v>
      </c>
      <c r="M338" s="31" t="str">
        <f t="shared" ref="M338" si="40">IFERROR(H338*L338,"")</f>
        <v/>
      </c>
    </row>
    <row r="339" spans="1:13" ht="10.5" customHeight="1" x14ac:dyDescent="0.2">
      <c r="A339" s="34"/>
      <c r="B339" s="287"/>
      <c r="C339" s="288"/>
      <c r="D339" s="35"/>
      <c r="E339" s="36" t="e">
        <f>VLOOKUP(B339,BDPRODUCTOS!$B:$C,2,0)</f>
        <v>#N/A</v>
      </c>
      <c r="F339" s="31" t="str">
        <f>IFERROR(A339*E339,"")</f>
        <v/>
      </c>
      <c r="H339" s="34"/>
      <c r="I339" s="287"/>
      <c r="J339" s="288"/>
      <c r="K339" s="35"/>
      <c r="L339" s="36" t="e">
        <f>VLOOKUP(I339,BDPRODUCTOS!$B:$C,2,0)</f>
        <v>#N/A</v>
      </c>
      <c r="M339" s="31" t="str">
        <f>IFERROR(H339*L339,"")</f>
        <v/>
      </c>
    </row>
    <row r="340" spans="1:13" ht="10.5" customHeight="1" x14ac:dyDescent="0.2">
      <c r="A340" s="34"/>
      <c r="B340" s="287"/>
      <c r="C340" s="288"/>
      <c r="D340" s="35"/>
      <c r="E340" s="36" t="e">
        <f>VLOOKUP(B340,BDPRODUCTOS!$B:$C,2,0)</f>
        <v>#N/A</v>
      </c>
      <c r="F340" s="31" t="str">
        <f t="shared" ref="F340:F350" si="41">IFERROR(A340*E340,"")</f>
        <v/>
      </c>
      <c r="H340" s="34"/>
      <c r="I340" s="287"/>
      <c r="J340" s="288"/>
      <c r="K340" s="35"/>
      <c r="L340" s="36" t="e">
        <f>VLOOKUP(I340,BDPRODUCTOS!$B:$C,2,0)</f>
        <v>#N/A</v>
      </c>
      <c r="M340" s="31" t="str">
        <f t="shared" ref="M340:M350" si="42">IFERROR(H340*L340,"")</f>
        <v/>
      </c>
    </row>
    <row r="341" spans="1:13" ht="10.5" customHeight="1" x14ac:dyDescent="0.2">
      <c r="A341" s="34"/>
      <c r="B341" s="287"/>
      <c r="C341" s="288"/>
      <c r="D341" s="35"/>
      <c r="E341" s="36" t="e">
        <f>VLOOKUP(B341,BDPRODUCTOS!$B:$C,2,0)</f>
        <v>#N/A</v>
      </c>
      <c r="F341" s="31" t="str">
        <f t="shared" si="41"/>
        <v/>
      </c>
      <c r="H341" s="34"/>
      <c r="I341" s="287"/>
      <c r="J341" s="288"/>
      <c r="K341" s="35"/>
      <c r="L341" s="36" t="e">
        <f>VLOOKUP(I341,BDPRODUCTOS!$B:$C,2,0)</f>
        <v>#N/A</v>
      </c>
      <c r="M341" s="31" t="str">
        <f t="shared" si="42"/>
        <v/>
      </c>
    </row>
    <row r="342" spans="1:13" ht="10.5" customHeight="1" x14ac:dyDescent="0.2">
      <c r="A342" s="40"/>
      <c r="B342" s="287"/>
      <c r="C342" s="288"/>
      <c r="D342" s="35"/>
      <c r="E342" s="36" t="e">
        <f>VLOOKUP(B342,BDPRODUCTOS!$B:$C,2,0)</f>
        <v>#N/A</v>
      </c>
      <c r="F342" s="31" t="str">
        <f t="shared" si="41"/>
        <v/>
      </c>
      <c r="H342" s="40"/>
      <c r="I342" s="287"/>
      <c r="J342" s="288"/>
      <c r="K342" s="35"/>
      <c r="L342" s="36" t="e">
        <f>VLOOKUP(I342,BDPRODUCTOS!$B:$C,2,0)</f>
        <v>#N/A</v>
      </c>
      <c r="M342" s="31" t="str">
        <f t="shared" si="42"/>
        <v/>
      </c>
    </row>
    <row r="343" spans="1:13" ht="10.5" customHeight="1" x14ac:dyDescent="0.2">
      <c r="A343" s="40"/>
      <c r="B343" s="287"/>
      <c r="C343" s="288"/>
      <c r="D343" s="35"/>
      <c r="E343" s="36" t="e">
        <f>VLOOKUP(B343,BDPRODUCTOS!$B:$C,2,0)</f>
        <v>#N/A</v>
      </c>
      <c r="F343" s="31" t="str">
        <f t="shared" si="41"/>
        <v/>
      </c>
      <c r="H343" s="40"/>
      <c r="I343" s="287"/>
      <c r="J343" s="288"/>
      <c r="K343" s="35"/>
      <c r="L343" s="36" t="e">
        <f>VLOOKUP(I343,BDPRODUCTOS!$B:$C,2,0)</f>
        <v>#N/A</v>
      </c>
      <c r="M343" s="31" t="str">
        <f t="shared" si="42"/>
        <v/>
      </c>
    </row>
    <row r="344" spans="1:13" ht="10.5" customHeight="1" x14ac:dyDescent="0.2">
      <c r="A344" s="40"/>
      <c r="B344" s="287"/>
      <c r="C344" s="288"/>
      <c r="D344" s="35"/>
      <c r="E344" s="36" t="e">
        <f>VLOOKUP(B344,BDPRODUCTOS!$B:$C,2,0)</f>
        <v>#N/A</v>
      </c>
      <c r="F344" s="31" t="str">
        <f t="shared" si="41"/>
        <v/>
      </c>
      <c r="H344" s="40"/>
      <c r="I344" s="287"/>
      <c r="J344" s="288"/>
      <c r="K344" s="35"/>
      <c r="L344" s="36" t="e">
        <f>VLOOKUP(I344,BDPRODUCTOS!$B:$C,2,0)</f>
        <v>#N/A</v>
      </c>
      <c r="M344" s="31" t="str">
        <f t="shared" si="42"/>
        <v/>
      </c>
    </row>
    <row r="345" spans="1:13" ht="10.5" customHeight="1" x14ac:dyDescent="0.2">
      <c r="A345" s="40"/>
      <c r="B345" s="287"/>
      <c r="C345" s="288"/>
      <c r="D345" s="35"/>
      <c r="E345" s="36" t="e">
        <f>VLOOKUP(B345,BDPRODUCTOS!$B:$C,2,0)</f>
        <v>#N/A</v>
      </c>
      <c r="F345" s="31" t="str">
        <f t="shared" si="41"/>
        <v/>
      </c>
      <c r="H345" s="40"/>
      <c r="I345" s="287"/>
      <c r="J345" s="288"/>
      <c r="K345" s="35"/>
      <c r="L345" s="36" t="e">
        <f>VLOOKUP(I345,BDPRODUCTOS!$B:$C,2,0)</f>
        <v>#N/A</v>
      </c>
      <c r="M345" s="31" t="str">
        <f t="shared" si="42"/>
        <v/>
      </c>
    </row>
    <row r="346" spans="1:13" ht="10.5" customHeight="1" x14ac:dyDescent="0.2">
      <c r="A346" s="40"/>
      <c r="B346" s="287"/>
      <c r="C346" s="288"/>
      <c r="D346" s="35"/>
      <c r="E346" s="36" t="e">
        <f>VLOOKUP(B346,BDPRODUCTOS!$B:$C,2,0)</f>
        <v>#N/A</v>
      </c>
      <c r="F346" s="31" t="str">
        <f t="shared" si="41"/>
        <v/>
      </c>
      <c r="H346" s="40"/>
      <c r="I346" s="287"/>
      <c r="J346" s="288"/>
      <c r="K346" s="35"/>
      <c r="L346" s="36" t="e">
        <f>VLOOKUP(I346,BDPRODUCTOS!$B:$C,2,0)</f>
        <v>#N/A</v>
      </c>
      <c r="M346" s="31" t="str">
        <f t="shared" si="42"/>
        <v/>
      </c>
    </row>
    <row r="347" spans="1:13" ht="10.5" customHeight="1" x14ac:dyDescent="0.2">
      <c r="A347" s="40"/>
      <c r="B347" s="287"/>
      <c r="C347" s="288"/>
      <c r="D347" s="35"/>
      <c r="E347" s="36" t="e">
        <f>VLOOKUP(B347,BDPRODUCTOS!$B:$C,2,0)</f>
        <v>#N/A</v>
      </c>
      <c r="F347" s="31" t="str">
        <f t="shared" si="41"/>
        <v/>
      </c>
      <c r="H347" s="40"/>
      <c r="I347" s="287"/>
      <c r="J347" s="288"/>
      <c r="K347" s="35"/>
      <c r="L347" s="36" t="e">
        <f>VLOOKUP(I347,BDPRODUCTOS!$B:$C,2,0)</f>
        <v>#N/A</v>
      </c>
      <c r="M347" s="31" t="str">
        <f t="shared" si="42"/>
        <v/>
      </c>
    </row>
    <row r="348" spans="1:13" ht="10.5" customHeight="1" x14ac:dyDescent="0.2">
      <c r="A348" s="40"/>
      <c r="B348" s="287"/>
      <c r="C348" s="288"/>
      <c r="D348" s="35"/>
      <c r="E348" s="36" t="e">
        <f>VLOOKUP(B348,BDPRODUCTOS!$B:$C,2,0)</f>
        <v>#N/A</v>
      </c>
      <c r="F348" s="31" t="str">
        <f t="shared" si="41"/>
        <v/>
      </c>
      <c r="H348" s="40"/>
      <c r="I348" s="287"/>
      <c r="J348" s="288"/>
      <c r="K348" s="35"/>
      <c r="L348" s="36" t="e">
        <f>VLOOKUP(I348,BDPRODUCTOS!$B:$C,2,0)</f>
        <v>#N/A</v>
      </c>
      <c r="M348" s="31" t="str">
        <f t="shared" si="42"/>
        <v/>
      </c>
    </row>
    <row r="349" spans="1:13" ht="10.5" customHeight="1" x14ac:dyDescent="0.2">
      <c r="A349" s="40"/>
      <c r="B349" s="287"/>
      <c r="C349" s="288"/>
      <c r="D349" s="35"/>
      <c r="E349" s="36" t="e">
        <f>VLOOKUP(B349,BDPRODUCTOS!$B:$C,2,0)</f>
        <v>#N/A</v>
      </c>
      <c r="F349" s="31" t="str">
        <f t="shared" si="41"/>
        <v/>
      </c>
      <c r="H349" s="40"/>
      <c r="I349" s="287"/>
      <c r="J349" s="288"/>
      <c r="K349" s="35"/>
      <c r="L349" s="36" t="e">
        <f>VLOOKUP(I349,BDPRODUCTOS!$B:$C,2,0)</f>
        <v>#N/A</v>
      </c>
      <c r="M349" s="31" t="str">
        <f t="shared" si="42"/>
        <v/>
      </c>
    </row>
    <row r="350" spans="1:13" ht="10.5" customHeight="1" x14ac:dyDescent="0.2">
      <c r="A350" s="40"/>
      <c r="B350" s="311"/>
      <c r="C350" s="312"/>
      <c r="D350" s="41"/>
      <c r="E350" s="36" t="e">
        <f>VLOOKUP(B350,BDPRODUCTOS!$B:$C,2,0)</f>
        <v>#N/A</v>
      </c>
      <c r="F350" s="31" t="str">
        <f t="shared" si="41"/>
        <v/>
      </c>
      <c r="H350" s="40"/>
      <c r="I350" s="311"/>
      <c r="J350" s="312"/>
      <c r="K350" s="41"/>
      <c r="L350" s="36" t="e">
        <f>VLOOKUP(I350,BDPRODUCTOS!$B:$C,2,0)</f>
        <v>#N/A</v>
      </c>
      <c r="M350" s="31" t="str">
        <f t="shared" si="42"/>
        <v/>
      </c>
    </row>
    <row r="351" spans="1:13" ht="19.5" customHeight="1" x14ac:dyDescent="0.2">
      <c r="A351" s="42"/>
      <c r="B351" s="43" t="s">
        <v>0</v>
      </c>
      <c r="C351" s="298">
        <f>SUM(F337:F350)</f>
        <v>0</v>
      </c>
      <c r="D351" s="299"/>
      <c r="E351" s="299"/>
      <c r="F351" s="300"/>
      <c r="H351" s="42"/>
      <c r="I351" s="43" t="s">
        <v>0</v>
      </c>
      <c r="J351" s="298">
        <f>SUM(M337:M350)</f>
        <v>0</v>
      </c>
      <c r="K351" s="299"/>
      <c r="L351" s="299"/>
      <c r="M351" s="300"/>
    </row>
    <row r="352" spans="1:13" ht="10.5" customHeight="1" x14ac:dyDescent="0.2"/>
    <row r="353" spans="1:13" ht="10.5" customHeight="1" x14ac:dyDescent="0.2"/>
    <row r="354" spans="1:13" ht="15" customHeight="1" x14ac:dyDescent="0.2">
      <c r="A354" s="2"/>
      <c r="B354" s="307" t="s">
        <v>17</v>
      </c>
      <c r="C354" s="307"/>
      <c r="D354" s="307"/>
      <c r="E354" s="308"/>
      <c r="F354" s="3" t="s">
        <v>16</v>
      </c>
      <c r="H354" s="2"/>
      <c r="I354" s="307" t="s">
        <v>17</v>
      </c>
      <c r="J354" s="307"/>
      <c r="K354" s="307"/>
      <c r="L354" s="308"/>
      <c r="M354" s="3" t="s">
        <v>16</v>
      </c>
    </row>
    <row r="355" spans="1:13" ht="15" customHeight="1" x14ac:dyDescent="0.2">
      <c r="A355" s="4"/>
      <c r="B355" s="309"/>
      <c r="C355" s="309"/>
      <c r="D355" s="309"/>
      <c r="E355" s="310"/>
      <c r="F355" s="5">
        <f>$P$3</f>
        <v>44499</v>
      </c>
      <c r="H355" s="4"/>
      <c r="I355" s="309"/>
      <c r="J355" s="309"/>
      <c r="K355" s="309"/>
      <c r="L355" s="310"/>
      <c r="M355" s="5">
        <f>$P$3</f>
        <v>44499</v>
      </c>
    </row>
    <row r="356" spans="1:13" ht="10.5" customHeight="1" x14ac:dyDescent="0.2">
      <c r="A356" s="6"/>
      <c r="B356" s="297" t="s">
        <v>1008</v>
      </c>
      <c r="C356" s="297"/>
      <c r="D356" s="297"/>
      <c r="E356" s="306"/>
      <c r="F356" s="7">
        <f>$P$3</f>
        <v>44499</v>
      </c>
      <c r="H356" s="6"/>
      <c r="I356" s="297" t="s">
        <v>1008</v>
      </c>
      <c r="J356" s="297"/>
      <c r="K356" s="297"/>
      <c r="L356" s="306"/>
      <c r="M356" s="7">
        <f>$P$3</f>
        <v>44499</v>
      </c>
    </row>
    <row r="357" spans="1:13" ht="10.5" customHeight="1" x14ac:dyDescent="0.2">
      <c r="A357" s="6"/>
      <c r="B357" s="297" t="s">
        <v>1010</v>
      </c>
      <c r="C357" s="297"/>
      <c r="D357" s="297"/>
      <c r="E357" s="9"/>
      <c r="F357" s="10">
        <f>$P$3</f>
        <v>44499</v>
      </c>
      <c r="H357" s="6"/>
      <c r="I357" s="297" t="s">
        <v>1010</v>
      </c>
      <c r="J357" s="297"/>
      <c r="K357" s="297"/>
      <c r="L357" s="9"/>
      <c r="M357" s="10">
        <f>$P$3</f>
        <v>44499</v>
      </c>
    </row>
    <row r="358" spans="1:13" ht="10.5" customHeight="1" x14ac:dyDescent="0.2">
      <c r="A358" s="6"/>
      <c r="B358" s="297" t="s">
        <v>13</v>
      </c>
      <c r="C358" s="297"/>
      <c r="D358" s="297"/>
      <c r="E358" s="9"/>
      <c r="F358" s="13" t="s">
        <v>12</v>
      </c>
      <c r="H358" s="6"/>
      <c r="I358" s="297" t="s">
        <v>13</v>
      </c>
      <c r="J358" s="297"/>
      <c r="K358" s="297"/>
      <c r="L358" s="9"/>
      <c r="M358" s="13" t="s">
        <v>12</v>
      </c>
    </row>
    <row r="359" spans="1:13" ht="10.5" customHeight="1" x14ac:dyDescent="0.2">
      <c r="A359" s="6"/>
      <c r="B359" s="297">
        <v>3017216119</v>
      </c>
      <c r="C359" s="297"/>
      <c r="D359" s="297"/>
      <c r="E359" s="9"/>
      <c r="F359" s="301"/>
      <c r="H359" s="6"/>
      <c r="I359" s="297">
        <v>3017216119</v>
      </c>
      <c r="J359" s="297"/>
      <c r="K359" s="297"/>
      <c r="L359" s="9"/>
      <c r="M359" s="301"/>
    </row>
    <row r="360" spans="1:13" ht="10.5" customHeight="1" x14ac:dyDescent="0.2">
      <c r="A360" s="17"/>
      <c r="B360" s="305" t="s">
        <v>1009</v>
      </c>
      <c r="C360" s="305"/>
      <c r="D360" s="305"/>
      <c r="E360" s="18"/>
      <c r="F360" s="302"/>
      <c r="H360" s="17"/>
      <c r="I360" s="305" t="s">
        <v>1009</v>
      </c>
      <c r="J360" s="305"/>
      <c r="K360" s="305"/>
      <c r="L360" s="18"/>
      <c r="M360" s="302"/>
    </row>
    <row r="361" spans="1:13" ht="10.5" customHeight="1" x14ac:dyDescent="0.2">
      <c r="A361" s="20" t="s">
        <v>10</v>
      </c>
      <c r="B361" s="313" t="e">
        <f>VLOOKUP(F359,BDCLIENTES!$A:$I,2,0)</f>
        <v>#N/A</v>
      </c>
      <c r="C361" s="314"/>
      <c r="D361" s="314"/>
      <c r="E361" s="314"/>
      <c r="F361" s="315"/>
      <c r="H361" s="20" t="s">
        <v>10</v>
      </c>
      <c r="I361" s="313" t="e">
        <f>VLOOKUP(M359,BDCLIENTES!$A:$I,2,0)</f>
        <v>#N/A</v>
      </c>
      <c r="J361" s="314"/>
      <c r="K361" s="314"/>
      <c r="L361" s="314"/>
      <c r="M361" s="315"/>
    </row>
    <row r="362" spans="1:13" ht="10.5" customHeight="1" x14ac:dyDescent="0.2">
      <c r="A362" s="21" t="s">
        <v>9</v>
      </c>
      <c r="B362" s="294" t="e">
        <f>VLOOKUP(F359,BDCLIENTES!$A:$I,3,0)</f>
        <v>#N/A</v>
      </c>
      <c r="C362" s="295"/>
      <c r="D362" s="295"/>
      <c r="E362" s="295"/>
      <c r="F362" s="296"/>
      <c r="H362" s="21" t="s">
        <v>9</v>
      </c>
      <c r="I362" s="294" t="e">
        <f>VLOOKUP(M359,BDCLIENTES!$A:$I,3,0)</f>
        <v>#N/A</v>
      </c>
      <c r="J362" s="295"/>
      <c r="K362" s="295"/>
      <c r="L362" s="295"/>
      <c r="M362" s="296"/>
    </row>
    <row r="363" spans="1:13" ht="10.5" customHeight="1" x14ac:dyDescent="0.2">
      <c r="A363" s="21" t="s">
        <v>8</v>
      </c>
      <c r="B363" s="294" t="e">
        <f>VLOOKUP(F359,BDCLIENTES!$A:$I,4,0)</f>
        <v>#N/A</v>
      </c>
      <c r="C363" s="295"/>
      <c r="D363" s="295"/>
      <c r="E363" s="295"/>
      <c r="F363" s="296"/>
      <c r="H363" s="21" t="s">
        <v>8</v>
      </c>
      <c r="I363" s="294" t="e">
        <f>VLOOKUP(M359,BDCLIENTES!$A:$I,4,0)</f>
        <v>#N/A</v>
      </c>
      <c r="J363" s="295"/>
      <c r="K363" s="295"/>
      <c r="L363" s="295"/>
      <c r="M363" s="296"/>
    </row>
    <row r="364" spans="1:13" ht="10.5" customHeight="1" x14ac:dyDescent="0.2">
      <c r="A364" s="21" t="s">
        <v>7</v>
      </c>
      <c r="B364" s="294" t="e">
        <f>VLOOKUP(F359,BDCLIENTES!$A:$I,5,0)</f>
        <v>#N/A</v>
      </c>
      <c r="C364" s="295"/>
      <c r="D364" s="295"/>
      <c r="E364" s="295"/>
      <c r="F364" s="296"/>
      <c r="H364" s="21" t="s">
        <v>7</v>
      </c>
      <c r="I364" s="294" t="e">
        <f>VLOOKUP(M359,BDCLIENTES!$A:$I,5,0)</f>
        <v>#N/A</v>
      </c>
      <c r="J364" s="295"/>
      <c r="K364" s="295"/>
      <c r="L364" s="295"/>
      <c r="M364" s="296"/>
    </row>
    <row r="365" spans="1:13" ht="10.5" customHeight="1" x14ac:dyDescent="0.2">
      <c r="A365" s="21" t="s">
        <v>6</v>
      </c>
      <c r="B365" s="294" t="e">
        <f>VLOOKUP(F359,BDCLIENTES!$A:$I,6,0)</f>
        <v>#N/A</v>
      </c>
      <c r="C365" s="295"/>
      <c r="D365" s="295"/>
      <c r="E365" s="295"/>
      <c r="F365" s="296"/>
      <c r="H365" s="21" t="s">
        <v>6</v>
      </c>
      <c r="I365" s="294" t="e">
        <f>VLOOKUP(M359,BDCLIENTES!$A:$I,6,0)</f>
        <v>#N/A</v>
      </c>
      <c r="J365" s="295"/>
      <c r="K365" s="295"/>
      <c r="L365" s="295"/>
      <c r="M365" s="296"/>
    </row>
    <row r="366" spans="1:13" ht="10.5" customHeight="1" x14ac:dyDescent="0.2">
      <c r="A366" s="22" t="s">
        <v>5</v>
      </c>
      <c r="B366" s="294" t="e">
        <f>VLOOKUP(F359,BDCLIENTES!$A:$I,7,0)</f>
        <v>#N/A</v>
      </c>
      <c r="C366" s="295"/>
      <c r="D366" s="295"/>
      <c r="E366" s="295"/>
      <c r="F366" s="296"/>
      <c r="H366" s="22" t="s">
        <v>5</v>
      </c>
      <c r="I366" s="294" t="e">
        <f>VLOOKUP(M359,BDCLIENTES!$A:$I,7,0)</f>
        <v>#N/A</v>
      </c>
      <c r="J366" s="295"/>
      <c r="K366" s="295"/>
      <c r="L366" s="295"/>
      <c r="M366" s="296"/>
    </row>
    <row r="367" spans="1:13" ht="10.5" customHeight="1" x14ac:dyDescent="0.2">
      <c r="A367" s="23" t="s">
        <v>4</v>
      </c>
      <c r="B367" s="291" t="e">
        <f>VLOOKUP(F359,BDCLIENTES!$A:$I,8,0)</f>
        <v>#N/A</v>
      </c>
      <c r="C367" s="292"/>
      <c r="D367" s="292"/>
      <c r="E367" s="292"/>
      <c r="F367" s="293"/>
      <c r="H367" s="23" t="s">
        <v>4</v>
      </c>
      <c r="I367" s="291" t="e">
        <f>VLOOKUP(M359,BDCLIENTES!$A:$I,8,0)</f>
        <v>#N/A</v>
      </c>
      <c r="J367" s="292"/>
      <c r="K367" s="292"/>
      <c r="L367" s="292"/>
      <c r="M367" s="293"/>
    </row>
    <row r="368" spans="1:13" ht="10.5" customHeight="1" x14ac:dyDescent="0.2">
      <c r="A368" s="24" t="s">
        <v>3</v>
      </c>
      <c r="B368" s="289" t="s">
        <v>2</v>
      </c>
      <c r="C368" s="290"/>
      <c r="D368" s="25" t="s">
        <v>989</v>
      </c>
      <c r="E368" s="26"/>
      <c r="F368" s="27" t="s">
        <v>1</v>
      </c>
      <c r="H368" s="24" t="s">
        <v>3</v>
      </c>
      <c r="I368" s="289" t="s">
        <v>2</v>
      </c>
      <c r="J368" s="290"/>
      <c r="K368" s="25" t="s">
        <v>989</v>
      </c>
      <c r="L368" s="26"/>
      <c r="M368" s="27" t="s">
        <v>1</v>
      </c>
    </row>
    <row r="369" spans="1:13" ht="10.5" customHeight="1" x14ac:dyDescent="0.2">
      <c r="A369" s="28"/>
      <c r="B369" s="303"/>
      <c r="C369" s="304"/>
      <c r="D369" s="29"/>
      <c r="E369" s="30" t="e">
        <f>VLOOKUP(B369,BDPRODUCTOS!$B:$C,2,0)</f>
        <v>#N/A</v>
      </c>
      <c r="F369" s="31" t="str">
        <f>IFERROR(A369*E369,"")</f>
        <v/>
      </c>
      <c r="H369" s="28"/>
      <c r="I369" s="303"/>
      <c r="J369" s="304"/>
      <c r="K369" s="29"/>
      <c r="L369" s="30" t="e">
        <f>VLOOKUP(I369,BDPRODUCTOS!$B:$C,2,0)</f>
        <v>#N/A</v>
      </c>
      <c r="M369" s="31" t="str">
        <f>IFERROR(H369*L369,"")</f>
        <v/>
      </c>
    </row>
    <row r="370" spans="1:13" ht="10.5" customHeight="1" x14ac:dyDescent="0.2">
      <c r="A370" s="34"/>
      <c r="B370" s="287"/>
      <c r="C370" s="288"/>
      <c r="D370" s="35"/>
      <c r="E370" s="36" t="e">
        <f>VLOOKUP(B370,BDPRODUCTOS!$B:$C,2,0)</f>
        <v>#N/A</v>
      </c>
      <c r="F370" s="31" t="str">
        <f t="shared" ref="F370" si="43">IFERROR(A370*E370,"")</f>
        <v/>
      </c>
      <c r="H370" s="34"/>
      <c r="I370" s="287"/>
      <c r="J370" s="288"/>
      <c r="K370" s="35"/>
      <c r="L370" s="36" t="e">
        <f>VLOOKUP(I370,BDPRODUCTOS!$B:$C,2,0)</f>
        <v>#N/A</v>
      </c>
      <c r="M370" s="31" t="str">
        <f t="shared" ref="M370" si="44">IFERROR(H370*L370,"")</f>
        <v/>
      </c>
    </row>
    <row r="371" spans="1:13" ht="10.5" customHeight="1" x14ac:dyDescent="0.2">
      <c r="A371" s="34"/>
      <c r="B371" s="287"/>
      <c r="C371" s="288"/>
      <c r="D371" s="35"/>
      <c r="E371" s="36" t="e">
        <f>VLOOKUP(B371,BDPRODUCTOS!$B:$C,2,0)</f>
        <v>#N/A</v>
      </c>
      <c r="F371" s="31" t="str">
        <f>IFERROR(A371*E371,"")</f>
        <v/>
      </c>
      <c r="H371" s="34"/>
      <c r="I371" s="287"/>
      <c r="J371" s="288"/>
      <c r="K371" s="35"/>
      <c r="L371" s="36" t="e">
        <f>VLOOKUP(I371,BDPRODUCTOS!$B:$C,2,0)</f>
        <v>#N/A</v>
      </c>
      <c r="M371" s="31" t="str">
        <f>IFERROR(H371*L371,"")</f>
        <v/>
      </c>
    </row>
    <row r="372" spans="1:13" ht="10.5" customHeight="1" x14ac:dyDescent="0.2">
      <c r="A372" s="34"/>
      <c r="B372" s="287"/>
      <c r="C372" s="288"/>
      <c r="D372" s="35"/>
      <c r="E372" s="36" t="e">
        <f>VLOOKUP(B372,BDPRODUCTOS!$B:$C,2,0)</f>
        <v>#N/A</v>
      </c>
      <c r="F372" s="31" t="str">
        <f t="shared" ref="F372:F382" si="45">IFERROR(A372*E372,"")</f>
        <v/>
      </c>
      <c r="H372" s="34"/>
      <c r="I372" s="287"/>
      <c r="J372" s="288"/>
      <c r="K372" s="35"/>
      <c r="L372" s="36" t="e">
        <f>VLOOKUP(I372,BDPRODUCTOS!$B:$C,2,0)</f>
        <v>#N/A</v>
      </c>
      <c r="M372" s="31" t="str">
        <f t="shared" ref="M372:M382" si="46">IFERROR(H372*L372,"")</f>
        <v/>
      </c>
    </row>
    <row r="373" spans="1:13" ht="10.5" customHeight="1" x14ac:dyDescent="0.2">
      <c r="A373" s="34"/>
      <c r="B373" s="287"/>
      <c r="C373" s="288"/>
      <c r="D373" s="35"/>
      <c r="E373" s="36" t="e">
        <f>VLOOKUP(B373,BDPRODUCTOS!$B:$C,2,0)</f>
        <v>#N/A</v>
      </c>
      <c r="F373" s="31" t="str">
        <f t="shared" si="45"/>
        <v/>
      </c>
      <c r="H373" s="34"/>
      <c r="I373" s="287"/>
      <c r="J373" s="288"/>
      <c r="K373" s="35"/>
      <c r="L373" s="36" t="e">
        <f>VLOOKUP(I373,BDPRODUCTOS!$B:$C,2,0)</f>
        <v>#N/A</v>
      </c>
      <c r="M373" s="31" t="str">
        <f t="shared" si="46"/>
        <v/>
      </c>
    </row>
    <row r="374" spans="1:13" ht="10.5" customHeight="1" x14ac:dyDescent="0.2">
      <c r="A374" s="40"/>
      <c r="B374" s="287"/>
      <c r="C374" s="288"/>
      <c r="D374" s="35"/>
      <c r="E374" s="36" t="e">
        <f>VLOOKUP(B374,BDPRODUCTOS!$B:$C,2,0)</f>
        <v>#N/A</v>
      </c>
      <c r="F374" s="31" t="str">
        <f t="shared" si="45"/>
        <v/>
      </c>
      <c r="H374" s="40"/>
      <c r="I374" s="287"/>
      <c r="J374" s="288"/>
      <c r="K374" s="35"/>
      <c r="L374" s="36" t="e">
        <f>VLOOKUP(I374,BDPRODUCTOS!$B:$C,2,0)</f>
        <v>#N/A</v>
      </c>
      <c r="M374" s="31" t="str">
        <f t="shared" si="46"/>
        <v/>
      </c>
    </row>
    <row r="375" spans="1:13" ht="10.5" customHeight="1" x14ac:dyDescent="0.2">
      <c r="A375" s="40"/>
      <c r="B375" s="287"/>
      <c r="C375" s="288"/>
      <c r="D375" s="35"/>
      <c r="E375" s="36" t="e">
        <f>VLOOKUP(B375,BDPRODUCTOS!$B:$C,2,0)</f>
        <v>#N/A</v>
      </c>
      <c r="F375" s="31" t="str">
        <f t="shared" si="45"/>
        <v/>
      </c>
      <c r="H375" s="40"/>
      <c r="I375" s="287"/>
      <c r="J375" s="288"/>
      <c r="K375" s="35"/>
      <c r="L375" s="36" t="e">
        <f>VLOOKUP(I375,BDPRODUCTOS!$B:$C,2,0)</f>
        <v>#N/A</v>
      </c>
      <c r="M375" s="31" t="str">
        <f t="shared" si="46"/>
        <v/>
      </c>
    </row>
    <row r="376" spans="1:13" ht="10.5" customHeight="1" x14ac:dyDescent="0.2">
      <c r="A376" s="40"/>
      <c r="B376" s="287"/>
      <c r="C376" s="288"/>
      <c r="D376" s="35"/>
      <c r="E376" s="36" t="e">
        <f>VLOOKUP(B376,BDPRODUCTOS!$B:$C,2,0)</f>
        <v>#N/A</v>
      </c>
      <c r="F376" s="31" t="str">
        <f t="shared" si="45"/>
        <v/>
      </c>
      <c r="H376" s="40"/>
      <c r="I376" s="287"/>
      <c r="J376" s="288"/>
      <c r="K376" s="35"/>
      <c r="L376" s="36" t="e">
        <f>VLOOKUP(I376,BDPRODUCTOS!$B:$C,2,0)</f>
        <v>#N/A</v>
      </c>
      <c r="M376" s="31" t="str">
        <f t="shared" si="46"/>
        <v/>
      </c>
    </row>
    <row r="377" spans="1:13" ht="10.5" customHeight="1" x14ac:dyDescent="0.2">
      <c r="A377" s="40"/>
      <c r="B377" s="287"/>
      <c r="C377" s="288"/>
      <c r="D377" s="35"/>
      <c r="E377" s="36" t="e">
        <f>VLOOKUP(B377,BDPRODUCTOS!$B:$C,2,0)</f>
        <v>#N/A</v>
      </c>
      <c r="F377" s="31" t="str">
        <f t="shared" si="45"/>
        <v/>
      </c>
      <c r="H377" s="40"/>
      <c r="I377" s="287"/>
      <c r="J377" s="288"/>
      <c r="K377" s="35"/>
      <c r="L377" s="36" t="e">
        <f>VLOOKUP(I377,BDPRODUCTOS!$B:$C,2,0)</f>
        <v>#N/A</v>
      </c>
      <c r="M377" s="31" t="str">
        <f t="shared" si="46"/>
        <v/>
      </c>
    </row>
    <row r="378" spans="1:13" ht="10.5" customHeight="1" x14ac:dyDescent="0.2">
      <c r="A378" s="40"/>
      <c r="B378" s="287"/>
      <c r="C378" s="288"/>
      <c r="D378" s="35"/>
      <c r="E378" s="36" t="e">
        <f>VLOOKUP(B378,BDPRODUCTOS!$B:$C,2,0)</f>
        <v>#N/A</v>
      </c>
      <c r="F378" s="31" t="str">
        <f t="shared" si="45"/>
        <v/>
      </c>
      <c r="H378" s="40"/>
      <c r="I378" s="287"/>
      <c r="J378" s="288"/>
      <c r="K378" s="35"/>
      <c r="L378" s="36" t="e">
        <f>VLOOKUP(I378,BDPRODUCTOS!$B:$C,2,0)</f>
        <v>#N/A</v>
      </c>
      <c r="M378" s="31" t="str">
        <f t="shared" si="46"/>
        <v/>
      </c>
    </row>
    <row r="379" spans="1:13" ht="10.5" customHeight="1" x14ac:dyDescent="0.2">
      <c r="A379" s="40"/>
      <c r="B379" s="287"/>
      <c r="C379" s="288"/>
      <c r="D379" s="35"/>
      <c r="E379" s="36" t="e">
        <f>VLOOKUP(B379,BDPRODUCTOS!$B:$C,2,0)</f>
        <v>#N/A</v>
      </c>
      <c r="F379" s="31" t="str">
        <f t="shared" si="45"/>
        <v/>
      </c>
      <c r="H379" s="40"/>
      <c r="I379" s="287"/>
      <c r="J379" s="288"/>
      <c r="K379" s="35"/>
      <c r="L379" s="36" t="e">
        <f>VLOOKUP(I379,BDPRODUCTOS!$B:$C,2,0)</f>
        <v>#N/A</v>
      </c>
      <c r="M379" s="31" t="str">
        <f t="shared" si="46"/>
        <v/>
      </c>
    </row>
    <row r="380" spans="1:13" ht="10.5" customHeight="1" x14ac:dyDescent="0.2">
      <c r="A380" s="40"/>
      <c r="B380" s="287"/>
      <c r="C380" s="288"/>
      <c r="D380" s="35"/>
      <c r="E380" s="36" t="e">
        <f>VLOOKUP(B380,BDPRODUCTOS!$B:$C,2,0)</f>
        <v>#N/A</v>
      </c>
      <c r="F380" s="31" t="str">
        <f t="shared" si="45"/>
        <v/>
      </c>
      <c r="H380" s="40"/>
      <c r="I380" s="287"/>
      <c r="J380" s="288"/>
      <c r="K380" s="35"/>
      <c r="L380" s="36" t="e">
        <f>VLOOKUP(I380,BDPRODUCTOS!$B:$C,2,0)</f>
        <v>#N/A</v>
      </c>
      <c r="M380" s="31" t="str">
        <f t="shared" si="46"/>
        <v/>
      </c>
    </row>
    <row r="381" spans="1:13" ht="10.5" customHeight="1" x14ac:dyDescent="0.2">
      <c r="A381" s="40"/>
      <c r="B381" s="287"/>
      <c r="C381" s="288"/>
      <c r="D381" s="35"/>
      <c r="E381" s="36" t="e">
        <f>VLOOKUP(B381,BDPRODUCTOS!$B:$C,2,0)</f>
        <v>#N/A</v>
      </c>
      <c r="F381" s="31" t="str">
        <f t="shared" si="45"/>
        <v/>
      </c>
      <c r="H381" s="40"/>
      <c r="I381" s="287"/>
      <c r="J381" s="288"/>
      <c r="K381" s="35"/>
      <c r="L381" s="36" t="e">
        <f>VLOOKUP(I381,BDPRODUCTOS!$B:$C,2,0)</f>
        <v>#N/A</v>
      </c>
      <c r="M381" s="31" t="str">
        <f t="shared" si="46"/>
        <v/>
      </c>
    </row>
    <row r="382" spans="1:13" ht="10.5" customHeight="1" x14ac:dyDescent="0.2">
      <c r="A382" s="40"/>
      <c r="B382" s="311"/>
      <c r="C382" s="312"/>
      <c r="D382" s="41"/>
      <c r="E382" s="36" t="e">
        <f>VLOOKUP(B382,BDPRODUCTOS!$B:$C,2,0)</f>
        <v>#N/A</v>
      </c>
      <c r="F382" s="31" t="str">
        <f t="shared" si="45"/>
        <v/>
      </c>
      <c r="H382" s="40"/>
      <c r="I382" s="311"/>
      <c r="J382" s="312"/>
      <c r="K382" s="41"/>
      <c r="L382" s="36" t="e">
        <f>VLOOKUP(I382,BDPRODUCTOS!$B:$C,2,0)</f>
        <v>#N/A</v>
      </c>
      <c r="M382" s="31" t="str">
        <f t="shared" si="46"/>
        <v/>
      </c>
    </row>
    <row r="383" spans="1:13" ht="19.5" customHeight="1" x14ac:dyDescent="0.2">
      <c r="A383" s="42"/>
      <c r="B383" s="43" t="s">
        <v>0</v>
      </c>
      <c r="C383" s="298">
        <f>SUM(F369:F382)</f>
        <v>0</v>
      </c>
      <c r="D383" s="299"/>
      <c r="E383" s="299"/>
      <c r="F383" s="300"/>
      <c r="H383" s="42"/>
      <c r="I383" s="43" t="s">
        <v>0</v>
      </c>
      <c r="J383" s="298">
        <f>SUM(M369:M382)</f>
        <v>0</v>
      </c>
      <c r="K383" s="299"/>
      <c r="L383" s="299"/>
      <c r="M383" s="300"/>
    </row>
    <row r="384" spans="1:13" ht="10.5" customHeight="1" x14ac:dyDescent="0.2"/>
    <row r="385" spans="1:13" ht="10.5" customHeight="1" x14ac:dyDescent="0.2"/>
    <row r="386" spans="1:13" ht="15" customHeight="1" x14ac:dyDescent="0.2">
      <c r="A386" s="2"/>
      <c r="B386" s="307" t="s">
        <v>17</v>
      </c>
      <c r="C386" s="307"/>
      <c r="D386" s="307"/>
      <c r="E386" s="308"/>
      <c r="F386" s="3" t="s">
        <v>16</v>
      </c>
      <c r="H386" s="2"/>
      <c r="I386" s="307" t="s">
        <v>17</v>
      </c>
      <c r="J386" s="307"/>
      <c r="K386" s="307"/>
      <c r="L386" s="308"/>
      <c r="M386" s="3" t="s">
        <v>16</v>
      </c>
    </row>
    <row r="387" spans="1:13" ht="15" customHeight="1" x14ac:dyDescent="0.2">
      <c r="A387" s="4"/>
      <c r="B387" s="309"/>
      <c r="C387" s="309"/>
      <c r="D387" s="309"/>
      <c r="E387" s="310"/>
      <c r="F387" s="5">
        <f>$P$3</f>
        <v>44499</v>
      </c>
      <c r="H387" s="4"/>
      <c r="I387" s="309"/>
      <c r="J387" s="309"/>
      <c r="K387" s="309"/>
      <c r="L387" s="310"/>
      <c r="M387" s="5">
        <f>$P$3</f>
        <v>44499</v>
      </c>
    </row>
    <row r="388" spans="1:13" ht="10.5" customHeight="1" x14ac:dyDescent="0.2">
      <c r="A388" s="6"/>
      <c r="B388" s="297" t="s">
        <v>1008</v>
      </c>
      <c r="C388" s="297"/>
      <c r="D388" s="297"/>
      <c r="E388" s="306"/>
      <c r="F388" s="7">
        <f>$P$3</f>
        <v>44499</v>
      </c>
      <c r="H388" s="6"/>
      <c r="I388" s="297" t="s">
        <v>1008</v>
      </c>
      <c r="J388" s="297"/>
      <c r="K388" s="297"/>
      <c r="L388" s="306"/>
      <c r="M388" s="7">
        <f>$P$3</f>
        <v>44499</v>
      </c>
    </row>
    <row r="389" spans="1:13" ht="10.5" customHeight="1" x14ac:dyDescent="0.2">
      <c r="A389" s="6"/>
      <c r="B389" s="297" t="s">
        <v>1010</v>
      </c>
      <c r="C389" s="297"/>
      <c r="D389" s="297"/>
      <c r="E389" s="9"/>
      <c r="F389" s="10">
        <f>$P$3</f>
        <v>44499</v>
      </c>
      <c r="H389" s="6"/>
      <c r="I389" s="297" t="s">
        <v>1010</v>
      </c>
      <c r="J389" s="297"/>
      <c r="K389" s="297"/>
      <c r="L389" s="9"/>
      <c r="M389" s="10">
        <f>$P$3</f>
        <v>44499</v>
      </c>
    </row>
    <row r="390" spans="1:13" ht="10.5" customHeight="1" x14ac:dyDescent="0.2">
      <c r="A390" s="6"/>
      <c r="B390" s="297" t="s">
        <v>13</v>
      </c>
      <c r="C390" s="297"/>
      <c r="D390" s="297"/>
      <c r="E390" s="9"/>
      <c r="F390" s="13" t="s">
        <v>12</v>
      </c>
      <c r="H390" s="6"/>
      <c r="I390" s="297" t="s">
        <v>13</v>
      </c>
      <c r="J390" s="297"/>
      <c r="K390" s="297"/>
      <c r="L390" s="9"/>
      <c r="M390" s="13" t="s">
        <v>12</v>
      </c>
    </row>
    <row r="391" spans="1:13" ht="10.5" customHeight="1" x14ac:dyDescent="0.2">
      <c r="A391" s="6"/>
      <c r="B391" s="297">
        <v>3017216119</v>
      </c>
      <c r="C391" s="297"/>
      <c r="D391" s="297"/>
      <c r="E391" s="9"/>
      <c r="F391" s="301"/>
      <c r="H391" s="6"/>
      <c r="I391" s="297">
        <v>3017216119</v>
      </c>
      <c r="J391" s="297"/>
      <c r="K391" s="297"/>
      <c r="L391" s="9"/>
      <c r="M391" s="301"/>
    </row>
    <row r="392" spans="1:13" ht="10.5" customHeight="1" x14ac:dyDescent="0.2">
      <c r="A392" s="17"/>
      <c r="B392" s="305" t="s">
        <v>1009</v>
      </c>
      <c r="C392" s="305"/>
      <c r="D392" s="305"/>
      <c r="E392" s="18"/>
      <c r="F392" s="302"/>
      <c r="H392" s="17"/>
      <c r="I392" s="305" t="s">
        <v>1009</v>
      </c>
      <c r="J392" s="305"/>
      <c r="K392" s="305"/>
      <c r="L392" s="18"/>
      <c r="M392" s="302"/>
    </row>
    <row r="393" spans="1:13" ht="10.5" customHeight="1" x14ac:dyDescent="0.2">
      <c r="A393" s="20" t="s">
        <v>10</v>
      </c>
      <c r="B393" s="313" t="e">
        <f>VLOOKUP(F391,BDCLIENTES!$A:$I,2,0)</f>
        <v>#N/A</v>
      </c>
      <c r="C393" s="314"/>
      <c r="D393" s="314"/>
      <c r="E393" s="314"/>
      <c r="F393" s="315"/>
      <c r="H393" s="20" t="s">
        <v>10</v>
      </c>
      <c r="I393" s="313" t="e">
        <f>VLOOKUP(M391,BDCLIENTES!$A:$I,2,0)</f>
        <v>#N/A</v>
      </c>
      <c r="J393" s="314"/>
      <c r="K393" s="314"/>
      <c r="L393" s="314"/>
      <c r="M393" s="315"/>
    </row>
    <row r="394" spans="1:13" ht="10.5" customHeight="1" x14ac:dyDescent="0.2">
      <c r="A394" s="21" t="s">
        <v>9</v>
      </c>
      <c r="B394" s="294" t="e">
        <f>VLOOKUP(F391,BDCLIENTES!$A:$I,3,0)</f>
        <v>#N/A</v>
      </c>
      <c r="C394" s="295"/>
      <c r="D394" s="295"/>
      <c r="E394" s="295"/>
      <c r="F394" s="296"/>
      <c r="H394" s="21" t="s">
        <v>9</v>
      </c>
      <c r="I394" s="294" t="e">
        <f>VLOOKUP(M391,BDCLIENTES!$A:$I,3,0)</f>
        <v>#N/A</v>
      </c>
      <c r="J394" s="295"/>
      <c r="K394" s="295"/>
      <c r="L394" s="295"/>
      <c r="M394" s="296"/>
    </row>
    <row r="395" spans="1:13" ht="10.5" customHeight="1" x14ac:dyDescent="0.2">
      <c r="A395" s="21" t="s">
        <v>8</v>
      </c>
      <c r="B395" s="294" t="e">
        <f>VLOOKUP(F391,BDCLIENTES!$A:$I,4,0)</f>
        <v>#N/A</v>
      </c>
      <c r="C395" s="295"/>
      <c r="D395" s="295"/>
      <c r="E395" s="295"/>
      <c r="F395" s="296"/>
      <c r="H395" s="21" t="s">
        <v>8</v>
      </c>
      <c r="I395" s="294" t="e">
        <f>VLOOKUP(M391,BDCLIENTES!$A:$I,4,0)</f>
        <v>#N/A</v>
      </c>
      <c r="J395" s="295"/>
      <c r="K395" s="295"/>
      <c r="L395" s="295"/>
      <c r="M395" s="296"/>
    </row>
    <row r="396" spans="1:13" ht="10.5" customHeight="1" x14ac:dyDescent="0.2">
      <c r="A396" s="21" t="s">
        <v>7</v>
      </c>
      <c r="B396" s="294" t="e">
        <f>VLOOKUP(F391,BDCLIENTES!$A:$I,5,0)</f>
        <v>#N/A</v>
      </c>
      <c r="C396" s="295"/>
      <c r="D396" s="295"/>
      <c r="E396" s="295"/>
      <c r="F396" s="296"/>
      <c r="H396" s="21" t="s">
        <v>7</v>
      </c>
      <c r="I396" s="294" t="e">
        <f>VLOOKUP(M391,BDCLIENTES!$A:$I,5,0)</f>
        <v>#N/A</v>
      </c>
      <c r="J396" s="295"/>
      <c r="K396" s="295"/>
      <c r="L396" s="295"/>
      <c r="M396" s="296"/>
    </row>
    <row r="397" spans="1:13" ht="10.5" customHeight="1" x14ac:dyDescent="0.2">
      <c r="A397" s="21" t="s">
        <v>6</v>
      </c>
      <c r="B397" s="294" t="e">
        <f>VLOOKUP(F391,BDCLIENTES!$A:$I,6,0)</f>
        <v>#N/A</v>
      </c>
      <c r="C397" s="295"/>
      <c r="D397" s="295"/>
      <c r="E397" s="295"/>
      <c r="F397" s="296"/>
      <c r="H397" s="21" t="s">
        <v>6</v>
      </c>
      <c r="I397" s="294" t="e">
        <f>VLOOKUP(M391,BDCLIENTES!$A:$I,6,0)</f>
        <v>#N/A</v>
      </c>
      <c r="J397" s="295"/>
      <c r="K397" s="295"/>
      <c r="L397" s="295"/>
      <c r="M397" s="296"/>
    </row>
    <row r="398" spans="1:13" ht="10.5" customHeight="1" x14ac:dyDescent="0.2">
      <c r="A398" s="22" t="s">
        <v>5</v>
      </c>
      <c r="B398" s="294" t="e">
        <f>VLOOKUP(F391,BDCLIENTES!$A:$I,7,0)</f>
        <v>#N/A</v>
      </c>
      <c r="C398" s="295"/>
      <c r="D398" s="295"/>
      <c r="E398" s="295"/>
      <c r="F398" s="296"/>
      <c r="H398" s="22" t="s">
        <v>5</v>
      </c>
      <c r="I398" s="294" t="e">
        <f>VLOOKUP(M391,BDCLIENTES!$A:$I,7,0)</f>
        <v>#N/A</v>
      </c>
      <c r="J398" s="295"/>
      <c r="K398" s="295"/>
      <c r="L398" s="295"/>
      <c r="M398" s="296"/>
    </row>
    <row r="399" spans="1:13" ht="10.5" customHeight="1" x14ac:dyDescent="0.2">
      <c r="A399" s="23" t="s">
        <v>4</v>
      </c>
      <c r="B399" s="291" t="e">
        <f>VLOOKUP(F391,BDCLIENTES!$A:$I,8,0)</f>
        <v>#N/A</v>
      </c>
      <c r="C399" s="292"/>
      <c r="D399" s="292"/>
      <c r="E399" s="292"/>
      <c r="F399" s="293"/>
      <c r="H399" s="23" t="s">
        <v>4</v>
      </c>
      <c r="I399" s="291" t="e">
        <f>VLOOKUP(M391,BDCLIENTES!$A:$I,8,0)</f>
        <v>#N/A</v>
      </c>
      <c r="J399" s="292"/>
      <c r="K399" s="292"/>
      <c r="L399" s="292"/>
      <c r="M399" s="293"/>
    </row>
    <row r="400" spans="1:13" ht="10.5" customHeight="1" x14ac:dyDescent="0.2">
      <c r="A400" s="24" t="s">
        <v>3</v>
      </c>
      <c r="B400" s="289" t="s">
        <v>2</v>
      </c>
      <c r="C400" s="290"/>
      <c r="D400" s="25" t="s">
        <v>989</v>
      </c>
      <c r="E400" s="26"/>
      <c r="F400" s="27" t="s">
        <v>1</v>
      </c>
      <c r="H400" s="24" t="s">
        <v>3</v>
      </c>
      <c r="I400" s="289" t="s">
        <v>2</v>
      </c>
      <c r="J400" s="290"/>
      <c r="K400" s="25" t="s">
        <v>989</v>
      </c>
      <c r="L400" s="26"/>
      <c r="M400" s="27" t="s">
        <v>1</v>
      </c>
    </row>
    <row r="401" spans="1:13" ht="10.5" customHeight="1" x14ac:dyDescent="0.2">
      <c r="A401" s="28"/>
      <c r="B401" s="303"/>
      <c r="C401" s="304"/>
      <c r="D401" s="29"/>
      <c r="E401" s="30" t="e">
        <f>VLOOKUP(B401,BDPRODUCTOS!$B:$C,2,0)</f>
        <v>#N/A</v>
      </c>
      <c r="F401" s="31" t="str">
        <f>IFERROR(A401*E401,"")</f>
        <v/>
      </c>
      <c r="H401" s="28"/>
      <c r="I401" s="303"/>
      <c r="J401" s="304"/>
      <c r="K401" s="29"/>
      <c r="L401" s="30" t="e">
        <f>VLOOKUP(I401,BDPRODUCTOS!$B:$C,2,0)</f>
        <v>#N/A</v>
      </c>
      <c r="M401" s="31" t="str">
        <f>IFERROR(H401*L401,"")</f>
        <v/>
      </c>
    </row>
    <row r="402" spans="1:13" ht="10.5" customHeight="1" x14ac:dyDescent="0.2">
      <c r="A402" s="34"/>
      <c r="B402" s="287"/>
      <c r="C402" s="288"/>
      <c r="D402" s="35"/>
      <c r="E402" s="36" t="e">
        <f>VLOOKUP(B402,BDPRODUCTOS!$B:$C,2,0)</f>
        <v>#N/A</v>
      </c>
      <c r="F402" s="31" t="str">
        <f t="shared" ref="F402" si="47">IFERROR(A402*E402,"")</f>
        <v/>
      </c>
      <c r="H402" s="34"/>
      <c r="I402" s="287"/>
      <c r="J402" s="288"/>
      <c r="K402" s="35"/>
      <c r="L402" s="36" t="e">
        <f>VLOOKUP(I402,BDPRODUCTOS!$B:$C,2,0)</f>
        <v>#N/A</v>
      </c>
      <c r="M402" s="31" t="str">
        <f t="shared" ref="M402" si="48">IFERROR(H402*L402,"")</f>
        <v/>
      </c>
    </row>
    <row r="403" spans="1:13" ht="10.5" customHeight="1" x14ac:dyDescent="0.2">
      <c r="A403" s="34"/>
      <c r="B403" s="287"/>
      <c r="C403" s="288"/>
      <c r="D403" s="35"/>
      <c r="E403" s="36" t="e">
        <f>VLOOKUP(B403,BDPRODUCTOS!$B:$C,2,0)</f>
        <v>#N/A</v>
      </c>
      <c r="F403" s="31" t="str">
        <f>IFERROR(A403*E403,"")</f>
        <v/>
      </c>
      <c r="H403" s="34"/>
      <c r="I403" s="287"/>
      <c r="J403" s="288"/>
      <c r="K403" s="35"/>
      <c r="L403" s="36" t="e">
        <f>VLOOKUP(I403,BDPRODUCTOS!$B:$C,2,0)</f>
        <v>#N/A</v>
      </c>
      <c r="M403" s="31" t="str">
        <f>IFERROR(H403*L403,"")</f>
        <v/>
      </c>
    </row>
    <row r="404" spans="1:13" ht="10.5" customHeight="1" x14ac:dyDescent="0.2">
      <c r="A404" s="34"/>
      <c r="B404" s="287"/>
      <c r="C404" s="288"/>
      <c r="D404" s="35"/>
      <c r="E404" s="36" t="e">
        <f>VLOOKUP(B404,BDPRODUCTOS!$B:$C,2,0)</f>
        <v>#N/A</v>
      </c>
      <c r="F404" s="31" t="str">
        <f t="shared" ref="F404:F414" si="49">IFERROR(A404*E404,"")</f>
        <v/>
      </c>
      <c r="H404" s="34"/>
      <c r="I404" s="287"/>
      <c r="J404" s="288"/>
      <c r="K404" s="35"/>
      <c r="L404" s="36" t="e">
        <f>VLOOKUP(I404,BDPRODUCTOS!$B:$C,2,0)</f>
        <v>#N/A</v>
      </c>
      <c r="M404" s="31" t="str">
        <f t="shared" ref="M404:M414" si="50">IFERROR(H404*L404,"")</f>
        <v/>
      </c>
    </row>
    <row r="405" spans="1:13" ht="10.5" customHeight="1" x14ac:dyDescent="0.2">
      <c r="A405" s="34"/>
      <c r="B405" s="287"/>
      <c r="C405" s="288"/>
      <c r="D405" s="35"/>
      <c r="E405" s="36" t="e">
        <f>VLOOKUP(B405,BDPRODUCTOS!$B:$C,2,0)</f>
        <v>#N/A</v>
      </c>
      <c r="F405" s="31" t="str">
        <f t="shared" si="49"/>
        <v/>
      </c>
      <c r="H405" s="34"/>
      <c r="I405" s="287"/>
      <c r="J405" s="288"/>
      <c r="K405" s="35"/>
      <c r="L405" s="36" t="e">
        <f>VLOOKUP(I405,BDPRODUCTOS!$B:$C,2,0)</f>
        <v>#N/A</v>
      </c>
      <c r="M405" s="31" t="str">
        <f t="shared" si="50"/>
        <v/>
      </c>
    </row>
    <row r="406" spans="1:13" ht="10.5" customHeight="1" x14ac:dyDescent="0.2">
      <c r="A406" s="40"/>
      <c r="B406" s="287"/>
      <c r="C406" s="288"/>
      <c r="D406" s="35"/>
      <c r="E406" s="36" t="e">
        <f>VLOOKUP(B406,BDPRODUCTOS!$B:$C,2,0)</f>
        <v>#N/A</v>
      </c>
      <c r="F406" s="31" t="str">
        <f t="shared" si="49"/>
        <v/>
      </c>
      <c r="H406" s="40"/>
      <c r="I406" s="287"/>
      <c r="J406" s="288"/>
      <c r="K406" s="35"/>
      <c r="L406" s="36" t="e">
        <f>VLOOKUP(I406,BDPRODUCTOS!$B:$C,2,0)</f>
        <v>#N/A</v>
      </c>
      <c r="M406" s="31" t="str">
        <f t="shared" si="50"/>
        <v/>
      </c>
    </row>
    <row r="407" spans="1:13" ht="10.5" customHeight="1" x14ac:dyDescent="0.2">
      <c r="A407" s="40"/>
      <c r="B407" s="287"/>
      <c r="C407" s="288"/>
      <c r="D407" s="35"/>
      <c r="E407" s="36" t="e">
        <f>VLOOKUP(B407,BDPRODUCTOS!$B:$C,2,0)</f>
        <v>#N/A</v>
      </c>
      <c r="F407" s="31" t="str">
        <f t="shared" si="49"/>
        <v/>
      </c>
      <c r="H407" s="40"/>
      <c r="I407" s="287"/>
      <c r="J407" s="288"/>
      <c r="K407" s="35"/>
      <c r="L407" s="36" t="e">
        <f>VLOOKUP(I407,BDPRODUCTOS!$B:$C,2,0)</f>
        <v>#N/A</v>
      </c>
      <c r="M407" s="31" t="str">
        <f t="shared" si="50"/>
        <v/>
      </c>
    </row>
    <row r="408" spans="1:13" ht="10.5" customHeight="1" x14ac:dyDescent="0.2">
      <c r="A408" s="40"/>
      <c r="B408" s="287"/>
      <c r="C408" s="288"/>
      <c r="D408" s="35"/>
      <c r="E408" s="36" t="e">
        <f>VLOOKUP(B408,BDPRODUCTOS!$B:$C,2,0)</f>
        <v>#N/A</v>
      </c>
      <c r="F408" s="31" t="str">
        <f t="shared" si="49"/>
        <v/>
      </c>
      <c r="H408" s="40"/>
      <c r="I408" s="287"/>
      <c r="J408" s="288"/>
      <c r="K408" s="35"/>
      <c r="L408" s="36" t="e">
        <f>VLOOKUP(I408,BDPRODUCTOS!$B:$C,2,0)</f>
        <v>#N/A</v>
      </c>
      <c r="M408" s="31" t="str">
        <f t="shared" si="50"/>
        <v/>
      </c>
    </row>
    <row r="409" spans="1:13" ht="10.5" customHeight="1" x14ac:dyDescent="0.2">
      <c r="A409" s="40"/>
      <c r="B409" s="287"/>
      <c r="C409" s="288"/>
      <c r="D409" s="35"/>
      <c r="E409" s="36" t="e">
        <f>VLOOKUP(B409,BDPRODUCTOS!$B:$C,2,0)</f>
        <v>#N/A</v>
      </c>
      <c r="F409" s="31" t="str">
        <f t="shared" si="49"/>
        <v/>
      </c>
      <c r="H409" s="40"/>
      <c r="I409" s="287"/>
      <c r="J409" s="288"/>
      <c r="K409" s="35"/>
      <c r="L409" s="36" t="e">
        <f>VLOOKUP(I409,BDPRODUCTOS!$B:$C,2,0)</f>
        <v>#N/A</v>
      </c>
      <c r="M409" s="31" t="str">
        <f t="shared" si="50"/>
        <v/>
      </c>
    </row>
    <row r="410" spans="1:13" ht="10.5" customHeight="1" x14ac:dyDescent="0.2">
      <c r="A410" s="40"/>
      <c r="B410" s="287"/>
      <c r="C410" s="288"/>
      <c r="D410" s="35"/>
      <c r="E410" s="36" t="e">
        <f>VLOOKUP(B410,BDPRODUCTOS!$B:$C,2,0)</f>
        <v>#N/A</v>
      </c>
      <c r="F410" s="31" t="str">
        <f t="shared" si="49"/>
        <v/>
      </c>
      <c r="H410" s="40"/>
      <c r="I410" s="287"/>
      <c r="J410" s="288"/>
      <c r="K410" s="35"/>
      <c r="L410" s="36" t="e">
        <f>VLOOKUP(I410,BDPRODUCTOS!$B:$C,2,0)</f>
        <v>#N/A</v>
      </c>
      <c r="M410" s="31" t="str">
        <f t="shared" si="50"/>
        <v/>
      </c>
    </row>
    <row r="411" spans="1:13" ht="10.5" customHeight="1" x14ac:dyDescent="0.2">
      <c r="A411" s="40"/>
      <c r="B411" s="287"/>
      <c r="C411" s="288"/>
      <c r="D411" s="35"/>
      <c r="E411" s="36" t="e">
        <f>VLOOKUP(B411,BDPRODUCTOS!$B:$C,2,0)</f>
        <v>#N/A</v>
      </c>
      <c r="F411" s="31" t="str">
        <f t="shared" si="49"/>
        <v/>
      </c>
      <c r="H411" s="40"/>
      <c r="I411" s="287"/>
      <c r="J411" s="288"/>
      <c r="K411" s="35"/>
      <c r="L411" s="36" t="e">
        <f>VLOOKUP(I411,BDPRODUCTOS!$B:$C,2,0)</f>
        <v>#N/A</v>
      </c>
      <c r="M411" s="31" t="str">
        <f t="shared" si="50"/>
        <v/>
      </c>
    </row>
    <row r="412" spans="1:13" ht="10.5" customHeight="1" x14ac:dyDescent="0.2">
      <c r="A412" s="40"/>
      <c r="B412" s="287"/>
      <c r="C412" s="288"/>
      <c r="D412" s="35"/>
      <c r="E412" s="36" t="e">
        <f>VLOOKUP(B412,BDPRODUCTOS!$B:$C,2,0)</f>
        <v>#N/A</v>
      </c>
      <c r="F412" s="31" t="str">
        <f t="shared" si="49"/>
        <v/>
      </c>
      <c r="H412" s="40"/>
      <c r="I412" s="287"/>
      <c r="J412" s="288"/>
      <c r="K412" s="35"/>
      <c r="L412" s="36" t="e">
        <f>VLOOKUP(I412,BDPRODUCTOS!$B:$C,2,0)</f>
        <v>#N/A</v>
      </c>
      <c r="M412" s="31" t="str">
        <f t="shared" si="50"/>
        <v/>
      </c>
    </row>
    <row r="413" spans="1:13" ht="10.5" customHeight="1" x14ac:dyDescent="0.2">
      <c r="A413" s="40"/>
      <c r="B413" s="287"/>
      <c r="C413" s="288"/>
      <c r="D413" s="35"/>
      <c r="E413" s="36" t="e">
        <f>VLOOKUP(B413,BDPRODUCTOS!$B:$C,2,0)</f>
        <v>#N/A</v>
      </c>
      <c r="F413" s="31" t="str">
        <f t="shared" si="49"/>
        <v/>
      </c>
      <c r="H413" s="40"/>
      <c r="I413" s="287"/>
      <c r="J413" s="288"/>
      <c r="K413" s="35"/>
      <c r="L413" s="36" t="e">
        <f>VLOOKUP(I413,BDPRODUCTOS!$B:$C,2,0)</f>
        <v>#N/A</v>
      </c>
      <c r="M413" s="31" t="str">
        <f t="shared" si="50"/>
        <v/>
      </c>
    </row>
    <row r="414" spans="1:13" ht="10.5" customHeight="1" x14ac:dyDescent="0.2">
      <c r="A414" s="40"/>
      <c r="B414" s="311"/>
      <c r="C414" s="312"/>
      <c r="D414" s="41"/>
      <c r="E414" s="36" t="e">
        <f>VLOOKUP(B414,BDPRODUCTOS!$B:$C,2,0)</f>
        <v>#N/A</v>
      </c>
      <c r="F414" s="31" t="str">
        <f t="shared" si="49"/>
        <v/>
      </c>
      <c r="H414" s="40"/>
      <c r="I414" s="311"/>
      <c r="J414" s="312"/>
      <c r="K414" s="41"/>
      <c r="L414" s="36" t="e">
        <f>VLOOKUP(I414,BDPRODUCTOS!$B:$C,2,0)</f>
        <v>#N/A</v>
      </c>
      <c r="M414" s="31" t="str">
        <f t="shared" si="50"/>
        <v/>
      </c>
    </row>
    <row r="415" spans="1:13" ht="19.5" customHeight="1" x14ac:dyDescent="0.2">
      <c r="A415" s="42"/>
      <c r="B415" s="43" t="s">
        <v>0</v>
      </c>
      <c r="C415" s="298">
        <f>SUM(F401:F414)</f>
        <v>0</v>
      </c>
      <c r="D415" s="299"/>
      <c r="E415" s="299"/>
      <c r="F415" s="300"/>
      <c r="H415" s="42"/>
      <c r="I415" s="43" t="s">
        <v>0</v>
      </c>
      <c r="J415" s="298">
        <f>SUM(M401:M414)</f>
        <v>0</v>
      </c>
      <c r="K415" s="299"/>
      <c r="L415" s="299"/>
      <c r="M415" s="300"/>
    </row>
    <row r="416" spans="1:13" ht="10.5" customHeight="1" x14ac:dyDescent="0.2"/>
    <row r="417" spans="1:13" ht="10.5" customHeight="1" x14ac:dyDescent="0.2"/>
    <row r="418" spans="1:13" ht="15" customHeight="1" x14ac:dyDescent="0.2">
      <c r="A418" s="2"/>
      <c r="B418" s="307" t="s">
        <v>17</v>
      </c>
      <c r="C418" s="307"/>
      <c r="D418" s="307"/>
      <c r="E418" s="308"/>
      <c r="F418" s="3" t="s">
        <v>16</v>
      </c>
      <c r="H418" s="2"/>
      <c r="I418" s="307" t="s">
        <v>17</v>
      </c>
      <c r="J418" s="307"/>
      <c r="K418" s="307"/>
      <c r="L418" s="308"/>
      <c r="M418" s="3" t="s">
        <v>16</v>
      </c>
    </row>
    <row r="419" spans="1:13" ht="15" customHeight="1" x14ac:dyDescent="0.2">
      <c r="A419" s="4"/>
      <c r="B419" s="309"/>
      <c r="C419" s="309"/>
      <c r="D419" s="309"/>
      <c r="E419" s="310"/>
      <c r="F419" s="5">
        <f>$P$3</f>
        <v>44499</v>
      </c>
      <c r="H419" s="4"/>
      <c r="I419" s="309"/>
      <c r="J419" s="309"/>
      <c r="K419" s="309"/>
      <c r="L419" s="310"/>
      <c r="M419" s="5">
        <f>$P$3</f>
        <v>44499</v>
      </c>
    </row>
    <row r="420" spans="1:13" ht="10.5" customHeight="1" x14ac:dyDescent="0.2">
      <c r="A420" s="6"/>
      <c r="B420" s="297" t="s">
        <v>1008</v>
      </c>
      <c r="C420" s="297"/>
      <c r="D420" s="297"/>
      <c r="E420" s="306"/>
      <c r="F420" s="7">
        <f>$P$3</f>
        <v>44499</v>
      </c>
      <c r="H420" s="6"/>
      <c r="I420" s="297" t="s">
        <v>1008</v>
      </c>
      <c r="J420" s="297"/>
      <c r="K420" s="297"/>
      <c r="L420" s="306"/>
      <c r="M420" s="7">
        <f>$P$3</f>
        <v>44499</v>
      </c>
    </row>
    <row r="421" spans="1:13" ht="10.5" customHeight="1" x14ac:dyDescent="0.2">
      <c r="A421" s="6"/>
      <c r="B421" s="297" t="s">
        <v>1010</v>
      </c>
      <c r="C421" s="297"/>
      <c r="D421" s="297"/>
      <c r="E421" s="9"/>
      <c r="F421" s="10">
        <f>$P$3</f>
        <v>44499</v>
      </c>
      <c r="H421" s="6"/>
      <c r="I421" s="297" t="s">
        <v>1010</v>
      </c>
      <c r="J421" s="297"/>
      <c r="K421" s="297"/>
      <c r="L421" s="9"/>
      <c r="M421" s="10">
        <f>$P$3</f>
        <v>44499</v>
      </c>
    </row>
    <row r="422" spans="1:13" ht="10.5" customHeight="1" x14ac:dyDescent="0.2">
      <c r="A422" s="6"/>
      <c r="B422" s="297" t="s">
        <v>13</v>
      </c>
      <c r="C422" s="297"/>
      <c r="D422" s="297"/>
      <c r="E422" s="9"/>
      <c r="F422" s="13" t="s">
        <v>12</v>
      </c>
      <c r="H422" s="6"/>
      <c r="I422" s="297" t="s">
        <v>13</v>
      </c>
      <c r="J422" s="297"/>
      <c r="K422" s="297"/>
      <c r="L422" s="9"/>
      <c r="M422" s="13" t="s">
        <v>12</v>
      </c>
    </row>
    <row r="423" spans="1:13" ht="10.5" customHeight="1" x14ac:dyDescent="0.2">
      <c r="A423" s="6"/>
      <c r="B423" s="297">
        <v>3017216119</v>
      </c>
      <c r="C423" s="297"/>
      <c r="D423" s="297"/>
      <c r="E423" s="9"/>
      <c r="F423" s="301"/>
      <c r="H423" s="6"/>
      <c r="I423" s="297">
        <v>3017216119</v>
      </c>
      <c r="J423" s="297"/>
      <c r="K423" s="297"/>
      <c r="L423" s="9"/>
      <c r="M423" s="301"/>
    </row>
    <row r="424" spans="1:13" ht="10.5" customHeight="1" x14ac:dyDescent="0.2">
      <c r="A424" s="17"/>
      <c r="B424" s="305" t="s">
        <v>1009</v>
      </c>
      <c r="C424" s="305"/>
      <c r="D424" s="305"/>
      <c r="E424" s="18"/>
      <c r="F424" s="302"/>
      <c r="H424" s="17"/>
      <c r="I424" s="305" t="s">
        <v>1009</v>
      </c>
      <c r="J424" s="305"/>
      <c r="K424" s="305"/>
      <c r="L424" s="18"/>
      <c r="M424" s="302"/>
    </row>
    <row r="425" spans="1:13" ht="10.5" customHeight="1" x14ac:dyDescent="0.2">
      <c r="A425" s="20" t="s">
        <v>10</v>
      </c>
      <c r="B425" s="313" t="e">
        <f>VLOOKUP(F423,BDCLIENTES!$A:$I,2,0)</f>
        <v>#N/A</v>
      </c>
      <c r="C425" s="314"/>
      <c r="D425" s="314"/>
      <c r="E425" s="314"/>
      <c r="F425" s="315"/>
      <c r="H425" s="20" t="s">
        <v>10</v>
      </c>
      <c r="I425" s="313" t="e">
        <f>VLOOKUP(M423,BDCLIENTES!$A:$I,2,0)</f>
        <v>#N/A</v>
      </c>
      <c r="J425" s="314"/>
      <c r="K425" s="314"/>
      <c r="L425" s="314"/>
      <c r="M425" s="315"/>
    </row>
    <row r="426" spans="1:13" ht="10.5" customHeight="1" x14ac:dyDescent="0.2">
      <c r="A426" s="21" t="s">
        <v>9</v>
      </c>
      <c r="B426" s="294" t="e">
        <f>VLOOKUP(F423,BDCLIENTES!$A:$I,3,0)</f>
        <v>#N/A</v>
      </c>
      <c r="C426" s="295"/>
      <c r="D426" s="295"/>
      <c r="E426" s="295"/>
      <c r="F426" s="296"/>
      <c r="H426" s="21" t="s">
        <v>9</v>
      </c>
      <c r="I426" s="294" t="e">
        <f>VLOOKUP(M423,BDCLIENTES!$A:$I,3,0)</f>
        <v>#N/A</v>
      </c>
      <c r="J426" s="295"/>
      <c r="K426" s="295"/>
      <c r="L426" s="295"/>
      <c r="M426" s="296"/>
    </row>
    <row r="427" spans="1:13" ht="10.5" customHeight="1" x14ac:dyDescent="0.2">
      <c r="A427" s="21" t="s">
        <v>8</v>
      </c>
      <c r="B427" s="294" t="e">
        <f>VLOOKUP(F423,BDCLIENTES!$A:$I,4,0)</f>
        <v>#N/A</v>
      </c>
      <c r="C427" s="295"/>
      <c r="D427" s="295"/>
      <c r="E427" s="295"/>
      <c r="F427" s="296"/>
      <c r="H427" s="21" t="s">
        <v>8</v>
      </c>
      <c r="I427" s="294" t="e">
        <f>VLOOKUP(M423,BDCLIENTES!$A:$I,4,0)</f>
        <v>#N/A</v>
      </c>
      <c r="J427" s="295"/>
      <c r="K427" s="295"/>
      <c r="L427" s="295"/>
      <c r="M427" s="296"/>
    </row>
    <row r="428" spans="1:13" ht="10.5" customHeight="1" x14ac:dyDescent="0.2">
      <c r="A428" s="21" t="s">
        <v>7</v>
      </c>
      <c r="B428" s="294" t="e">
        <f>VLOOKUP(F423,BDCLIENTES!$A:$I,5,0)</f>
        <v>#N/A</v>
      </c>
      <c r="C428" s="295"/>
      <c r="D428" s="295"/>
      <c r="E428" s="295"/>
      <c r="F428" s="296"/>
      <c r="H428" s="21" t="s">
        <v>7</v>
      </c>
      <c r="I428" s="294" t="e">
        <f>VLOOKUP(M423,BDCLIENTES!$A:$I,5,0)</f>
        <v>#N/A</v>
      </c>
      <c r="J428" s="295"/>
      <c r="K428" s="295"/>
      <c r="L428" s="295"/>
      <c r="M428" s="296"/>
    </row>
    <row r="429" spans="1:13" ht="10.5" customHeight="1" x14ac:dyDescent="0.2">
      <c r="A429" s="21" t="s">
        <v>6</v>
      </c>
      <c r="B429" s="294" t="e">
        <f>VLOOKUP(F423,BDCLIENTES!$A:$I,6,0)</f>
        <v>#N/A</v>
      </c>
      <c r="C429" s="295"/>
      <c r="D429" s="295"/>
      <c r="E429" s="295"/>
      <c r="F429" s="296"/>
      <c r="H429" s="21" t="s">
        <v>6</v>
      </c>
      <c r="I429" s="294" t="e">
        <f>VLOOKUP(M423,BDCLIENTES!$A:$I,6,0)</f>
        <v>#N/A</v>
      </c>
      <c r="J429" s="295"/>
      <c r="K429" s="295"/>
      <c r="L429" s="295"/>
      <c r="M429" s="296"/>
    </row>
    <row r="430" spans="1:13" ht="10.5" customHeight="1" x14ac:dyDescent="0.2">
      <c r="A430" s="22" t="s">
        <v>5</v>
      </c>
      <c r="B430" s="294" t="e">
        <f>VLOOKUP(F423,BDCLIENTES!$A:$I,7,0)</f>
        <v>#N/A</v>
      </c>
      <c r="C430" s="295"/>
      <c r="D430" s="295"/>
      <c r="E430" s="295"/>
      <c r="F430" s="296"/>
      <c r="H430" s="22" t="s">
        <v>5</v>
      </c>
      <c r="I430" s="294" t="e">
        <f>VLOOKUP(M423,BDCLIENTES!$A:$I,7,0)</f>
        <v>#N/A</v>
      </c>
      <c r="J430" s="295"/>
      <c r="K430" s="295"/>
      <c r="L430" s="295"/>
      <c r="M430" s="296"/>
    </row>
    <row r="431" spans="1:13" ht="10.5" customHeight="1" x14ac:dyDescent="0.2">
      <c r="A431" s="23" t="s">
        <v>4</v>
      </c>
      <c r="B431" s="291" t="e">
        <f>VLOOKUP(F423,BDCLIENTES!$A:$I,8,0)</f>
        <v>#N/A</v>
      </c>
      <c r="C431" s="292"/>
      <c r="D431" s="292"/>
      <c r="E431" s="292"/>
      <c r="F431" s="293"/>
      <c r="H431" s="23" t="s">
        <v>4</v>
      </c>
      <c r="I431" s="291" t="e">
        <f>VLOOKUP(M423,BDCLIENTES!$A:$I,8,0)</f>
        <v>#N/A</v>
      </c>
      <c r="J431" s="292"/>
      <c r="K431" s="292"/>
      <c r="L431" s="292"/>
      <c r="M431" s="293"/>
    </row>
    <row r="432" spans="1:13" ht="10.5" customHeight="1" x14ac:dyDescent="0.2">
      <c r="A432" s="24" t="s">
        <v>3</v>
      </c>
      <c r="B432" s="289" t="s">
        <v>2</v>
      </c>
      <c r="C432" s="290"/>
      <c r="D432" s="25" t="s">
        <v>989</v>
      </c>
      <c r="E432" s="26"/>
      <c r="F432" s="27" t="s">
        <v>1</v>
      </c>
      <c r="H432" s="24" t="s">
        <v>3</v>
      </c>
      <c r="I432" s="289" t="s">
        <v>2</v>
      </c>
      <c r="J432" s="290"/>
      <c r="K432" s="25" t="s">
        <v>989</v>
      </c>
      <c r="L432" s="26"/>
      <c r="M432" s="27" t="s">
        <v>1</v>
      </c>
    </row>
    <row r="433" spans="1:13" ht="10.5" customHeight="1" x14ac:dyDescent="0.2">
      <c r="A433" s="28"/>
      <c r="B433" s="303"/>
      <c r="C433" s="304"/>
      <c r="D433" s="29"/>
      <c r="E433" s="30" t="e">
        <f>VLOOKUP(B433,BDPRODUCTOS!$B:$C,2,0)</f>
        <v>#N/A</v>
      </c>
      <c r="F433" s="31" t="str">
        <f>IFERROR(A433*E433,"")</f>
        <v/>
      </c>
      <c r="H433" s="28"/>
      <c r="I433" s="303"/>
      <c r="J433" s="304"/>
      <c r="K433" s="29"/>
      <c r="L433" s="30" t="e">
        <f>VLOOKUP(I433,BDPRODUCTOS!$B:$C,2,0)</f>
        <v>#N/A</v>
      </c>
      <c r="M433" s="31" t="str">
        <f>IFERROR(H433*L433,"")</f>
        <v/>
      </c>
    </row>
    <row r="434" spans="1:13" ht="10.5" customHeight="1" x14ac:dyDescent="0.2">
      <c r="A434" s="34"/>
      <c r="B434" s="287"/>
      <c r="C434" s="288"/>
      <c r="D434" s="35"/>
      <c r="E434" s="36" t="e">
        <f>VLOOKUP(B434,BDPRODUCTOS!$B:$C,2,0)</f>
        <v>#N/A</v>
      </c>
      <c r="F434" s="31" t="str">
        <f t="shared" ref="F434" si="51">IFERROR(A434*E434,"")</f>
        <v/>
      </c>
      <c r="H434" s="34"/>
      <c r="I434" s="287"/>
      <c r="J434" s="288"/>
      <c r="K434" s="35"/>
      <c r="L434" s="36" t="e">
        <f>VLOOKUP(I434,BDPRODUCTOS!$B:$C,2,0)</f>
        <v>#N/A</v>
      </c>
      <c r="M434" s="31" t="str">
        <f t="shared" ref="M434" si="52">IFERROR(H434*L434,"")</f>
        <v/>
      </c>
    </row>
    <row r="435" spans="1:13" ht="10.5" customHeight="1" x14ac:dyDescent="0.2">
      <c r="A435" s="34"/>
      <c r="B435" s="287"/>
      <c r="C435" s="288"/>
      <c r="D435" s="35"/>
      <c r="E435" s="36" t="e">
        <f>VLOOKUP(B435,BDPRODUCTOS!$B:$C,2,0)</f>
        <v>#N/A</v>
      </c>
      <c r="F435" s="31" t="str">
        <f>IFERROR(A435*E435,"")</f>
        <v/>
      </c>
      <c r="H435" s="34"/>
      <c r="I435" s="287"/>
      <c r="J435" s="288"/>
      <c r="K435" s="35"/>
      <c r="L435" s="36" t="e">
        <f>VLOOKUP(I435,BDPRODUCTOS!$B:$C,2,0)</f>
        <v>#N/A</v>
      </c>
      <c r="M435" s="31" t="str">
        <f>IFERROR(H435*L435,"")</f>
        <v/>
      </c>
    </row>
    <row r="436" spans="1:13" ht="10.5" customHeight="1" x14ac:dyDescent="0.2">
      <c r="A436" s="34"/>
      <c r="B436" s="287"/>
      <c r="C436" s="288"/>
      <c r="D436" s="35"/>
      <c r="E436" s="36" t="e">
        <f>VLOOKUP(B436,BDPRODUCTOS!$B:$C,2,0)</f>
        <v>#N/A</v>
      </c>
      <c r="F436" s="31" t="str">
        <f t="shared" ref="F436:F446" si="53">IFERROR(A436*E436,"")</f>
        <v/>
      </c>
      <c r="H436" s="34"/>
      <c r="I436" s="287"/>
      <c r="J436" s="288"/>
      <c r="K436" s="35"/>
      <c r="L436" s="36" t="e">
        <f>VLOOKUP(I436,BDPRODUCTOS!$B:$C,2,0)</f>
        <v>#N/A</v>
      </c>
      <c r="M436" s="31" t="str">
        <f t="shared" ref="M436:M446" si="54">IFERROR(H436*L436,"")</f>
        <v/>
      </c>
    </row>
    <row r="437" spans="1:13" ht="10.5" customHeight="1" x14ac:dyDescent="0.2">
      <c r="A437" s="34"/>
      <c r="B437" s="287"/>
      <c r="C437" s="288"/>
      <c r="D437" s="35"/>
      <c r="E437" s="36" t="e">
        <f>VLOOKUP(B437,BDPRODUCTOS!$B:$C,2,0)</f>
        <v>#N/A</v>
      </c>
      <c r="F437" s="31" t="str">
        <f t="shared" si="53"/>
        <v/>
      </c>
      <c r="H437" s="34"/>
      <c r="I437" s="287"/>
      <c r="J437" s="288"/>
      <c r="K437" s="35"/>
      <c r="L437" s="36" t="e">
        <f>VLOOKUP(I437,BDPRODUCTOS!$B:$C,2,0)</f>
        <v>#N/A</v>
      </c>
      <c r="M437" s="31" t="str">
        <f t="shared" si="54"/>
        <v/>
      </c>
    </row>
    <row r="438" spans="1:13" ht="10.5" customHeight="1" x14ac:dyDescent="0.2">
      <c r="A438" s="40"/>
      <c r="B438" s="287"/>
      <c r="C438" s="288"/>
      <c r="D438" s="35"/>
      <c r="E438" s="36" t="e">
        <f>VLOOKUP(B438,BDPRODUCTOS!$B:$C,2,0)</f>
        <v>#N/A</v>
      </c>
      <c r="F438" s="31" t="str">
        <f t="shared" si="53"/>
        <v/>
      </c>
      <c r="H438" s="40"/>
      <c r="I438" s="287"/>
      <c r="J438" s="288"/>
      <c r="K438" s="35"/>
      <c r="L438" s="36" t="e">
        <f>VLOOKUP(I438,BDPRODUCTOS!$B:$C,2,0)</f>
        <v>#N/A</v>
      </c>
      <c r="M438" s="31" t="str">
        <f t="shared" si="54"/>
        <v/>
      </c>
    </row>
    <row r="439" spans="1:13" ht="10.5" customHeight="1" x14ac:dyDescent="0.2">
      <c r="A439" s="40"/>
      <c r="B439" s="287"/>
      <c r="C439" s="288"/>
      <c r="D439" s="35"/>
      <c r="E439" s="36" t="e">
        <f>VLOOKUP(B439,BDPRODUCTOS!$B:$C,2,0)</f>
        <v>#N/A</v>
      </c>
      <c r="F439" s="31" t="str">
        <f t="shared" si="53"/>
        <v/>
      </c>
      <c r="H439" s="40"/>
      <c r="I439" s="287"/>
      <c r="J439" s="288"/>
      <c r="K439" s="35"/>
      <c r="L439" s="36" t="e">
        <f>VLOOKUP(I439,BDPRODUCTOS!$B:$C,2,0)</f>
        <v>#N/A</v>
      </c>
      <c r="M439" s="31" t="str">
        <f t="shared" si="54"/>
        <v/>
      </c>
    </row>
    <row r="440" spans="1:13" ht="10.5" customHeight="1" x14ac:dyDescent="0.2">
      <c r="A440" s="40"/>
      <c r="B440" s="287"/>
      <c r="C440" s="288"/>
      <c r="D440" s="35"/>
      <c r="E440" s="36" t="e">
        <f>VLOOKUP(B440,BDPRODUCTOS!$B:$C,2,0)</f>
        <v>#N/A</v>
      </c>
      <c r="F440" s="31" t="str">
        <f t="shared" si="53"/>
        <v/>
      </c>
      <c r="H440" s="40"/>
      <c r="I440" s="287"/>
      <c r="J440" s="288"/>
      <c r="K440" s="35"/>
      <c r="L440" s="36" t="e">
        <f>VLOOKUP(I440,BDPRODUCTOS!$B:$C,2,0)</f>
        <v>#N/A</v>
      </c>
      <c r="M440" s="31" t="str">
        <f t="shared" si="54"/>
        <v/>
      </c>
    </row>
    <row r="441" spans="1:13" ht="10.5" customHeight="1" x14ac:dyDescent="0.2">
      <c r="A441" s="40"/>
      <c r="B441" s="287"/>
      <c r="C441" s="288"/>
      <c r="D441" s="35"/>
      <c r="E441" s="36" t="e">
        <f>VLOOKUP(B441,BDPRODUCTOS!$B:$C,2,0)</f>
        <v>#N/A</v>
      </c>
      <c r="F441" s="31" t="str">
        <f t="shared" si="53"/>
        <v/>
      </c>
      <c r="H441" s="40"/>
      <c r="I441" s="287"/>
      <c r="J441" s="288"/>
      <c r="K441" s="35"/>
      <c r="L441" s="36" t="e">
        <f>VLOOKUP(I441,BDPRODUCTOS!$B:$C,2,0)</f>
        <v>#N/A</v>
      </c>
      <c r="M441" s="31" t="str">
        <f t="shared" si="54"/>
        <v/>
      </c>
    </row>
    <row r="442" spans="1:13" ht="10.5" customHeight="1" x14ac:dyDescent="0.2">
      <c r="A442" s="40"/>
      <c r="B442" s="287"/>
      <c r="C442" s="288"/>
      <c r="D442" s="35"/>
      <c r="E442" s="36" t="e">
        <f>VLOOKUP(B442,BDPRODUCTOS!$B:$C,2,0)</f>
        <v>#N/A</v>
      </c>
      <c r="F442" s="31" t="str">
        <f t="shared" si="53"/>
        <v/>
      </c>
      <c r="H442" s="40"/>
      <c r="I442" s="287"/>
      <c r="J442" s="288"/>
      <c r="K442" s="35"/>
      <c r="L442" s="36" t="e">
        <f>VLOOKUP(I442,BDPRODUCTOS!$B:$C,2,0)</f>
        <v>#N/A</v>
      </c>
      <c r="M442" s="31" t="str">
        <f t="shared" si="54"/>
        <v/>
      </c>
    </row>
    <row r="443" spans="1:13" ht="10.5" customHeight="1" x14ac:dyDescent="0.2">
      <c r="A443" s="40"/>
      <c r="B443" s="287"/>
      <c r="C443" s="288"/>
      <c r="D443" s="35"/>
      <c r="E443" s="36" t="e">
        <f>VLOOKUP(B443,BDPRODUCTOS!$B:$C,2,0)</f>
        <v>#N/A</v>
      </c>
      <c r="F443" s="31" t="str">
        <f t="shared" si="53"/>
        <v/>
      </c>
      <c r="H443" s="40"/>
      <c r="I443" s="287"/>
      <c r="J443" s="288"/>
      <c r="K443" s="35"/>
      <c r="L443" s="36" t="e">
        <f>VLOOKUP(I443,BDPRODUCTOS!$B:$C,2,0)</f>
        <v>#N/A</v>
      </c>
      <c r="M443" s="31" t="str">
        <f t="shared" si="54"/>
        <v/>
      </c>
    </row>
    <row r="444" spans="1:13" ht="10.5" customHeight="1" x14ac:dyDescent="0.2">
      <c r="A444" s="40"/>
      <c r="B444" s="287"/>
      <c r="C444" s="288"/>
      <c r="D444" s="35"/>
      <c r="E444" s="36" t="e">
        <f>VLOOKUP(B444,BDPRODUCTOS!$B:$C,2,0)</f>
        <v>#N/A</v>
      </c>
      <c r="F444" s="31" t="str">
        <f t="shared" si="53"/>
        <v/>
      </c>
      <c r="H444" s="40"/>
      <c r="I444" s="287"/>
      <c r="J444" s="288"/>
      <c r="K444" s="35"/>
      <c r="L444" s="36" t="e">
        <f>VLOOKUP(I444,BDPRODUCTOS!$B:$C,2,0)</f>
        <v>#N/A</v>
      </c>
      <c r="M444" s="31" t="str">
        <f t="shared" si="54"/>
        <v/>
      </c>
    </row>
    <row r="445" spans="1:13" ht="10.5" customHeight="1" x14ac:dyDescent="0.2">
      <c r="A445" s="40"/>
      <c r="B445" s="287"/>
      <c r="C445" s="288"/>
      <c r="D445" s="35"/>
      <c r="E445" s="36" t="e">
        <f>VLOOKUP(B445,BDPRODUCTOS!$B:$C,2,0)</f>
        <v>#N/A</v>
      </c>
      <c r="F445" s="31" t="str">
        <f t="shared" si="53"/>
        <v/>
      </c>
      <c r="H445" s="40"/>
      <c r="I445" s="287"/>
      <c r="J445" s="288"/>
      <c r="K445" s="35"/>
      <c r="L445" s="36" t="e">
        <f>VLOOKUP(I445,BDPRODUCTOS!$B:$C,2,0)</f>
        <v>#N/A</v>
      </c>
      <c r="M445" s="31" t="str">
        <f t="shared" si="54"/>
        <v/>
      </c>
    </row>
    <row r="446" spans="1:13" ht="10.5" customHeight="1" x14ac:dyDescent="0.2">
      <c r="A446" s="40"/>
      <c r="B446" s="311"/>
      <c r="C446" s="312"/>
      <c r="D446" s="41"/>
      <c r="E446" s="36" t="e">
        <f>VLOOKUP(B446,BDPRODUCTOS!$B:$C,2,0)</f>
        <v>#N/A</v>
      </c>
      <c r="F446" s="31" t="str">
        <f t="shared" si="53"/>
        <v/>
      </c>
      <c r="H446" s="40"/>
      <c r="I446" s="311"/>
      <c r="J446" s="312"/>
      <c r="K446" s="41"/>
      <c r="L446" s="36" t="e">
        <f>VLOOKUP(I446,BDPRODUCTOS!$B:$C,2,0)</f>
        <v>#N/A</v>
      </c>
      <c r="M446" s="31" t="str">
        <f t="shared" si="54"/>
        <v/>
      </c>
    </row>
    <row r="447" spans="1:13" ht="19.5" customHeight="1" x14ac:dyDescent="0.2">
      <c r="A447" s="42"/>
      <c r="B447" s="43" t="s">
        <v>0</v>
      </c>
      <c r="C447" s="298">
        <f>SUM(F433:F446)</f>
        <v>0</v>
      </c>
      <c r="D447" s="299"/>
      <c r="E447" s="299"/>
      <c r="F447" s="300"/>
      <c r="H447" s="42"/>
      <c r="I447" s="43" t="s">
        <v>0</v>
      </c>
      <c r="J447" s="298">
        <f>SUM(M433:M446)</f>
        <v>0</v>
      </c>
      <c r="K447" s="299"/>
      <c r="L447" s="299"/>
      <c r="M447" s="300"/>
    </row>
    <row r="448" spans="1:13" ht="10.5" customHeight="1" x14ac:dyDescent="0.2"/>
    <row r="449" spans="1:13" ht="10.5" customHeight="1" x14ac:dyDescent="0.2"/>
    <row r="450" spans="1:13" ht="15" customHeight="1" x14ac:dyDescent="0.2">
      <c r="A450" s="2"/>
      <c r="B450" s="307" t="s">
        <v>17</v>
      </c>
      <c r="C450" s="307"/>
      <c r="D450" s="307"/>
      <c r="E450" s="308"/>
      <c r="F450" s="3" t="s">
        <v>16</v>
      </c>
      <c r="H450" s="2"/>
      <c r="I450" s="307" t="s">
        <v>17</v>
      </c>
      <c r="J450" s="307"/>
      <c r="K450" s="307"/>
      <c r="L450" s="308"/>
      <c r="M450" s="3" t="s">
        <v>16</v>
      </c>
    </row>
    <row r="451" spans="1:13" ht="15" customHeight="1" x14ac:dyDescent="0.2">
      <c r="A451" s="4"/>
      <c r="B451" s="309"/>
      <c r="C451" s="309"/>
      <c r="D451" s="309"/>
      <c r="E451" s="310"/>
      <c r="F451" s="5">
        <f>$P$3</f>
        <v>44499</v>
      </c>
      <c r="H451" s="4"/>
      <c r="I451" s="309"/>
      <c r="J451" s="309"/>
      <c r="K451" s="309"/>
      <c r="L451" s="310"/>
      <c r="M451" s="5">
        <f>$P$3</f>
        <v>44499</v>
      </c>
    </row>
    <row r="452" spans="1:13" ht="10.5" customHeight="1" x14ac:dyDescent="0.2">
      <c r="A452" s="6"/>
      <c r="B452" s="297" t="s">
        <v>1008</v>
      </c>
      <c r="C452" s="297"/>
      <c r="D452" s="297"/>
      <c r="E452" s="306"/>
      <c r="F452" s="7">
        <f>$P$3</f>
        <v>44499</v>
      </c>
      <c r="H452" s="6"/>
      <c r="I452" s="297" t="s">
        <v>1008</v>
      </c>
      <c r="J452" s="297"/>
      <c r="K452" s="297"/>
      <c r="L452" s="306"/>
      <c r="M452" s="7">
        <f>$P$3</f>
        <v>44499</v>
      </c>
    </row>
    <row r="453" spans="1:13" ht="10.5" customHeight="1" x14ac:dyDescent="0.2">
      <c r="A453" s="6"/>
      <c r="B453" s="297" t="s">
        <v>1010</v>
      </c>
      <c r="C453" s="297"/>
      <c r="D453" s="297"/>
      <c r="E453" s="9"/>
      <c r="F453" s="10">
        <f>$P$3</f>
        <v>44499</v>
      </c>
      <c r="H453" s="6"/>
      <c r="I453" s="297" t="s">
        <v>1010</v>
      </c>
      <c r="J453" s="297"/>
      <c r="K453" s="297"/>
      <c r="L453" s="9"/>
      <c r="M453" s="10">
        <f>$P$3</f>
        <v>44499</v>
      </c>
    </row>
    <row r="454" spans="1:13" ht="10.5" customHeight="1" x14ac:dyDescent="0.2">
      <c r="A454" s="6"/>
      <c r="B454" s="297" t="s">
        <v>13</v>
      </c>
      <c r="C454" s="297"/>
      <c r="D454" s="297"/>
      <c r="E454" s="9"/>
      <c r="F454" s="13" t="s">
        <v>12</v>
      </c>
      <c r="H454" s="6"/>
      <c r="I454" s="297" t="s">
        <v>13</v>
      </c>
      <c r="J454" s="297"/>
      <c r="K454" s="297"/>
      <c r="L454" s="9"/>
      <c r="M454" s="13" t="s">
        <v>12</v>
      </c>
    </row>
    <row r="455" spans="1:13" ht="10.5" customHeight="1" x14ac:dyDescent="0.2">
      <c r="A455" s="6"/>
      <c r="B455" s="297">
        <v>3017216119</v>
      </c>
      <c r="C455" s="297"/>
      <c r="D455" s="297"/>
      <c r="E455" s="9"/>
      <c r="F455" s="301"/>
      <c r="H455" s="6"/>
      <c r="I455" s="297">
        <v>3017216119</v>
      </c>
      <c r="J455" s="297"/>
      <c r="K455" s="297"/>
      <c r="L455" s="9"/>
      <c r="M455" s="301"/>
    </row>
    <row r="456" spans="1:13" ht="10.5" customHeight="1" x14ac:dyDescent="0.2">
      <c r="A456" s="17"/>
      <c r="B456" s="305" t="s">
        <v>1009</v>
      </c>
      <c r="C456" s="305"/>
      <c r="D456" s="305"/>
      <c r="E456" s="18"/>
      <c r="F456" s="302"/>
      <c r="H456" s="17"/>
      <c r="I456" s="305" t="s">
        <v>1009</v>
      </c>
      <c r="J456" s="305"/>
      <c r="K456" s="305"/>
      <c r="L456" s="18"/>
      <c r="M456" s="302"/>
    </row>
    <row r="457" spans="1:13" ht="10.5" customHeight="1" x14ac:dyDescent="0.2">
      <c r="A457" s="20" t="s">
        <v>10</v>
      </c>
      <c r="B457" s="313" t="e">
        <f>VLOOKUP(F455,BDCLIENTES!$A:$I,2,0)</f>
        <v>#N/A</v>
      </c>
      <c r="C457" s="314"/>
      <c r="D457" s="314"/>
      <c r="E457" s="314"/>
      <c r="F457" s="315"/>
      <c r="H457" s="20" t="s">
        <v>10</v>
      </c>
      <c r="I457" s="313" t="e">
        <f>VLOOKUP(M455,BDCLIENTES!$A:$I,2,0)</f>
        <v>#N/A</v>
      </c>
      <c r="J457" s="314"/>
      <c r="K457" s="314"/>
      <c r="L457" s="314"/>
      <c r="M457" s="315"/>
    </row>
    <row r="458" spans="1:13" ht="10.5" customHeight="1" x14ac:dyDescent="0.2">
      <c r="A458" s="21" t="s">
        <v>9</v>
      </c>
      <c r="B458" s="294" t="e">
        <f>VLOOKUP(F455,BDCLIENTES!$A:$I,3,0)</f>
        <v>#N/A</v>
      </c>
      <c r="C458" s="295"/>
      <c r="D458" s="295"/>
      <c r="E458" s="295"/>
      <c r="F458" s="296"/>
      <c r="H458" s="21" t="s">
        <v>9</v>
      </c>
      <c r="I458" s="294" t="e">
        <f>VLOOKUP(M455,BDCLIENTES!$A:$I,3,0)</f>
        <v>#N/A</v>
      </c>
      <c r="J458" s="295"/>
      <c r="K458" s="295"/>
      <c r="L458" s="295"/>
      <c r="M458" s="296"/>
    </row>
    <row r="459" spans="1:13" ht="10.5" customHeight="1" x14ac:dyDescent="0.2">
      <c r="A459" s="21" t="s">
        <v>8</v>
      </c>
      <c r="B459" s="294" t="e">
        <f>VLOOKUP(F455,BDCLIENTES!$A:$I,4,0)</f>
        <v>#N/A</v>
      </c>
      <c r="C459" s="295"/>
      <c r="D459" s="295"/>
      <c r="E459" s="295"/>
      <c r="F459" s="296"/>
      <c r="H459" s="21" t="s">
        <v>8</v>
      </c>
      <c r="I459" s="294" t="e">
        <f>VLOOKUP(M455,BDCLIENTES!$A:$I,4,0)</f>
        <v>#N/A</v>
      </c>
      <c r="J459" s="295"/>
      <c r="K459" s="295"/>
      <c r="L459" s="295"/>
      <c r="M459" s="296"/>
    </row>
    <row r="460" spans="1:13" ht="10.5" customHeight="1" x14ac:dyDescent="0.2">
      <c r="A460" s="21" t="s">
        <v>7</v>
      </c>
      <c r="B460" s="294" t="e">
        <f>VLOOKUP(F455,BDCLIENTES!$A:$I,5,0)</f>
        <v>#N/A</v>
      </c>
      <c r="C460" s="295"/>
      <c r="D460" s="295"/>
      <c r="E460" s="295"/>
      <c r="F460" s="296"/>
      <c r="H460" s="21" t="s">
        <v>7</v>
      </c>
      <c r="I460" s="294" t="e">
        <f>VLOOKUP(M455,BDCLIENTES!$A:$I,5,0)</f>
        <v>#N/A</v>
      </c>
      <c r="J460" s="295"/>
      <c r="K460" s="295"/>
      <c r="L460" s="295"/>
      <c r="M460" s="296"/>
    </row>
    <row r="461" spans="1:13" ht="10.5" customHeight="1" x14ac:dyDescent="0.2">
      <c r="A461" s="21" t="s">
        <v>6</v>
      </c>
      <c r="B461" s="294" t="e">
        <f>VLOOKUP(F455,BDCLIENTES!$A:$I,6,0)</f>
        <v>#N/A</v>
      </c>
      <c r="C461" s="295"/>
      <c r="D461" s="295"/>
      <c r="E461" s="295"/>
      <c r="F461" s="296"/>
      <c r="H461" s="21" t="s">
        <v>6</v>
      </c>
      <c r="I461" s="294" t="e">
        <f>VLOOKUP(M455,BDCLIENTES!$A:$I,6,0)</f>
        <v>#N/A</v>
      </c>
      <c r="J461" s="295"/>
      <c r="K461" s="295"/>
      <c r="L461" s="295"/>
      <c r="M461" s="296"/>
    </row>
    <row r="462" spans="1:13" ht="10.5" customHeight="1" x14ac:dyDescent="0.2">
      <c r="A462" s="22" t="s">
        <v>5</v>
      </c>
      <c r="B462" s="294" t="e">
        <f>VLOOKUP(F455,BDCLIENTES!$A:$I,7,0)</f>
        <v>#N/A</v>
      </c>
      <c r="C462" s="295"/>
      <c r="D462" s="295"/>
      <c r="E462" s="295"/>
      <c r="F462" s="296"/>
      <c r="H462" s="22" t="s">
        <v>5</v>
      </c>
      <c r="I462" s="294" t="e">
        <f>VLOOKUP(M455,BDCLIENTES!$A:$I,7,0)</f>
        <v>#N/A</v>
      </c>
      <c r="J462" s="295"/>
      <c r="K462" s="295"/>
      <c r="L462" s="295"/>
      <c r="M462" s="296"/>
    </row>
    <row r="463" spans="1:13" ht="10.5" customHeight="1" x14ac:dyDescent="0.2">
      <c r="A463" s="23" t="s">
        <v>4</v>
      </c>
      <c r="B463" s="291" t="e">
        <f>VLOOKUP(F455,BDCLIENTES!$A:$I,8,0)</f>
        <v>#N/A</v>
      </c>
      <c r="C463" s="292"/>
      <c r="D463" s="292"/>
      <c r="E463" s="292"/>
      <c r="F463" s="293"/>
      <c r="H463" s="23" t="s">
        <v>4</v>
      </c>
      <c r="I463" s="291" t="e">
        <f>VLOOKUP(M455,BDCLIENTES!$A:$I,8,0)</f>
        <v>#N/A</v>
      </c>
      <c r="J463" s="292"/>
      <c r="K463" s="292"/>
      <c r="L463" s="292"/>
      <c r="M463" s="293"/>
    </row>
    <row r="464" spans="1:13" ht="10.5" customHeight="1" x14ac:dyDescent="0.2">
      <c r="A464" s="24" t="s">
        <v>3</v>
      </c>
      <c r="B464" s="289" t="s">
        <v>2</v>
      </c>
      <c r="C464" s="290"/>
      <c r="D464" s="25" t="s">
        <v>989</v>
      </c>
      <c r="E464" s="26"/>
      <c r="F464" s="27" t="s">
        <v>1</v>
      </c>
      <c r="H464" s="24" t="s">
        <v>3</v>
      </c>
      <c r="I464" s="289" t="s">
        <v>2</v>
      </c>
      <c r="J464" s="290"/>
      <c r="K464" s="25" t="s">
        <v>989</v>
      </c>
      <c r="L464" s="26"/>
      <c r="M464" s="27" t="s">
        <v>1</v>
      </c>
    </row>
    <row r="465" spans="1:13" ht="10.5" customHeight="1" x14ac:dyDescent="0.2">
      <c r="A465" s="28"/>
      <c r="B465" s="303"/>
      <c r="C465" s="304"/>
      <c r="D465" s="29"/>
      <c r="E465" s="30" t="e">
        <f>VLOOKUP(B465,BDPRODUCTOS!$B:$C,2,0)</f>
        <v>#N/A</v>
      </c>
      <c r="F465" s="31" t="str">
        <f>IFERROR(A465*E465,"")</f>
        <v/>
      </c>
      <c r="H465" s="28"/>
      <c r="I465" s="303"/>
      <c r="J465" s="304"/>
      <c r="K465" s="29"/>
      <c r="L465" s="30" t="e">
        <f>VLOOKUP(I465,BDPRODUCTOS!$B:$C,2,0)</f>
        <v>#N/A</v>
      </c>
      <c r="M465" s="31" t="str">
        <f>IFERROR(H465*L465,"")</f>
        <v/>
      </c>
    </row>
    <row r="466" spans="1:13" ht="10.5" customHeight="1" x14ac:dyDescent="0.2">
      <c r="A466" s="34"/>
      <c r="B466" s="287"/>
      <c r="C466" s="288"/>
      <c r="D466" s="35"/>
      <c r="E466" s="36" t="e">
        <f>VLOOKUP(B466,BDPRODUCTOS!$B:$C,2,0)</f>
        <v>#N/A</v>
      </c>
      <c r="F466" s="31" t="str">
        <f t="shared" ref="F466" si="55">IFERROR(A466*E466,"")</f>
        <v/>
      </c>
      <c r="H466" s="34"/>
      <c r="I466" s="287"/>
      <c r="J466" s="288"/>
      <c r="K466" s="35"/>
      <c r="L466" s="36" t="e">
        <f>VLOOKUP(I466,BDPRODUCTOS!$B:$C,2,0)</f>
        <v>#N/A</v>
      </c>
      <c r="M466" s="31" t="str">
        <f t="shared" ref="M466" si="56">IFERROR(H466*L466,"")</f>
        <v/>
      </c>
    </row>
    <row r="467" spans="1:13" ht="10.5" customHeight="1" x14ac:dyDescent="0.2">
      <c r="A467" s="34"/>
      <c r="B467" s="287"/>
      <c r="C467" s="288"/>
      <c r="D467" s="35"/>
      <c r="E467" s="36" t="e">
        <f>VLOOKUP(B467,BDPRODUCTOS!$B:$C,2,0)</f>
        <v>#N/A</v>
      </c>
      <c r="F467" s="31" t="str">
        <f>IFERROR(A467*E467,"")</f>
        <v/>
      </c>
      <c r="H467" s="34"/>
      <c r="I467" s="287"/>
      <c r="J467" s="288"/>
      <c r="K467" s="35"/>
      <c r="L467" s="36" t="e">
        <f>VLOOKUP(I467,BDPRODUCTOS!$B:$C,2,0)</f>
        <v>#N/A</v>
      </c>
      <c r="M467" s="31" t="str">
        <f>IFERROR(H467*L467,"")</f>
        <v/>
      </c>
    </row>
    <row r="468" spans="1:13" ht="10.5" customHeight="1" x14ac:dyDescent="0.2">
      <c r="A468" s="34"/>
      <c r="B468" s="287"/>
      <c r="C468" s="288"/>
      <c r="D468" s="35"/>
      <c r="E468" s="36" t="e">
        <f>VLOOKUP(B468,BDPRODUCTOS!$B:$C,2,0)</f>
        <v>#N/A</v>
      </c>
      <c r="F468" s="31" t="str">
        <f t="shared" ref="F468:F478" si="57">IFERROR(A468*E468,"")</f>
        <v/>
      </c>
      <c r="H468" s="34"/>
      <c r="I468" s="287"/>
      <c r="J468" s="288"/>
      <c r="K468" s="35"/>
      <c r="L468" s="36" t="e">
        <f>VLOOKUP(I468,BDPRODUCTOS!$B:$C,2,0)</f>
        <v>#N/A</v>
      </c>
      <c r="M468" s="31" t="str">
        <f t="shared" ref="M468:M478" si="58">IFERROR(H468*L468,"")</f>
        <v/>
      </c>
    </row>
    <row r="469" spans="1:13" ht="10.5" customHeight="1" x14ac:dyDescent="0.2">
      <c r="A469" s="34"/>
      <c r="B469" s="287"/>
      <c r="C469" s="288"/>
      <c r="D469" s="35"/>
      <c r="E469" s="36" t="e">
        <f>VLOOKUP(B469,BDPRODUCTOS!$B:$C,2,0)</f>
        <v>#N/A</v>
      </c>
      <c r="F469" s="31" t="str">
        <f t="shared" si="57"/>
        <v/>
      </c>
      <c r="H469" s="34"/>
      <c r="I469" s="287"/>
      <c r="J469" s="288"/>
      <c r="K469" s="35"/>
      <c r="L469" s="36" t="e">
        <f>VLOOKUP(I469,BDPRODUCTOS!$B:$C,2,0)</f>
        <v>#N/A</v>
      </c>
      <c r="M469" s="31" t="str">
        <f t="shared" si="58"/>
        <v/>
      </c>
    </row>
    <row r="470" spans="1:13" ht="10.5" customHeight="1" x14ac:dyDescent="0.2">
      <c r="A470" s="40"/>
      <c r="B470" s="287"/>
      <c r="C470" s="288"/>
      <c r="D470" s="35"/>
      <c r="E470" s="36" t="e">
        <f>VLOOKUP(B470,BDPRODUCTOS!$B:$C,2,0)</f>
        <v>#N/A</v>
      </c>
      <c r="F470" s="31" t="str">
        <f t="shared" si="57"/>
        <v/>
      </c>
      <c r="H470" s="40"/>
      <c r="I470" s="287"/>
      <c r="J470" s="288"/>
      <c r="K470" s="35"/>
      <c r="L470" s="36" t="e">
        <f>VLOOKUP(I470,BDPRODUCTOS!$B:$C,2,0)</f>
        <v>#N/A</v>
      </c>
      <c r="M470" s="31" t="str">
        <f t="shared" si="58"/>
        <v/>
      </c>
    </row>
    <row r="471" spans="1:13" ht="10.5" customHeight="1" x14ac:dyDescent="0.2">
      <c r="A471" s="40"/>
      <c r="B471" s="287"/>
      <c r="C471" s="288"/>
      <c r="D471" s="35"/>
      <c r="E471" s="36" t="e">
        <f>VLOOKUP(B471,BDPRODUCTOS!$B:$C,2,0)</f>
        <v>#N/A</v>
      </c>
      <c r="F471" s="31" t="str">
        <f t="shared" si="57"/>
        <v/>
      </c>
      <c r="H471" s="40"/>
      <c r="I471" s="287"/>
      <c r="J471" s="288"/>
      <c r="K471" s="35"/>
      <c r="L471" s="36" t="e">
        <f>VLOOKUP(I471,BDPRODUCTOS!$B:$C,2,0)</f>
        <v>#N/A</v>
      </c>
      <c r="M471" s="31" t="str">
        <f t="shared" si="58"/>
        <v/>
      </c>
    </row>
    <row r="472" spans="1:13" ht="10.5" customHeight="1" x14ac:dyDescent="0.2">
      <c r="A472" s="40"/>
      <c r="B472" s="287"/>
      <c r="C472" s="288"/>
      <c r="D472" s="35"/>
      <c r="E472" s="36" t="e">
        <f>VLOOKUP(B472,BDPRODUCTOS!$B:$C,2,0)</f>
        <v>#N/A</v>
      </c>
      <c r="F472" s="31" t="str">
        <f t="shared" si="57"/>
        <v/>
      </c>
      <c r="H472" s="40"/>
      <c r="I472" s="287"/>
      <c r="J472" s="288"/>
      <c r="K472" s="35"/>
      <c r="L472" s="36" t="e">
        <f>VLOOKUP(I472,BDPRODUCTOS!$B:$C,2,0)</f>
        <v>#N/A</v>
      </c>
      <c r="M472" s="31" t="str">
        <f t="shared" si="58"/>
        <v/>
      </c>
    </row>
    <row r="473" spans="1:13" ht="10.5" customHeight="1" x14ac:dyDescent="0.2">
      <c r="A473" s="40"/>
      <c r="B473" s="287"/>
      <c r="C473" s="288"/>
      <c r="D473" s="35"/>
      <c r="E473" s="36" t="e">
        <f>VLOOKUP(B473,BDPRODUCTOS!$B:$C,2,0)</f>
        <v>#N/A</v>
      </c>
      <c r="F473" s="31" t="str">
        <f t="shared" si="57"/>
        <v/>
      </c>
      <c r="H473" s="40"/>
      <c r="I473" s="287"/>
      <c r="J473" s="288"/>
      <c r="K473" s="35"/>
      <c r="L473" s="36" t="e">
        <f>VLOOKUP(I473,BDPRODUCTOS!$B:$C,2,0)</f>
        <v>#N/A</v>
      </c>
      <c r="M473" s="31" t="str">
        <f t="shared" si="58"/>
        <v/>
      </c>
    </row>
    <row r="474" spans="1:13" ht="10.5" customHeight="1" x14ac:dyDescent="0.2">
      <c r="A474" s="40"/>
      <c r="B474" s="287"/>
      <c r="C474" s="288"/>
      <c r="D474" s="35"/>
      <c r="E474" s="36" t="e">
        <f>VLOOKUP(B474,BDPRODUCTOS!$B:$C,2,0)</f>
        <v>#N/A</v>
      </c>
      <c r="F474" s="31" t="str">
        <f t="shared" si="57"/>
        <v/>
      </c>
      <c r="H474" s="40"/>
      <c r="I474" s="287"/>
      <c r="J474" s="288"/>
      <c r="K474" s="35"/>
      <c r="L474" s="36" t="e">
        <f>VLOOKUP(I474,BDPRODUCTOS!$B:$C,2,0)</f>
        <v>#N/A</v>
      </c>
      <c r="M474" s="31" t="str">
        <f t="shared" si="58"/>
        <v/>
      </c>
    </row>
    <row r="475" spans="1:13" ht="10.5" customHeight="1" x14ac:dyDescent="0.2">
      <c r="A475" s="40"/>
      <c r="B475" s="287"/>
      <c r="C475" s="288"/>
      <c r="D475" s="35"/>
      <c r="E475" s="36" t="e">
        <f>VLOOKUP(B475,BDPRODUCTOS!$B:$C,2,0)</f>
        <v>#N/A</v>
      </c>
      <c r="F475" s="31" t="str">
        <f t="shared" si="57"/>
        <v/>
      </c>
      <c r="H475" s="40"/>
      <c r="I475" s="287"/>
      <c r="J475" s="288"/>
      <c r="K475" s="35"/>
      <c r="L475" s="36" t="e">
        <f>VLOOKUP(I475,BDPRODUCTOS!$B:$C,2,0)</f>
        <v>#N/A</v>
      </c>
      <c r="M475" s="31" t="str">
        <f t="shared" si="58"/>
        <v/>
      </c>
    </row>
    <row r="476" spans="1:13" ht="10.5" customHeight="1" x14ac:dyDescent="0.2">
      <c r="A476" s="40"/>
      <c r="B476" s="287"/>
      <c r="C476" s="288"/>
      <c r="D476" s="35"/>
      <c r="E476" s="36" t="e">
        <f>VLOOKUP(B476,BDPRODUCTOS!$B:$C,2,0)</f>
        <v>#N/A</v>
      </c>
      <c r="F476" s="31" t="str">
        <f t="shared" si="57"/>
        <v/>
      </c>
      <c r="H476" s="40"/>
      <c r="I476" s="287"/>
      <c r="J476" s="288"/>
      <c r="K476" s="35"/>
      <c r="L476" s="36" t="e">
        <f>VLOOKUP(I476,BDPRODUCTOS!$B:$C,2,0)</f>
        <v>#N/A</v>
      </c>
      <c r="M476" s="31" t="str">
        <f t="shared" si="58"/>
        <v/>
      </c>
    </row>
    <row r="477" spans="1:13" ht="10.5" customHeight="1" x14ac:dyDescent="0.2">
      <c r="A477" s="40"/>
      <c r="B477" s="287"/>
      <c r="C477" s="288"/>
      <c r="D477" s="35"/>
      <c r="E477" s="36" t="e">
        <f>VLOOKUP(B477,BDPRODUCTOS!$B:$C,2,0)</f>
        <v>#N/A</v>
      </c>
      <c r="F477" s="31" t="str">
        <f t="shared" si="57"/>
        <v/>
      </c>
      <c r="H477" s="40"/>
      <c r="I477" s="287"/>
      <c r="J477" s="288"/>
      <c r="K477" s="35"/>
      <c r="L477" s="36" t="e">
        <f>VLOOKUP(I477,BDPRODUCTOS!$B:$C,2,0)</f>
        <v>#N/A</v>
      </c>
      <c r="M477" s="31" t="str">
        <f t="shared" si="58"/>
        <v/>
      </c>
    </row>
    <row r="478" spans="1:13" ht="10.5" customHeight="1" x14ac:dyDescent="0.2">
      <c r="A478" s="40"/>
      <c r="B478" s="311"/>
      <c r="C478" s="312"/>
      <c r="D478" s="41"/>
      <c r="E478" s="36" t="e">
        <f>VLOOKUP(B478,BDPRODUCTOS!$B:$C,2,0)</f>
        <v>#N/A</v>
      </c>
      <c r="F478" s="31" t="str">
        <f t="shared" si="57"/>
        <v/>
      </c>
      <c r="H478" s="40"/>
      <c r="I478" s="311"/>
      <c r="J478" s="312"/>
      <c r="K478" s="41"/>
      <c r="L478" s="36" t="e">
        <f>VLOOKUP(I478,BDPRODUCTOS!$B:$C,2,0)</f>
        <v>#N/A</v>
      </c>
      <c r="M478" s="31" t="str">
        <f t="shared" si="58"/>
        <v/>
      </c>
    </row>
    <row r="479" spans="1:13" ht="19.5" customHeight="1" x14ac:dyDescent="0.2">
      <c r="A479" s="42"/>
      <c r="B479" s="43" t="s">
        <v>0</v>
      </c>
      <c r="C479" s="298">
        <f>SUM(F465:F478)</f>
        <v>0</v>
      </c>
      <c r="D479" s="299"/>
      <c r="E479" s="299"/>
      <c r="F479" s="300"/>
      <c r="H479" s="42"/>
      <c r="I479" s="43" t="s">
        <v>0</v>
      </c>
      <c r="J479" s="298">
        <f>SUM(M465:M478)</f>
        <v>0</v>
      </c>
      <c r="K479" s="299"/>
      <c r="L479" s="299"/>
      <c r="M479" s="300"/>
    </row>
    <row r="480" spans="1:13" ht="10.5" customHeight="1" x14ac:dyDescent="0.2"/>
    <row r="481" spans="1:13" ht="10.5" customHeight="1" x14ac:dyDescent="0.2"/>
    <row r="482" spans="1:13" ht="15" customHeight="1" x14ac:dyDescent="0.2">
      <c r="A482" s="2"/>
      <c r="B482" s="307" t="s">
        <v>17</v>
      </c>
      <c r="C482" s="307"/>
      <c r="D482" s="307"/>
      <c r="E482" s="308"/>
      <c r="F482" s="3" t="s">
        <v>16</v>
      </c>
      <c r="H482" s="2"/>
      <c r="I482" s="307" t="s">
        <v>17</v>
      </c>
      <c r="J482" s="307"/>
      <c r="K482" s="307"/>
      <c r="L482" s="308"/>
      <c r="M482" s="3" t="s">
        <v>16</v>
      </c>
    </row>
    <row r="483" spans="1:13" ht="15" customHeight="1" x14ac:dyDescent="0.2">
      <c r="A483" s="4"/>
      <c r="B483" s="309"/>
      <c r="C483" s="309"/>
      <c r="D483" s="309"/>
      <c r="E483" s="310"/>
      <c r="F483" s="5">
        <f>$P$3</f>
        <v>44499</v>
      </c>
      <c r="H483" s="4"/>
      <c r="I483" s="309"/>
      <c r="J483" s="309"/>
      <c r="K483" s="309"/>
      <c r="L483" s="310"/>
      <c r="M483" s="5">
        <f>$P$3</f>
        <v>44499</v>
      </c>
    </row>
    <row r="484" spans="1:13" ht="10.5" customHeight="1" x14ac:dyDescent="0.2">
      <c r="A484" s="6"/>
      <c r="B484" s="297" t="s">
        <v>1008</v>
      </c>
      <c r="C484" s="297"/>
      <c r="D484" s="297"/>
      <c r="E484" s="306"/>
      <c r="F484" s="7">
        <f>$P$3</f>
        <v>44499</v>
      </c>
      <c r="H484" s="6"/>
      <c r="I484" s="297" t="s">
        <v>1008</v>
      </c>
      <c r="J484" s="297"/>
      <c r="K484" s="297"/>
      <c r="L484" s="306"/>
      <c r="M484" s="7">
        <f>$P$3</f>
        <v>44499</v>
      </c>
    </row>
    <row r="485" spans="1:13" ht="10.5" customHeight="1" x14ac:dyDescent="0.2">
      <c r="A485" s="6"/>
      <c r="B485" s="297" t="s">
        <v>1010</v>
      </c>
      <c r="C485" s="297"/>
      <c r="D485" s="297"/>
      <c r="E485" s="9"/>
      <c r="F485" s="10">
        <f>$P$3</f>
        <v>44499</v>
      </c>
      <c r="H485" s="6"/>
      <c r="I485" s="297" t="s">
        <v>1010</v>
      </c>
      <c r="J485" s="297"/>
      <c r="K485" s="297"/>
      <c r="L485" s="9"/>
      <c r="M485" s="10">
        <f>$P$3</f>
        <v>44499</v>
      </c>
    </row>
    <row r="486" spans="1:13" ht="10.5" customHeight="1" x14ac:dyDescent="0.2">
      <c r="A486" s="6"/>
      <c r="B486" s="297" t="s">
        <v>13</v>
      </c>
      <c r="C486" s="297"/>
      <c r="D486" s="297"/>
      <c r="E486" s="9"/>
      <c r="F486" s="13" t="s">
        <v>12</v>
      </c>
      <c r="H486" s="6"/>
      <c r="I486" s="297" t="s">
        <v>13</v>
      </c>
      <c r="J486" s="297"/>
      <c r="K486" s="297"/>
      <c r="L486" s="9"/>
      <c r="M486" s="13" t="s">
        <v>12</v>
      </c>
    </row>
    <row r="487" spans="1:13" ht="10.5" customHeight="1" x14ac:dyDescent="0.2">
      <c r="A487" s="6"/>
      <c r="B487" s="297">
        <v>3017216119</v>
      </c>
      <c r="C487" s="297"/>
      <c r="D487" s="297"/>
      <c r="E487" s="9"/>
      <c r="F487" s="301"/>
      <c r="H487" s="6"/>
      <c r="I487" s="297">
        <v>3017216119</v>
      </c>
      <c r="J487" s="297"/>
      <c r="K487" s="297"/>
      <c r="L487" s="9"/>
      <c r="M487" s="301"/>
    </row>
    <row r="488" spans="1:13" ht="10.5" customHeight="1" x14ac:dyDescent="0.2">
      <c r="A488" s="17"/>
      <c r="B488" s="305" t="s">
        <v>1009</v>
      </c>
      <c r="C488" s="305"/>
      <c r="D488" s="305"/>
      <c r="E488" s="18"/>
      <c r="F488" s="302"/>
      <c r="H488" s="17"/>
      <c r="I488" s="305" t="s">
        <v>1009</v>
      </c>
      <c r="J488" s="305"/>
      <c r="K488" s="305"/>
      <c r="L488" s="18"/>
      <c r="M488" s="302"/>
    </row>
    <row r="489" spans="1:13" ht="10.5" customHeight="1" x14ac:dyDescent="0.2">
      <c r="A489" s="20" t="s">
        <v>10</v>
      </c>
      <c r="B489" s="313" t="e">
        <f>VLOOKUP(F487,BDCLIENTES!$A:$I,2,0)</f>
        <v>#N/A</v>
      </c>
      <c r="C489" s="314"/>
      <c r="D489" s="314"/>
      <c r="E489" s="314"/>
      <c r="F489" s="315"/>
      <c r="H489" s="20" t="s">
        <v>10</v>
      </c>
      <c r="I489" s="313" t="e">
        <f>VLOOKUP(M487,BDCLIENTES!$A:$I,2,0)</f>
        <v>#N/A</v>
      </c>
      <c r="J489" s="314"/>
      <c r="K489" s="314"/>
      <c r="L489" s="314"/>
      <c r="M489" s="315"/>
    </row>
    <row r="490" spans="1:13" ht="10.5" customHeight="1" x14ac:dyDescent="0.2">
      <c r="A490" s="21" t="s">
        <v>9</v>
      </c>
      <c r="B490" s="294" t="e">
        <f>VLOOKUP(F487,BDCLIENTES!$A:$I,3,0)</f>
        <v>#N/A</v>
      </c>
      <c r="C490" s="295"/>
      <c r="D490" s="295"/>
      <c r="E490" s="295"/>
      <c r="F490" s="296"/>
      <c r="H490" s="21" t="s">
        <v>9</v>
      </c>
      <c r="I490" s="294" t="e">
        <f>VLOOKUP(M487,BDCLIENTES!$A:$I,3,0)</f>
        <v>#N/A</v>
      </c>
      <c r="J490" s="295"/>
      <c r="K490" s="295"/>
      <c r="L490" s="295"/>
      <c r="M490" s="296"/>
    </row>
    <row r="491" spans="1:13" ht="10.5" customHeight="1" x14ac:dyDescent="0.2">
      <c r="A491" s="21" t="s">
        <v>8</v>
      </c>
      <c r="B491" s="294" t="e">
        <f>VLOOKUP(F487,BDCLIENTES!$A:$I,4,0)</f>
        <v>#N/A</v>
      </c>
      <c r="C491" s="295"/>
      <c r="D491" s="295"/>
      <c r="E491" s="295"/>
      <c r="F491" s="296"/>
      <c r="H491" s="21" t="s">
        <v>8</v>
      </c>
      <c r="I491" s="294" t="e">
        <f>VLOOKUP(M487,BDCLIENTES!$A:$I,4,0)</f>
        <v>#N/A</v>
      </c>
      <c r="J491" s="295"/>
      <c r="K491" s="295"/>
      <c r="L491" s="295"/>
      <c r="M491" s="296"/>
    </row>
    <row r="492" spans="1:13" ht="10.5" customHeight="1" x14ac:dyDescent="0.2">
      <c r="A492" s="21" t="s">
        <v>7</v>
      </c>
      <c r="B492" s="294" t="e">
        <f>VLOOKUP(F487,BDCLIENTES!$A:$I,5,0)</f>
        <v>#N/A</v>
      </c>
      <c r="C492" s="295"/>
      <c r="D492" s="295"/>
      <c r="E492" s="295"/>
      <c r="F492" s="296"/>
      <c r="H492" s="21" t="s">
        <v>7</v>
      </c>
      <c r="I492" s="294" t="e">
        <f>VLOOKUP(M487,BDCLIENTES!$A:$I,5,0)</f>
        <v>#N/A</v>
      </c>
      <c r="J492" s="295"/>
      <c r="K492" s="295"/>
      <c r="L492" s="295"/>
      <c r="M492" s="296"/>
    </row>
    <row r="493" spans="1:13" ht="10.5" customHeight="1" x14ac:dyDescent="0.2">
      <c r="A493" s="21" t="s">
        <v>6</v>
      </c>
      <c r="B493" s="294" t="e">
        <f>VLOOKUP(F487,BDCLIENTES!$A:$I,6,0)</f>
        <v>#N/A</v>
      </c>
      <c r="C493" s="295"/>
      <c r="D493" s="295"/>
      <c r="E493" s="295"/>
      <c r="F493" s="296"/>
      <c r="H493" s="21" t="s">
        <v>6</v>
      </c>
      <c r="I493" s="294" t="e">
        <f>VLOOKUP(M487,BDCLIENTES!$A:$I,6,0)</f>
        <v>#N/A</v>
      </c>
      <c r="J493" s="295"/>
      <c r="K493" s="295"/>
      <c r="L493" s="295"/>
      <c r="M493" s="296"/>
    </row>
    <row r="494" spans="1:13" ht="10.5" customHeight="1" x14ac:dyDescent="0.2">
      <c r="A494" s="22" t="s">
        <v>5</v>
      </c>
      <c r="B494" s="294" t="e">
        <f>VLOOKUP(F487,BDCLIENTES!$A:$I,7,0)</f>
        <v>#N/A</v>
      </c>
      <c r="C494" s="295"/>
      <c r="D494" s="295"/>
      <c r="E494" s="295"/>
      <c r="F494" s="296"/>
      <c r="H494" s="22" t="s">
        <v>5</v>
      </c>
      <c r="I494" s="294" t="e">
        <f>VLOOKUP(M487,BDCLIENTES!$A:$I,7,0)</f>
        <v>#N/A</v>
      </c>
      <c r="J494" s="295"/>
      <c r="K494" s="295"/>
      <c r="L494" s="295"/>
      <c r="M494" s="296"/>
    </row>
    <row r="495" spans="1:13" ht="10.5" customHeight="1" x14ac:dyDescent="0.2">
      <c r="A495" s="23" t="s">
        <v>4</v>
      </c>
      <c r="B495" s="291" t="e">
        <f>VLOOKUP(F487,BDCLIENTES!$A:$I,8,0)</f>
        <v>#N/A</v>
      </c>
      <c r="C495" s="292"/>
      <c r="D495" s="292"/>
      <c r="E495" s="292"/>
      <c r="F495" s="293"/>
      <c r="H495" s="23" t="s">
        <v>4</v>
      </c>
      <c r="I495" s="291" t="e">
        <f>VLOOKUP(M487,BDCLIENTES!$A:$I,8,0)</f>
        <v>#N/A</v>
      </c>
      <c r="J495" s="292"/>
      <c r="K495" s="292"/>
      <c r="L495" s="292"/>
      <c r="M495" s="293"/>
    </row>
    <row r="496" spans="1:13" ht="10.5" customHeight="1" x14ac:dyDescent="0.2">
      <c r="A496" s="24" t="s">
        <v>3</v>
      </c>
      <c r="B496" s="289" t="s">
        <v>2</v>
      </c>
      <c r="C496" s="290"/>
      <c r="D496" s="25" t="s">
        <v>989</v>
      </c>
      <c r="E496" s="26"/>
      <c r="F496" s="27" t="s">
        <v>1</v>
      </c>
      <c r="H496" s="24" t="s">
        <v>3</v>
      </c>
      <c r="I496" s="289" t="s">
        <v>2</v>
      </c>
      <c r="J496" s="290"/>
      <c r="K496" s="25" t="s">
        <v>989</v>
      </c>
      <c r="L496" s="26"/>
      <c r="M496" s="27" t="s">
        <v>1</v>
      </c>
    </row>
    <row r="497" spans="1:13" ht="10.5" customHeight="1" x14ac:dyDescent="0.2">
      <c r="A497" s="28"/>
      <c r="B497" s="303"/>
      <c r="C497" s="304"/>
      <c r="D497" s="29"/>
      <c r="E497" s="30" t="e">
        <f>VLOOKUP(B497,BDPRODUCTOS!$B:$C,2,0)</f>
        <v>#N/A</v>
      </c>
      <c r="F497" s="31" t="str">
        <f>IFERROR(A497*E497,"")</f>
        <v/>
      </c>
      <c r="H497" s="28"/>
      <c r="I497" s="303"/>
      <c r="J497" s="304"/>
      <c r="K497" s="29"/>
      <c r="L497" s="30" t="e">
        <f>VLOOKUP(I497,BDPRODUCTOS!$B:$C,2,0)</f>
        <v>#N/A</v>
      </c>
      <c r="M497" s="31" t="str">
        <f>IFERROR(H497*L497,"")</f>
        <v/>
      </c>
    </row>
    <row r="498" spans="1:13" ht="10.5" customHeight="1" x14ac:dyDescent="0.2">
      <c r="A498" s="34"/>
      <c r="B498" s="287"/>
      <c r="C498" s="288"/>
      <c r="D498" s="35"/>
      <c r="E498" s="36" t="e">
        <f>VLOOKUP(B498,BDPRODUCTOS!$B:$C,2,0)</f>
        <v>#N/A</v>
      </c>
      <c r="F498" s="31" t="str">
        <f t="shared" ref="F498" si="59">IFERROR(A498*E498,"")</f>
        <v/>
      </c>
      <c r="H498" s="34"/>
      <c r="I498" s="287"/>
      <c r="J498" s="288"/>
      <c r="K498" s="35"/>
      <c r="L498" s="36" t="e">
        <f>VLOOKUP(I498,BDPRODUCTOS!$B:$C,2,0)</f>
        <v>#N/A</v>
      </c>
      <c r="M498" s="31" t="str">
        <f t="shared" ref="M498" si="60">IFERROR(H498*L498,"")</f>
        <v/>
      </c>
    </row>
    <row r="499" spans="1:13" ht="10.5" customHeight="1" x14ac:dyDescent="0.2">
      <c r="A499" s="34"/>
      <c r="B499" s="287"/>
      <c r="C499" s="288"/>
      <c r="D499" s="35"/>
      <c r="E499" s="36" t="e">
        <f>VLOOKUP(B499,BDPRODUCTOS!$B:$C,2,0)</f>
        <v>#N/A</v>
      </c>
      <c r="F499" s="31" t="str">
        <f>IFERROR(A499*E499,"")</f>
        <v/>
      </c>
      <c r="H499" s="34"/>
      <c r="I499" s="287"/>
      <c r="J499" s="288"/>
      <c r="K499" s="35"/>
      <c r="L499" s="36" t="e">
        <f>VLOOKUP(I499,BDPRODUCTOS!$B:$C,2,0)</f>
        <v>#N/A</v>
      </c>
      <c r="M499" s="31" t="str">
        <f>IFERROR(H499*L499,"")</f>
        <v/>
      </c>
    </row>
    <row r="500" spans="1:13" ht="10.5" customHeight="1" x14ac:dyDescent="0.2">
      <c r="A500" s="34"/>
      <c r="B500" s="287"/>
      <c r="C500" s="288"/>
      <c r="D500" s="35"/>
      <c r="E500" s="36" t="e">
        <f>VLOOKUP(B500,BDPRODUCTOS!$B:$C,2,0)</f>
        <v>#N/A</v>
      </c>
      <c r="F500" s="31" t="str">
        <f t="shared" ref="F500:F510" si="61">IFERROR(A500*E500,"")</f>
        <v/>
      </c>
      <c r="H500" s="34"/>
      <c r="I500" s="287"/>
      <c r="J500" s="288"/>
      <c r="K500" s="35"/>
      <c r="L500" s="36" t="e">
        <f>VLOOKUP(I500,BDPRODUCTOS!$B:$C,2,0)</f>
        <v>#N/A</v>
      </c>
      <c r="M500" s="31" t="str">
        <f t="shared" ref="M500:M510" si="62">IFERROR(H500*L500,"")</f>
        <v/>
      </c>
    </row>
    <row r="501" spans="1:13" ht="10.5" customHeight="1" x14ac:dyDescent="0.2">
      <c r="A501" s="34"/>
      <c r="B501" s="287"/>
      <c r="C501" s="288"/>
      <c r="D501" s="35"/>
      <c r="E501" s="36" t="e">
        <f>VLOOKUP(B501,BDPRODUCTOS!$B:$C,2,0)</f>
        <v>#N/A</v>
      </c>
      <c r="F501" s="31" t="str">
        <f t="shared" si="61"/>
        <v/>
      </c>
      <c r="H501" s="34"/>
      <c r="I501" s="287"/>
      <c r="J501" s="288"/>
      <c r="K501" s="35"/>
      <c r="L501" s="36" t="e">
        <f>VLOOKUP(I501,BDPRODUCTOS!$B:$C,2,0)</f>
        <v>#N/A</v>
      </c>
      <c r="M501" s="31" t="str">
        <f t="shared" si="62"/>
        <v/>
      </c>
    </row>
    <row r="502" spans="1:13" ht="10.5" customHeight="1" x14ac:dyDescent="0.2">
      <c r="A502" s="40"/>
      <c r="B502" s="287"/>
      <c r="C502" s="288"/>
      <c r="D502" s="35"/>
      <c r="E502" s="36" t="e">
        <f>VLOOKUP(B502,BDPRODUCTOS!$B:$C,2,0)</f>
        <v>#N/A</v>
      </c>
      <c r="F502" s="31" t="str">
        <f t="shared" si="61"/>
        <v/>
      </c>
      <c r="H502" s="40"/>
      <c r="I502" s="287"/>
      <c r="J502" s="288"/>
      <c r="K502" s="35"/>
      <c r="L502" s="36" t="e">
        <f>VLOOKUP(I502,BDPRODUCTOS!$B:$C,2,0)</f>
        <v>#N/A</v>
      </c>
      <c r="M502" s="31" t="str">
        <f t="shared" si="62"/>
        <v/>
      </c>
    </row>
    <row r="503" spans="1:13" ht="10.5" customHeight="1" x14ac:dyDescent="0.2">
      <c r="A503" s="40"/>
      <c r="B503" s="287"/>
      <c r="C503" s="288"/>
      <c r="D503" s="35"/>
      <c r="E503" s="36" t="e">
        <f>VLOOKUP(B503,BDPRODUCTOS!$B:$C,2,0)</f>
        <v>#N/A</v>
      </c>
      <c r="F503" s="31" t="str">
        <f t="shared" si="61"/>
        <v/>
      </c>
      <c r="H503" s="40"/>
      <c r="I503" s="287"/>
      <c r="J503" s="288"/>
      <c r="K503" s="35"/>
      <c r="L503" s="36" t="e">
        <f>VLOOKUP(I503,BDPRODUCTOS!$B:$C,2,0)</f>
        <v>#N/A</v>
      </c>
      <c r="M503" s="31" t="str">
        <f t="shared" si="62"/>
        <v/>
      </c>
    </row>
    <row r="504" spans="1:13" ht="10.5" customHeight="1" x14ac:dyDescent="0.2">
      <c r="A504" s="40"/>
      <c r="B504" s="287"/>
      <c r="C504" s="288"/>
      <c r="D504" s="35"/>
      <c r="E504" s="36" t="e">
        <f>VLOOKUP(B504,BDPRODUCTOS!$B:$C,2,0)</f>
        <v>#N/A</v>
      </c>
      <c r="F504" s="31" t="str">
        <f t="shared" si="61"/>
        <v/>
      </c>
      <c r="H504" s="40"/>
      <c r="I504" s="287"/>
      <c r="J504" s="288"/>
      <c r="K504" s="35"/>
      <c r="L504" s="36" t="e">
        <f>VLOOKUP(I504,BDPRODUCTOS!$B:$C,2,0)</f>
        <v>#N/A</v>
      </c>
      <c r="M504" s="31" t="str">
        <f t="shared" si="62"/>
        <v/>
      </c>
    </row>
    <row r="505" spans="1:13" ht="10.5" customHeight="1" x14ac:dyDescent="0.2">
      <c r="A505" s="40"/>
      <c r="B505" s="287"/>
      <c r="C505" s="288"/>
      <c r="D505" s="35"/>
      <c r="E505" s="36" t="e">
        <f>VLOOKUP(B505,BDPRODUCTOS!$B:$C,2,0)</f>
        <v>#N/A</v>
      </c>
      <c r="F505" s="31" t="str">
        <f t="shared" si="61"/>
        <v/>
      </c>
      <c r="H505" s="40"/>
      <c r="I505" s="287"/>
      <c r="J505" s="288"/>
      <c r="K505" s="35"/>
      <c r="L505" s="36" t="e">
        <f>VLOOKUP(I505,BDPRODUCTOS!$B:$C,2,0)</f>
        <v>#N/A</v>
      </c>
      <c r="M505" s="31" t="str">
        <f t="shared" si="62"/>
        <v/>
      </c>
    </row>
    <row r="506" spans="1:13" ht="10.5" customHeight="1" x14ac:dyDescent="0.2">
      <c r="A506" s="40"/>
      <c r="B506" s="287"/>
      <c r="C506" s="288"/>
      <c r="D506" s="35"/>
      <c r="E506" s="36" t="e">
        <f>VLOOKUP(B506,BDPRODUCTOS!$B:$C,2,0)</f>
        <v>#N/A</v>
      </c>
      <c r="F506" s="31" t="str">
        <f t="shared" si="61"/>
        <v/>
      </c>
      <c r="H506" s="40"/>
      <c r="I506" s="287"/>
      <c r="J506" s="288"/>
      <c r="K506" s="35"/>
      <c r="L506" s="36" t="e">
        <f>VLOOKUP(I506,BDPRODUCTOS!$B:$C,2,0)</f>
        <v>#N/A</v>
      </c>
      <c r="M506" s="31" t="str">
        <f t="shared" si="62"/>
        <v/>
      </c>
    </row>
    <row r="507" spans="1:13" ht="10.5" customHeight="1" x14ac:dyDescent="0.2">
      <c r="A507" s="40"/>
      <c r="B507" s="287"/>
      <c r="C507" s="288"/>
      <c r="D507" s="35"/>
      <c r="E507" s="36" t="e">
        <f>VLOOKUP(B507,BDPRODUCTOS!$B:$C,2,0)</f>
        <v>#N/A</v>
      </c>
      <c r="F507" s="31" t="str">
        <f t="shared" si="61"/>
        <v/>
      </c>
      <c r="H507" s="40"/>
      <c r="I507" s="287"/>
      <c r="J507" s="288"/>
      <c r="K507" s="35"/>
      <c r="L507" s="36" t="e">
        <f>VLOOKUP(I507,BDPRODUCTOS!$B:$C,2,0)</f>
        <v>#N/A</v>
      </c>
      <c r="M507" s="31" t="str">
        <f t="shared" si="62"/>
        <v/>
      </c>
    </row>
    <row r="508" spans="1:13" ht="10.5" customHeight="1" x14ac:dyDescent="0.2">
      <c r="A508" s="40"/>
      <c r="B508" s="287"/>
      <c r="C508" s="288"/>
      <c r="D508" s="35"/>
      <c r="E508" s="36" t="e">
        <f>VLOOKUP(B508,BDPRODUCTOS!$B:$C,2,0)</f>
        <v>#N/A</v>
      </c>
      <c r="F508" s="31" t="str">
        <f t="shared" si="61"/>
        <v/>
      </c>
      <c r="H508" s="40"/>
      <c r="I508" s="287"/>
      <c r="J508" s="288"/>
      <c r="K508" s="35"/>
      <c r="L508" s="36" t="e">
        <f>VLOOKUP(I508,BDPRODUCTOS!$B:$C,2,0)</f>
        <v>#N/A</v>
      </c>
      <c r="M508" s="31" t="str">
        <f t="shared" si="62"/>
        <v/>
      </c>
    </row>
    <row r="509" spans="1:13" ht="10.5" customHeight="1" x14ac:dyDescent="0.2">
      <c r="A509" s="40"/>
      <c r="B509" s="287"/>
      <c r="C509" s="288"/>
      <c r="D509" s="35"/>
      <c r="E509" s="36" t="e">
        <f>VLOOKUP(B509,BDPRODUCTOS!$B:$C,2,0)</f>
        <v>#N/A</v>
      </c>
      <c r="F509" s="31" t="str">
        <f t="shared" si="61"/>
        <v/>
      </c>
      <c r="H509" s="40"/>
      <c r="I509" s="287"/>
      <c r="J509" s="288"/>
      <c r="K509" s="35"/>
      <c r="L509" s="36" t="e">
        <f>VLOOKUP(I509,BDPRODUCTOS!$B:$C,2,0)</f>
        <v>#N/A</v>
      </c>
      <c r="M509" s="31" t="str">
        <f t="shared" si="62"/>
        <v/>
      </c>
    </row>
    <row r="510" spans="1:13" ht="10.5" customHeight="1" x14ac:dyDescent="0.2">
      <c r="A510" s="40"/>
      <c r="B510" s="311"/>
      <c r="C510" s="312"/>
      <c r="D510" s="41"/>
      <c r="E510" s="36" t="e">
        <f>VLOOKUP(B510,BDPRODUCTOS!$B:$C,2,0)</f>
        <v>#N/A</v>
      </c>
      <c r="F510" s="31" t="str">
        <f t="shared" si="61"/>
        <v/>
      </c>
      <c r="H510" s="40"/>
      <c r="I510" s="311"/>
      <c r="J510" s="312"/>
      <c r="K510" s="41"/>
      <c r="L510" s="36" t="e">
        <f>VLOOKUP(I510,BDPRODUCTOS!$B:$C,2,0)</f>
        <v>#N/A</v>
      </c>
      <c r="M510" s="31" t="str">
        <f t="shared" si="62"/>
        <v/>
      </c>
    </row>
    <row r="511" spans="1:13" ht="19.5" customHeight="1" x14ac:dyDescent="0.2">
      <c r="A511" s="42"/>
      <c r="B511" s="43" t="s">
        <v>0</v>
      </c>
      <c r="C511" s="298">
        <f>SUM(F497:F510)</f>
        <v>0</v>
      </c>
      <c r="D511" s="299"/>
      <c r="E511" s="299"/>
      <c r="F511" s="300"/>
      <c r="H511" s="42"/>
      <c r="I511" s="43" t="s">
        <v>0</v>
      </c>
      <c r="J511" s="298">
        <f>SUM(M497:M510)</f>
        <v>0</v>
      </c>
      <c r="K511" s="299"/>
      <c r="L511" s="299"/>
      <c r="M511" s="300"/>
    </row>
    <row r="512" spans="1:13" ht="10.5" customHeight="1" x14ac:dyDescent="0.2"/>
    <row r="513" spans="1:13" ht="10.5" customHeight="1" x14ac:dyDescent="0.2"/>
    <row r="514" spans="1:13" ht="15" customHeight="1" x14ac:dyDescent="0.2">
      <c r="A514" s="2"/>
      <c r="B514" s="307" t="s">
        <v>17</v>
      </c>
      <c r="C514" s="307"/>
      <c r="D514" s="307"/>
      <c r="E514" s="308"/>
      <c r="F514" s="3" t="s">
        <v>16</v>
      </c>
      <c r="H514" s="2"/>
      <c r="I514" s="307" t="s">
        <v>17</v>
      </c>
      <c r="J514" s="307"/>
      <c r="K514" s="307"/>
      <c r="L514" s="308"/>
      <c r="M514" s="3" t="s">
        <v>16</v>
      </c>
    </row>
    <row r="515" spans="1:13" ht="15" customHeight="1" x14ac:dyDescent="0.2">
      <c r="A515" s="4"/>
      <c r="B515" s="309"/>
      <c r="C515" s="309"/>
      <c r="D515" s="309"/>
      <c r="E515" s="310"/>
      <c r="F515" s="5">
        <f>$P$3</f>
        <v>44499</v>
      </c>
      <c r="H515" s="4"/>
      <c r="I515" s="309"/>
      <c r="J515" s="309"/>
      <c r="K515" s="309"/>
      <c r="L515" s="310"/>
      <c r="M515" s="5">
        <f>$P$3</f>
        <v>44499</v>
      </c>
    </row>
    <row r="516" spans="1:13" ht="10.5" customHeight="1" x14ac:dyDescent="0.2">
      <c r="A516" s="6"/>
      <c r="B516" s="297" t="s">
        <v>1008</v>
      </c>
      <c r="C516" s="297"/>
      <c r="D516" s="297"/>
      <c r="E516" s="306"/>
      <c r="F516" s="7">
        <f>$P$3</f>
        <v>44499</v>
      </c>
      <c r="H516" s="6"/>
      <c r="I516" s="297" t="s">
        <v>1008</v>
      </c>
      <c r="J516" s="297"/>
      <c r="K516" s="297"/>
      <c r="L516" s="306"/>
      <c r="M516" s="7">
        <f>$P$3</f>
        <v>44499</v>
      </c>
    </row>
    <row r="517" spans="1:13" ht="10.5" customHeight="1" x14ac:dyDescent="0.2">
      <c r="A517" s="6"/>
      <c r="B517" s="297" t="s">
        <v>1010</v>
      </c>
      <c r="C517" s="297"/>
      <c r="D517" s="297"/>
      <c r="E517" s="9"/>
      <c r="F517" s="10">
        <f>$P$3</f>
        <v>44499</v>
      </c>
      <c r="H517" s="6"/>
      <c r="I517" s="297" t="s">
        <v>1010</v>
      </c>
      <c r="J517" s="297"/>
      <c r="K517" s="297"/>
      <c r="L517" s="9"/>
      <c r="M517" s="10">
        <f>$P$3</f>
        <v>44499</v>
      </c>
    </row>
    <row r="518" spans="1:13" ht="10.5" customHeight="1" x14ac:dyDescent="0.2">
      <c r="A518" s="6"/>
      <c r="B518" s="297" t="s">
        <v>13</v>
      </c>
      <c r="C518" s="297"/>
      <c r="D518" s="297"/>
      <c r="E518" s="9"/>
      <c r="F518" s="13" t="s">
        <v>12</v>
      </c>
      <c r="H518" s="6"/>
      <c r="I518" s="297" t="s">
        <v>13</v>
      </c>
      <c r="J518" s="297"/>
      <c r="K518" s="297"/>
      <c r="L518" s="9"/>
      <c r="M518" s="13" t="s">
        <v>12</v>
      </c>
    </row>
    <row r="519" spans="1:13" ht="10.5" customHeight="1" x14ac:dyDescent="0.2">
      <c r="A519" s="6"/>
      <c r="B519" s="297">
        <v>3017216119</v>
      </c>
      <c r="C519" s="297"/>
      <c r="D519" s="297"/>
      <c r="E519" s="9"/>
      <c r="F519" s="301"/>
      <c r="H519" s="6"/>
      <c r="I519" s="297">
        <v>3017216119</v>
      </c>
      <c r="J519" s="297"/>
      <c r="K519" s="297"/>
      <c r="L519" s="9"/>
      <c r="M519" s="301"/>
    </row>
    <row r="520" spans="1:13" ht="10.5" customHeight="1" x14ac:dyDescent="0.2">
      <c r="A520" s="17"/>
      <c r="B520" s="305" t="s">
        <v>1009</v>
      </c>
      <c r="C520" s="305"/>
      <c r="D520" s="305"/>
      <c r="E520" s="18"/>
      <c r="F520" s="302"/>
      <c r="H520" s="17"/>
      <c r="I520" s="305" t="s">
        <v>1009</v>
      </c>
      <c r="J520" s="305"/>
      <c r="K520" s="305"/>
      <c r="L520" s="18"/>
      <c r="M520" s="302"/>
    </row>
    <row r="521" spans="1:13" ht="10.5" customHeight="1" x14ac:dyDescent="0.2">
      <c r="A521" s="20" t="s">
        <v>10</v>
      </c>
      <c r="B521" s="313" t="e">
        <f>VLOOKUP(F519,BDCLIENTES!$A:$I,2,0)</f>
        <v>#N/A</v>
      </c>
      <c r="C521" s="314"/>
      <c r="D521" s="314"/>
      <c r="E521" s="314"/>
      <c r="F521" s="315"/>
      <c r="H521" s="20" t="s">
        <v>10</v>
      </c>
      <c r="I521" s="313" t="e">
        <f>VLOOKUP(M519,BDCLIENTES!$A:$I,2,0)</f>
        <v>#N/A</v>
      </c>
      <c r="J521" s="314"/>
      <c r="K521" s="314"/>
      <c r="L521" s="314"/>
      <c r="M521" s="315"/>
    </row>
    <row r="522" spans="1:13" ht="10.5" customHeight="1" x14ac:dyDescent="0.2">
      <c r="A522" s="21" t="s">
        <v>9</v>
      </c>
      <c r="B522" s="294" t="e">
        <f>VLOOKUP(F519,BDCLIENTES!$A:$I,3,0)</f>
        <v>#N/A</v>
      </c>
      <c r="C522" s="295"/>
      <c r="D522" s="295"/>
      <c r="E522" s="295"/>
      <c r="F522" s="296"/>
      <c r="H522" s="21" t="s">
        <v>9</v>
      </c>
      <c r="I522" s="294" t="e">
        <f>VLOOKUP(M519,BDCLIENTES!$A:$I,3,0)</f>
        <v>#N/A</v>
      </c>
      <c r="J522" s="295"/>
      <c r="K522" s="295"/>
      <c r="L522" s="295"/>
      <c r="M522" s="296"/>
    </row>
    <row r="523" spans="1:13" ht="10.5" customHeight="1" x14ac:dyDescent="0.2">
      <c r="A523" s="21" t="s">
        <v>8</v>
      </c>
      <c r="B523" s="294" t="e">
        <f>VLOOKUP(F519,BDCLIENTES!$A:$I,4,0)</f>
        <v>#N/A</v>
      </c>
      <c r="C523" s="295"/>
      <c r="D523" s="295"/>
      <c r="E523" s="295"/>
      <c r="F523" s="296"/>
      <c r="H523" s="21" t="s">
        <v>8</v>
      </c>
      <c r="I523" s="294" t="e">
        <f>VLOOKUP(M519,BDCLIENTES!$A:$I,4,0)</f>
        <v>#N/A</v>
      </c>
      <c r="J523" s="295"/>
      <c r="K523" s="295"/>
      <c r="L523" s="295"/>
      <c r="M523" s="296"/>
    </row>
    <row r="524" spans="1:13" ht="10.5" customHeight="1" x14ac:dyDescent="0.2">
      <c r="A524" s="21" t="s">
        <v>7</v>
      </c>
      <c r="B524" s="294" t="e">
        <f>VLOOKUP(F519,BDCLIENTES!$A:$I,5,0)</f>
        <v>#N/A</v>
      </c>
      <c r="C524" s="295"/>
      <c r="D524" s="295"/>
      <c r="E524" s="295"/>
      <c r="F524" s="296"/>
      <c r="H524" s="21" t="s">
        <v>7</v>
      </c>
      <c r="I524" s="294" t="e">
        <f>VLOOKUP(M519,BDCLIENTES!$A:$I,5,0)</f>
        <v>#N/A</v>
      </c>
      <c r="J524" s="295"/>
      <c r="K524" s="295"/>
      <c r="L524" s="295"/>
      <c r="M524" s="296"/>
    </row>
    <row r="525" spans="1:13" ht="10.5" customHeight="1" x14ac:dyDescent="0.2">
      <c r="A525" s="21" t="s">
        <v>6</v>
      </c>
      <c r="B525" s="294" t="e">
        <f>VLOOKUP(F519,BDCLIENTES!$A:$I,6,0)</f>
        <v>#N/A</v>
      </c>
      <c r="C525" s="295"/>
      <c r="D525" s="295"/>
      <c r="E525" s="295"/>
      <c r="F525" s="296"/>
      <c r="H525" s="21" t="s">
        <v>6</v>
      </c>
      <c r="I525" s="294" t="e">
        <f>VLOOKUP(M519,BDCLIENTES!$A:$I,6,0)</f>
        <v>#N/A</v>
      </c>
      <c r="J525" s="295"/>
      <c r="K525" s="295"/>
      <c r="L525" s="295"/>
      <c r="M525" s="296"/>
    </row>
    <row r="526" spans="1:13" ht="10.5" customHeight="1" x14ac:dyDescent="0.2">
      <c r="A526" s="22" t="s">
        <v>5</v>
      </c>
      <c r="B526" s="294" t="e">
        <f>VLOOKUP(F519,BDCLIENTES!$A:$I,7,0)</f>
        <v>#N/A</v>
      </c>
      <c r="C526" s="295"/>
      <c r="D526" s="295"/>
      <c r="E526" s="295"/>
      <c r="F526" s="296"/>
      <c r="H526" s="22" t="s">
        <v>5</v>
      </c>
      <c r="I526" s="294" t="e">
        <f>VLOOKUP(M519,BDCLIENTES!$A:$I,7,0)</f>
        <v>#N/A</v>
      </c>
      <c r="J526" s="295"/>
      <c r="K526" s="295"/>
      <c r="L526" s="295"/>
      <c r="M526" s="296"/>
    </row>
    <row r="527" spans="1:13" ht="10.5" customHeight="1" x14ac:dyDescent="0.2">
      <c r="A527" s="23" t="s">
        <v>4</v>
      </c>
      <c r="B527" s="291" t="e">
        <f>VLOOKUP(F519,BDCLIENTES!$A:$I,8,0)</f>
        <v>#N/A</v>
      </c>
      <c r="C527" s="292"/>
      <c r="D527" s="292"/>
      <c r="E527" s="292"/>
      <c r="F527" s="293"/>
      <c r="H527" s="23" t="s">
        <v>4</v>
      </c>
      <c r="I527" s="291" t="e">
        <f>VLOOKUP(M519,BDCLIENTES!$A:$I,8,0)</f>
        <v>#N/A</v>
      </c>
      <c r="J527" s="292"/>
      <c r="K527" s="292"/>
      <c r="L527" s="292"/>
      <c r="M527" s="293"/>
    </row>
    <row r="528" spans="1:13" ht="10.5" customHeight="1" x14ac:dyDescent="0.2">
      <c r="A528" s="24" t="s">
        <v>3</v>
      </c>
      <c r="B528" s="289" t="s">
        <v>2</v>
      </c>
      <c r="C528" s="290"/>
      <c r="D528" s="25" t="s">
        <v>989</v>
      </c>
      <c r="E528" s="26"/>
      <c r="F528" s="27" t="s">
        <v>1</v>
      </c>
      <c r="H528" s="24" t="s">
        <v>3</v>
      </c>
      <c r="I528" s="289" t="s">
        <v>2</v>
      </c>
      <c r="J528" s="290"/>
      <c r="K528" s="25" t="s">
        <v>989</v>
      </c>
      <c r="L528" s="26"/>
      <c r="M528" s="27" t="s">
        <v>1</v>
      </c>
    </row>
    <row r="529" spans="1:13" ht="10.5" customHeight="1" x14ac:dyDescent="0.2">
      <c r="A529" s="28"/>
      <c r="B529" s="303"/>
      <c r="C529" s="304"/>
      <c r="D529" s="29"/>
      <c r="E529" s="30" t="e">
        <f>VLOOKUP(B529,BDPRODUCTOS!$B:$C,2,0)</f>
        <v>#N/A</v>
      </c>
      <c r="F529" s="31" t="str">
        <f>IFERROR(A529*E529,"")</f>
        <v/>
      </c>
      <c r="H529" s="28"/>
      <c r="I529" s="303"/>
      <c r="J529" s="304"/>
      <c r="K529" s="29"/>
      <c r="L529" s="30" t="e">
        <f>VLOOKUP(I529,BDPRODUCTOS!$B:$C,2,0)</f>
        <v>#N/A</v>
      </c>
      <c r="M529" s="31" t="str">
        <f>IFERROR(H529*L529,"")</f>
        <v/>
      </c>
    </row>
    <row r="530" spans="1:13" ht="10.5" customHeight="1" x14ac:dyDescent="0.2">
      <c r="A530" s="34"/>
      <c r="B530" s="287"/>
      <c r="C530" s="288"/>
      <c r="D530" s="35"/>
      <c r="E530" s="36" t="e">
        <f>VLOOKUP(B530,BDPRODUCTOS!$B:$C,2,0)</f>
        <v>#N/A</v>
      </c>
      <c r="F530" s="31" t="str">
        <f t="shared" ref="F530" si="63">IFERROR(A530*E530,"")</f>
        <v/>
      </c>
      <c r="H530" s="34"/>
      <c r="I530" s="287"/>
      <c r="J530" s="288"/>
      <c r="K530" s="35"/>
      <c r="L530" s="36" t="e">
        <f>VLOOKUP(I530,BDPRODUCTOS!$B:$C,2,0)</f>
        <v>#N/A</v>
      </c>
      <c r="M530" s="31" t="str">
        <f t="shared" ref="M530" si="64">IFERROR(H530*L530,"")</f>
        <v/>
      </c>
    </row>
    <row r="531" spans="1:13" ht="10.5" customHeight="1" x14ac:dyDescent="0.2">
      <c r="A531" s="34"/>
      <c r="B531" s="287"/>
      <c r="C531" s="288"/>
      <c r="D531" s="35"/>
      <c r="E531" s="36" t="e">
        <f>VLOOKUP(B531,BDPRODUCTOS!$B:$C,2,0)</f>
        <v>#N/A</v>
      </c>
      <c r="F531" s="31" t="str">
        <f>IFERROR(A531*E531,"")</f>
        <v/>
      </c>
      <c r="H531" s="34"/>
      <c r="I531" s="287"/>
      <c r="J531" s="288"/>
      <c r="K531" s="35"/>
      <c r="L531" s="36" t="e">
        <f>VLOOKUP(I531,BDPRODUCTOS!$B:$C,2,0)</f>
        <v>#N/A</v>
      </c>
      <c r="M531" s="31" t="str">
        <f>IFERROR(H531*L531,"")</f>
        <v/>
      </c>
    </row>
    <row r="532" spans="1:13" ht="10.5" customHeight="1" x14ac:dyDescent="0.2">
      <c r="A532" s="34"/>
      <c r="B532" s="287"/>
      <c r="C532" s="288"/>
      <c r="D532" s="35"/>
      <c r="E532" s="36" t="e">
        <f>VLOOKUP(B532,BDPRODUCTOS!$B:$C,2,0)</f>
        <v>#N/A</v>
      </c>
      <c r="F532" s="31" t="str">
        <f t="shared" ref="F532:F542" si="65">IFERROR(A532*E532,"")</f>
        <v/>
      </c>
      <c r="H532" s="34"/>
      <c r="I532" s="287"/>
      <c r="J532" s="288"/>
      <c r="K532" s="35"/>
      <c r="L532" s="36" t="e">
        <f>VLOOKUP(I532,BDPRODUCTOS!$B:$C,2,0)</f>
        <v>#N/A</v>
      </c>
      <c r="M532" s="31" t="str">
        <f t="shared" ref="M532:M542" si="66">IFERROR(H532*L532,"")</f>
        <v/>
      </c>
    </row>
    <row r="533" spans="1:13" ht="10.5" customHeight="1" x14ac:dyDescent="0.2">
      <c r="A533" s="34"/>
      <c r="B533" s="287"/>
      <c r="C533" s="288"/>
      <c r="D533" s="35"/>
      <c r="E533" s="36" t="e">
        <f>VLOOKUP(B533,BDPRODUCTOS!$B:$C,2,0)</f>
        <v>#N/A</v>
      </c>
      <c r="F533" s="31" t="str">
        <f t="shared" si="65"/>
        <v/>
      </c>
      <c r="H533" s="34"/>
      <c r="I533" s="287"/>
      <c r="J533" s="288"/>
      <c r="K533" s="35"/>
      <c r="L533" s="36" t="e">
        <f>VLOOKUP(I533,BDPRODUCTOS!$B:$C,2,0)</f>
        <v>#N/A</v>
      </c>
      <c r="M533" s="31" t="str">
        <f t="shared" si="66"/>
        <v/>
      </c>
    </row>
    <row r="534" spans="1:13" ht="10.5" customHeight="1" x14ac:dyDescent="0.2">
      <c r="A534" s="40"/>
      <c r="B534" s="287"/>
      <c r="C534" s="288"/>
      <c r="D534" s="35"/>
      <c r="E534" s="36" t="e">
        <f>VLOOKUP(B534,BDPRODUCTOS!$B:$C,2,0)</f>
        <v>#N/A</v>
      </c>
      <c r="F534" s="31" t="str">
        <f t="shared" si="65"/>
        <v/>
      </c>
      <c r="H534" s="40"/>
      <c r="I534" s="287"/>
      <c r="J534" s="288"/>
      <c r="K534" s="35"/>
      <c r="L534" s="36" t="e">
        <f>VLOOKUP(I534,BDPRODUCTOS!$B:$C,2,0)</f>
        <v>#N/A</v>
      </c>
      <c r="M534" s="31" t="str">
        <f t="shared" si="66"/>
        <v/>
      </c>
    </row>
    <row r="535" spans="1:13" ht="10.5" customHeight="1" x14ac:dyDescent="0.2">
      <c r="A535" s="40"/>
      <c r="B535" s="287"/>
      <c r="C535" s="288"/>
      <c r="D535" s="35"/>
      <c r="E535" s="36" t="e">
        <f>VLOOKUP(B535,BDPRODUCTOS!$B:$C,2,0)</f>
        <v>#N/A</v>
      </c>
      <c r="F535" s="31" t="str">
        <f t="shared" si="65"/>
        <v/>
      </c>
      <c r="H535" s="40"/>
      <c r="I535" s="287"/>
      <c r="J535" s="288"/>
      <c r="K535" s="35"/>
      <c r="L535" s="36" t="e">
        <f>VLOOKUP(I535,BDPRODUCTOS!$B:$C,2,0)</f>
        <v>#N/A</v>
      </c>
      <c r="M535" s="31" t="str">
        <f t="shared" si="66"/>
        <v/>
      </c>
    </row>
    <row r="536" spans="1:13" ht="10.5" customHeight="1" x14ac:dyDescent="0.2">
      <c r="A536" s="40"/>
      <c r="B536" s="287"/>
      <c r="C536" s="288"/>
      <c r="D536" s="35"/>
      <c r="E536" s="36" t="e">
        <f>VLOOKUP(B536,BDPRODUCTOS!$B:$C,2,0)</f>
        <v>#N/A</v>
      </c>
      <c r="F536" s="31" t="str">
        <f t="shared" si="65"/>
        <v/>
      </c>
      <c r="H536" s="40"/>
      <c r="I536" s="287"/>
      <c r="J536" s="288"/>
      <c r="K536" s="35"/>
      <c r="L536" s="36" t="e">
        <f>VLOOKUP(I536,BDPRODUCTOS!$B:$C,2,0)</f>
        <v>#N/A</v>
      </c>
      <c r="M536" s="31" t="str">
        <f t="shared" si="66"/>
        <v/>
      </c>
    </row>
    <row r="537" spans="1:13" ht="10.5" customHeight="1" x14ac:dyDescent="0.2">
      <c r="A537" s="40"/>
      <c r="B537" s="287"/>
      <c r="C537" s="288"/>
      <c r="D537" s="35"/>
      <c r="E537" s="36" t="e">
        <f>VLOOKUP(B537,BDPRODUCTOS!$B:$C,2,0)</f>
        <v>#N/A</v>
      </c>
      <c r="F537" s="31" t="str">
        <f t="shared" si="65"/>
        <v/>
      </c>
      <c r="H537" s="40"/>
      <c r="I537" s="287"/>
      <c r="J537" s="288"/>
      <c r="K537" s="35"/>
      <c r="L537" s="36" t="e">
        <f>VLOOKUP(I537,BDPRODUCTOS!$B:$C,2,0)</f>
        <v>#N/A</v>
      </c>
      <c r="M537" s="31" t="str">
        <f t="shared" si="66"/>
        <v/>
      </c>
    </row>
    <row r="538" spans="1:13" ht="10.5" customHeight="1" x14ac:dyDescent="0.2">
      <c r="A538" s="40"/>
      <c r="B538" s="287"/>
      <c r="C538" s="288"/>
      <c r="D538" s="35"/>
      <c r="E538" s="36" t="e">
        <f>VLOOKUP(B538,BDPRODUCTOS!$B:$C,2,0)</f>
        <v>#N/A</v>
      </c>
      <c r="F538" s="31" t="str">
        <f t="shared" si="65"/>
        <v/>
      </c>
      <c r="H538" s="40"/>
      <c r="I538" s="287"/>
      <c r="J538" s="288"/>
      <c r="K538" s="35"/>
      <c r="L538" s="36" t="e">
        <f>VLOOKUP(I538,BDPRODUCTOS!$B:$C,2,0)</f>
        <v>#N/A</v>
      </c>
      <c r="M538" s="31" t="str">
        <f t="shared" si="66"/>
        <v/>
      </c>
    </row>
    <row r="539" spans="1:13" ht="10.5" customHeight="1" x14ac:dyDescent="0.2">
      <c r="A539" s="40"/>
      <c r="B539" s="287"/>
      <c r="C539" s="288"/>
      <c r="D539" s="35"/>
      <c r="E539" s="36" t="e">
        <f>VLOOKUP(B539,BDPRODUCTOS!$B:$C,2,0)</f>
        <v>#N/A</v>
      </c>
      <c r="F539" s="31" t="str">
        <f t="shared" si="65"/>
        <v/>
      </c>
      <c r="H539" s="40"/>
      <c r="I539" s="287"/>
      <c r="J539" s="288"/>
      <c r="K539" s="35"/>
      <c r="L539" s="36" t="e">
        <f>VLOOKUP(I539,BDPRODUCTOS!$B:$C,2,0)</f>
        <v>#N/A</v>
      </c>
      <c r="M539" s="31" t="str">
        <f t="shared" si="66"/>
        <v/>
      </c>
    </row>
    <row r="540" spans="1:13" ht="10.5" customHeight="1" x14ac:dyDescent="0.2">
      <c r="A540" s="40"/>
      <c r="B540" s="287"/>
      <c r="C540" s="288"/>
      <c r="D540" s="35"/>
      <c r="E540" s="36" t="e">
        <f>VLOOKUP(B540,BDPRODUCTOS!$B:$C,2,0)</f>
        <v>#N/A</v>
      </c>
      <c r="F540" s="31" t="str">
        <f t="shared" si="65"/>
        <v/>
      </c>
      <c r="H540" s="40"/>
      <c r="I540" s="287"/>
      <c r="J540" s="288"/>
      <c r="K540" s="35"/>
      <c r="L540" s="36" t="e">
        <f>VLOOKUP(I540,BDPRODUCTOS!$B:$C,2,0)</f>
        <v>#N/A</v>
      </c>
      <c r="M540" s="31" t="str">
        <f t="shared" si="66"/>
        <v/>
      </c>
    </row>
    <row r="541" spans="1:13" ht="10.5" customHeight="1" x14ac:dyDescent="0.2">
      <c r="A541" s="40"/>
      <c r="B541" s="287"/>
      <c r="C541" s="288"/>
      <c r="D541" s="35"/>
      <c r="E541" s="36" t="e">
        <f>VLOOKUP(B541,BDPRODUCTOS!$B:$C,2,0)</f>
        <v>#N/A</v>
      </c>
      <c r="F541" s="31" t="str">
        <f t="shared" si="65"/>
        <v/>
      </c>
      <c r="H541" s="40"/>
      <c r="I541" s="287"/>
      <c r="J541" s="288"/>
      <c r="K541" s="35"/>
      <c r="L541" s="36" t="e">
        <f>VLOOKUP(I541,BDPRODUCTOS!$B:$C,2,0)</f>
        <v>#N/A</v>
      </c>
      <c r="M541" s="31" t="str">
        <f t="shared" si="66"/>
        <v/>
      </c>
    </row>
    <row r="542" spans="1:13" ht="10.5" customHeight="1" x14ac:dyDescent="0.2">
      <c r="A542" s="40"/>
      <c r="B542" s="311"/>
      <c r="C542" s="312"/>
      <c r="D542" s="41"/>
      <c r="E542" s="36" t="e">
        <f>VLOOKUP(B542,BDPRODUCTOS!$B:$C,2,0)</f>
        <v>#N/A</v>
      </c>
      <c r="F542" s="31" t="str">
        <f t="shared" si="65"/>
        <v/>
      </c>
      <c r="H542" s="40"/>
      <c r="I542" s="311"/>
      <c r="J542" s="312"/>
      <c r="K542" s="41"/>
      <c r="L542" s="36" t="e">
        <f>VLOOKUP(I542,BDPRODUCTOS!$B:$C,2,0)</f>
        <v>#N/A</v>
      </c>
      <c r="M542" s="31" t="str">
        <f t="shared" si="66"/>
        <v/>
      </c>
    </row>
    <row r="543" spans="1:13" ht="19.5" customHeight="1" x14ac:dyDescent="0.2">
      <c r="A543" s="42"/>
      <c r="B543" s="43" t="s">
        <v>0</v>
      </c>
      <c r="C543" s="298">
        <f>SUM(F529:F542)</f>
        <v>0</v>
      </c>
      <c r="D543" s="299"/>
      <c r="E543" s="299"/>
      <c r="F543" s="300"/>
      <c r="H543" s="42"/>
      <c r="I543" s="43" t="s">
        <v>0</v>
      </c>
      <c r="J543" s="298">
        <f>SUM(M529:M542)</f>
        <v>0</v>
      </c>
      <c r="K543" s="299"/>
      <c r="L543" s="299"/>
      <c r="M543" s="300"/>
    </row>
    <row r="544" spans="1:13" ht="10.5" customHeight="1" x14ac:dyDescent="0.2"/>
    <row r="545" spans="1:13" ht="10.5" customHeight="1" x14ac:dyDescent="0.2"/>
    <row r="546" spans="1:13" ht="15" customHeight="1" x14ac:dyDescent="0.2">
      <c r="A546" s="2"/>
      <c r="B546" s="307" t="s">
        <v>17</v>
      </c>
      <c r="C546" s="307"/>
      <c r="D546" s="307"/>
      <c r="E546" s="308"/>
      <c r="F546" s="3" t="s">
        <v>16</v>
      </c>
      <c r="H546" s="2"/>
      <c r="I546" s="307" t="s">
        <v>17</v>
      </c>
      <c r="J546" s="307"/>
      <c r="K546" s="307"/>
      <c r="L546" s="308"/>
      <c r="M546" s="3" t="s">
        <v>16</v>
      </c>
    </row>
    <row r="547" spans="1:13" ht="15" customHeight="1" x14ac:dyDescent="0.2">
      <c r="A547" s="4"/>
      <c r="B547" s="309"/>
      <c r="C547" s="309"/>
      <c r="D547" s="309"/>
      <c r="E547" s="310"/>
      <c r="F547" s="5">
        <f>$P$3</f>
        <v>44499</v>
      </c>
      <c r="H547" s="4"/>
      <c r="I547" s="309"/>
      <c r="J547" s="309"/>
      <c r="K547" s="309"/>
      <c r="L547" s="310"/>
      <c r="M547" s="5">
        <f>$P$3</f>
        <v>44499</v>
      </c>
    </row>
    <row r="548" spans="1:13" ht="10.5" customHeight="1" x14ac:dyDescent="0.2">
      <c r="A548" s="6"/>
      <c r="B548" s="297" t="s">
        <v>1008</v>
      </c>
      <c r="C548" s="297"/>
      <c r="D548" s="297"/>
      <c r="E548" s="306"/>
      <c r="F548" s="7">
        <f>$P$3</f>
        <v>44499</v>
      </c>
      <c r="H548" s="6"/>
      <c r="I548" s="297" t="s">
        <v>1008</v>
      </c>
      <c r="J548" s="297"/>
      <c r="K548" s="297"/>
      <c r="L548" s="306"/>
      <c r="M548" s="7">
        <f>$P$3</f>
        <v>44499</v>
      </c>
    </row>
    <row r="549" spans="1:13" ht="10.5" customHeight="1" x14ac:dyDescent="0.2">
      <c r="A549" s="6"/>
      <c r="B549" s="297" t="s">
        <v>1010</v>
      </c>
      <c r="C549" s="297"/>
      <c r="D549" s="297"/>
      <c r="E549" s="9"/>
      <c r="F549" s="10">
        <f>$P$3</f>
        <v>44499</v>
      </c>
      <c r="H549" s="6"/>
      <c r="I549" s="297" t="s">
        <v>1010</v>
      </c>
      <c r="J549" s="297"/>
      <c r="K549" s="297"/>
      <c r="L549" s="9"/>
      <c r="M549" s="10">
        <f>$P$3</f>
        <v>44499</v>
      </c>
    </row>
    <row r="550" spans="1:13" ht="10.5" customHeight="1" x14ac:dyDescent="0.2">
      <c r="A550" s="6"/>
      <c r="B550" s="297" t="s">
        <v>13</v>
      </c>
      <c r="C550" s="297"/>
      <c r="D550" s="297"/>
      <c r="E550" s="9"/>
      <c r="F550" s="13" t="s">
        <v>12</v>
      </c>
      <c r="H550" s="6"/>
      <c r="I550" s="297" t="s">
        <v>13</v>
      </c>
      <c r="J550" s="297"/>
      <c r="K550" s="297"/>
      <c r="L550" s="9"/>
      <c r="M550" s="13" t="s">
        <v>12</v>
      </c>
    </row>
    <row r="551" spans="1:13" ht="10.5" customHeight="1" x14ac:dyDescent="0.2">
      <c r="A551" s="6"/>
      <c r="B551" s="297">
        <v>3017216119</v>
      </c>
      <c r="C551" s="297"/>
      <c r="D551" s="297"/>
      <c r="E551" s="9"/>
      <c r="F551" s="301"/>
      <c r="H551" s="6"/>
      <c r="I551" s="297">
        <v>3017216119</v>
      </c>
      <c r="J551" s="297"/>
      <c r="K551" s="297"/>
      <c r="L551" s="9"/>
      <c r="M551" s="301"/>
    </row>
    <row r="552" spans="1:13" ht="10.5" customHeight="1" x14ac:dyDescent="0.2">
      <c r="A552" s="17"/>
      <c r="B552" s="305" t="s">
        <v>1009</v>
      </c>
      <c r="C552" s="305"/>
      <c r="D552" s="305"/>
      <c r="E552" s="18"/>
      <c r="F552" s="302"/>
      <c r="H552" s="17"/>
      <c r="I552" s="305" t="s">
        <v>1009</v>
      </c>
      <c r="J552" s="305"/>
      <c r="K552" s="305"/>
      <c r="L552" s="18"/>
      <c r="M552" s="302"/>
    </row>
    <row r="553" spans="1:13" ht="10.5" customHeight="1" x14ac:dyDescent="0.2">
      <c r="A553" s="20" t="s">
        <v>10</v>
      </c>
      <c r="B553" s="313" t="e">
        <f>VLOOKUP(F551,BDCLIENTES!$A:$I,2,0)</f>
        <v>#N/A</v>
      </c>
      <c r="C553" s="314"/>
      <c r="D553" s="314"/>
      <c r="E553" s="314"/>
      <c r="F553" s="315"/>
      <c r="H553" s="20" t="s">
        <v>10</v>
      </c>
      <c r="I553" s="313" t="e">
        <f>VLOOKUP(M551,BDCLIENTES!$A:$I,2,0)</f>
        <v>#N/A</v>
      </c>
      <c r="J553" s="314"/>
      <c r="K553" s="314"/>
      <c r="L553" s="314"/>
      <c r="M553" s="315"/>
    </row>
    <row r="554" spans="1:13" ht="10.5" customHeight="1" x14ac:dyDescent="0.2">
      <c r="A554" s="21" t="s">
        <v>9</v>
      </c>
      <c r="B554" s="294" t="e">
        <f>VLOOKUP(F551,BDCLIENTES!$A:$I,3,0)</f>
        <v>#N/A</v>
      </c>
      <c r="C554" s="295"/>
      <c r="D554" s="295"/>
      <c r="E554" s="295"/>
      <c r="F554" s="296"/>
      <c r="H554" s="21" t="s">
        <v>9</v>
      </c>
      <c r="I554" s="294" t="e">
        <f>VLOOKUP(M551,BDCLIENTES!$A:$I,3,0)</f>
        <v>#N/A</v>
      </c>
      <c r="J554" s="295"/>
      <c r="K554" s="295"/>
      <c r="L554" s="295"/>
      <c r="M554" s="296"/>
    </row>
    <row r="555" spans="1:13" ht="10.5" customHeight="1" x14ac:dyDescent="0.2">
      <c r="A555" s="21" t="s">
        <v>8</v>
      </c>
      <c r="B555" s="294" t="e">
        <f>VLOOKUP(F551,BDCLIENTES!$A:$I,4,0)</f>
        <v>#N/A</v>
      </c>
      <c r="C555" s="295"/>
      <c r="D555" s="295"/>
      <c r="E555" s="295"/>
      <c r="F555" s="296"/>
      <c r="H555" s="21" t="s">
        <v>8</v>
      </c>
      <c r="I555" s="294" t="e">
        <f>VLOOKUP(M551,BDCLIENTES!$A:$I,4,0)</f>
        <v>#N/A</v>
      </c>
      <c r="J555" s="295"/>
      <c r="K555" s="295"/>
      <c r="L555" s="295"/>
      <c r="M555" s="296"/>
    </row>
    <row r="556" spans="1:13" ht="10.5" customHeight="1" x14ac:dyDescent="0.2">
      <c r="A556" s="21" t="s">
        <v>7</v>
      </c>
      <c r="B556" s="294" t="e">
        <f>VLOOKUP(F551,BDCLIENTES!$A:$I,5,0)</f>
        <v>#N/A</v>
      </c>
      <c r="C556" s="295"/>
      <c r="D556" s="295"/>
      <c r="E556" s="295"/>
      <c r="F556" s="296"/>
      <c r="H556" s="21" t="s">
        <v>7</v>
      </c>
      <c r="I556" s="294" t="e">
        <f>VLOOKUP(M551,BDCLIENTES!$A:$I,5,0)</f>
        <v>#N/A</v>
      </c>
      <c r="J556" s="295"/>
      <c r="K556" s="295"/>
      <c r="L556" s="295"/>
      <c r="M556" s="296"/>
    </row>
    <row r="557" spans="1:13" ht="10.5" customHeight="1" x14ac:dyDescent="0.2">
      <c r="A557" s="21" t="s">
        <v>6</v>
      </c>
      <c r="B557" s="294" t="e">
        <f>VLOOKUP(F551,BDCLIENTES!$A:$I,6,0)</f>
        <v>#N/A</v>
      </c>
      <c r="C557" s="295"/>
      <c r="D557" s="295"/>
      <c r="E557" s="295"/>
      <c r="F557" s="296"/>
      <c r="H557" s="21" t="s">
        <v>6</v>
      </c>
      <c r="I557" s="294" t="e">
        <f>VLOOKUP(M551,BDCLIENTES!$A:$I,6,0)</f>
        <v>#N/A</v>
      </c>
      <c r="J557" s="295"/>
      <c r="K557" s="295"/>
      <c r="L557" s="295"/>
      <c r="M557" s="296"/>
    </row>
    <row r="558" spans="1:13" ht="10.5" customHeight="1" x14ac:dyDescent="0.2">
      <c r="A558" s="22" t="s">
        <v>5</v>
      </c>
      <c r="B558" s="294" t="e">
        <f>VLOOKUP(F551,BDCLIENTES!$A:$I,7,0)</f>
        <v>#N/A</v>
      </c>
      <c r="C558" s="295"/>
      <c r="D558" s="295"/>
      <c r="E558" s="295"/>
      <c r="F558" s="296"/>
      <c r="H558" s="22" t="s">
        <v>5</v>
      </c>
      <c r="I558" s="294" t="e">
        <f>VLOOKUP(M551,BDCLIENTES!$A:$I,7,0)</f>
        <v>#N/A</v>
      </c>
      <c r="J558" s="295"/>
      <c r="K558" s="295"/>
      <c r="L558" s="295"/>
      <c r="M558" s="296"/>
    </row>
    <row r="559" spans="1:13" ht="10.5" customHeight="1" x14ac:dyDescent="0.2">
      <c r="A559" s="23" t="s">
        <v>4</v>
      </c>
      <c r="B559" s="291" t="e">
        <f>VLOOKUP(F551,BDCLIENTES!$A:$I,8,0)</f>
        <v>#N/A</v>
      </c>
      <c r="C559" s="292"/>
      <c r="D559" s="292"/>
      <c r="E559" s="292"/>
      <c r="F559" s="293"/>
      <c r="H559" s="23" t="s">
        <v>4</v>
      </c>
      <c r="I559" s="291" t="e">
        <f>VLOOKUP(M551,BDCLIENTES!$A:$I,8,0)</f>
        <v>#N/A</v>
      </c>
      <c r="J559" s="292"/>
      <c r="K559" s="292"/>
      <c r="L559" s="292"/>
      <c r="M559" s="293"/>
    </row>
    <row r="560" spans="1:13" ht="10.5" customHeight="1" x14ac:dyDescent="0.2">
      <c r="A560" s="24" t="s">
        <v>3</v>
      </c>
      <c r="B560" s="289" t="s">
        <v>2</v>
      </c>
      <c r="C560" s="290"/>
      <c r="D560" s="25" t="s">
        <v>989</v>
      </c>
      <c r="E560" s="26"/>
      <c r="F560" s="27" t="s">
        <v>1</v>
      </c>
      <c r="H560" s="24" t="s">
        <v>3</v>
      </c>
      <c r="I560" s="289" t="s">
        <v>2</v>
      </c>
      <c r="J560" s="290"/>
      <c r="K560" s="25" t="s">
        <v>989</v>
      </c>
      <c r="L560" s="26"/>
      <c r="M560" s="27" t="s">
        <v>1</v>
      </c>
    </row>
    <row r="561" spans="1:13" ht="10.5" customHeight="1" x14ac:dyDescent="0.2">
      <c r="A561" s="28"/>
      <c r="B561" s="303"/>
      <c r="C561" s="304"/>
      <c r="D561" s="29"/>
      <c r="E561" s="30" t="e">
        <f>VLOOKUP(B561,BDPRODUCTOS!$B:$C,2,0)</f>
        <v>#N/A</v>
      </c>
      <c r="F561" s="31" t="str">
        <f>IFERROR(A561*E561,"")</f>
        <v/>
      </c>
      <c r="H561" s="28"/>
      <c r="I561" s="303"/>
      <c r="J561" s="304"/>
      <c r="K561" s="29"/>
      <c r="L561" s="30" t="e">
        <f>VLOOKUP(I561,BDPRODUCTOS!$B:$C,2,0)</f>
        <v>#N/A</v>
      </c>
      <c r="M561" s="31" t="str">
        <f>IFERROR(H561*L561,"")</f>
        <v/>
      </c>
    </row>
    <row r="562" spans="1:13" ht="10.5" customHeight="1" x14ac:dyDescent="0.2">
      <c r="A562" s="34"/>
      <c r="B562" s="287"/>
      <c r="C562" s="288"/>
      <c r="D562" s="35"/>
      <c r="E562" s="36" t="e">
        <f>VLOOKUP(B562,BDPRODUCTOS!$B:$C,2,0)</f>
        <v>#N/A</v>
      </c>
      <c r="F562" s="31" t="str">
        <f t="shared" ref="F562" si="67">IFERROR(A562*E562,"")</f>
        <v/>
      </c>
      <c r="H562" s="34"/>
      <c r="I562" s="287"/>
      <c r="J562" s="288"/>
      <c r="K562" s="35"/>
      <c r="L562" s="36" t="e">
        <f>VLOOKUP(I562,BDPRODUCTOS!$B:$C,2,0)</f>
        <v>#N/A</v>
      </c>
      <c r="M562" s="31" t="str">
        <f t="shared" ref="M562" si="68">IFERROR(H562*L562,"")</f>
        <v/>
      </c>
    </row>
    <row r="563" spans="1:13" ht="10.5" customHeight="1" x14ac:dyDescent="0.2">
      <c r="A563" s="34"/>
      <c r="B563" s="287"/>
      <c r="C563" s="288"/>
      <c r="D563" s="35"/>
      <c r="E563" s="36" t="e">
        <f>VLOOKUP(B563,BDPRODUCTOS!$B:$C,2,0)</f>
        <v>#N/A</v>
      </c>
      <c r="F563" s="31" t="str">
        <f>IFERROR(A563*E563,"")</f>
        <v/>
      </c>
      <c r="H563" s="34"/>
      <c r="I563" s="287"/>
      <c r="J563" s="288"/>
      <c r="K563" s="35"/>
      <c r="L563" s="36" t="e">
        <f>VLOOKUP(I563,BDPRODUCTOS!$B:$C,2,0)</f>
        <v>#N/A</v>
      </c>
      <c r="M563" s="31" t="str">
        <f>IFERROR(H563*L563,"")</f>
        <v/>
      </c>
    </row>
    <row r="564" spans="1:13" ht="10.5" customHeight="1" x14ac:dyDescent="0.2">
      <c r="A564" s="34"/>
      <c r="B564" s="287"/>
      <c r="C564" s="288"/>
      <c r="D564" s="35"/>
      <c r="E564" s="36" t="e">
        <f>VLOOKUP(B564,BDPRODUCTOS!$B:$C,2,0)</f>
        <v>#N/A</v>
      </c>
      <c r="F564" s="31" t="str">
        <f t="shared" ref="F564:F574" si="69">IFERROR(A564*E564,"")</f>
        <v/>
      </c>
      <c r="H564" s="34"/>
      <c r="I564" s="287"/>
      <c r="J564" s="288"/>
      <c r="K564" s="35"/>
      <c r="L564" s="36" t="e">
        <f>VLOOKUP(I564,BDPRODUCTOS!$B:$C,2,0)</f>
        <v>#N/A</v>
      </c>
      <c r="M564" s="31" t="str">
        <f t="shared" ref="M564:M574" si="70">IFERROR(H564*L564,"")</f>
        <v/>
      </c>
    </row>
    <row r="565" spans="1:13" ht="10.5" customHeight="1" x14ac:dyDescent="0.2">
      <c r="A565" s="34"/>
      <c r="B565" s="287"/>
      <c r="C565" s="288"/>
      <c r="D565" s="35"/>
      <c r="E565" s="36" t="e">
        <f>VLOOKUP(B565,BDPRODUCTOS!$B:$C,2,0)</f>
        <v>#N/A</v>
      </c>
      <c r="F565" s="31" t="str">
        <f t="shared" si="69"/>
        <v/>
      </c>
      <c r="H565" s="34"/>
      <c r="I565" s="287"/>
      <c r="J565" s="288"/>
      <c r="K565" s="35"/>
      <c r="L565" s="36" t="e">
        <f>VLOOKUP(I565,BDPRODUCTOS!$B:$C,2,0)</f>
        <v>#N/A</v>
      </c>
      <c r="M565" s="31" t="str">
        <f t="shared" si="70"/>
        <v/>
      </c>
    </row>
    <row r="566" spans="1:13" ht="10.5" customHeight="1" x14ac:dyDescent="0.2">
      <c r="A566" s="40"/>
      <c r="B566" s="287"/>
      <c r="C566" s="288"/>
      <c r="D566" s="35"/>
      <c r="E566" s="36" t="e">
        <f>VLOOKUP(B566,BDPRODUCTOS!$B:$C,2,0)</f>
        <v>#N/A</v>
      </c>
      <c r="F566" s="31" t="str">
        <f t="shared" si="69"/>
        <v/>
      </c>
      <c r="H566" s="40"/>
      <c r="I566" s="287"/>
      <c r="J566" s="288"/>
      <c r="K566" s="35"/>
      <c r="L566" s="36" t="e">
        <f>VLOOKUP(I566,BDPRODUCTOS!$B:$C,2,0)</f>
        <v>#N/A</v>
      </c>
      <c r="M566" s="31" t="str">
        <f t="shared" si="70"/>
        <v/>
      </c>
    </row>
    <row r="567" spans="1:13" ht="10.5" customHeight="1" x14ac:dyDescent="0.2">
      <c r="A567" s="40"/>
      <c r="B567" s="287"/>
      <c r="C567" s="288"/>
      <c r="D567" s="35"/>
      <c r="E567" s="36" t="e">
        <f>VLOOKUP(B567,BDPRODUCTOS!$B:$C,2,0)</f>
        <v>#N/A</v>
      </c>
      <c r="F567" s="31" t="str">
        <f t="shared" si="69"/>
        <v/>
      </c>
      <c r="H567" s="40"/>
      <c r="I567" s="287"/>
      <c r="J567" s="288"/>
      <c r="K567" s="35"/>
      <c r="L567" s="36" t="e">
        <f>VLOOKUP(I567,BDPRODUCTOS!$B:$C,2,0)</f>
        <v>#N/A</v>
      </c>
      <c r="M567" s="31" t="str">
        <f t="shared" si="70"/>
        <v/>
      </c>
    </row>
    <row r="568" spans="1:13" ht="10.5" customHeight="1" x14ac:dyDescent="0.2">
      <c r="A568" s="40"/>
      <c r="B568" s="287"/>
      <c r="C568" s="288"/>
      <c r="D568" s="35"/>
      <c r="E568" s="36" t="e">
        <f>VLOOKUP(B568,BDPRODUCTOS!$B:$C,2,0)</f>
        <v>#N/A</v>
      </c>
      <c r="F568" s="31" t="str">
        <f t="shared" si="69"/>
        <v/>
      </c>
      <c r="H568" s="40"/>
      <c r="I568" s="287"/>
      <c r="J568" s="288"/>
      <c r="K568" s="35"/>
      <c r="L568" s="36" t="e">
        <f>VLOOKUP(I568,BDPRODUCTOS!$B:$C,2,0)</f>
        <v>#N/A</v>
      </c>
      <c r="M568" s="31" t="str">
        <f t="shared" si="70"/>
        <v/>
      </c>
    </row>
    <row r="569" spans="1:13" ht="10.5" customHeight="1" x14ac:dyDescent="0.2">
      <c r="A569" s="40"/>
      <c r="B569" s="287"/>
      <c r="C569" s="288"/>
      <c r="D569" s="35"/>
      <c r="E569" s="36" t="e">
        <f>VLOOKUP(B569,BDPRODUCTOS!$B:$C,2,0)</f>
        <v>#N/A</v>
      </c>
      <c r="F569" s="31" t="str">
        <f t="shared" si="69"/>
        <v/>
      </c>
      <c r="H569" s="40"/>
      <c r="I569" s="287"/>
      <c r="J569" s="288"/>
      <c r="K569" s="35"/>
      <c r="L569" s="36" t="e">
        <f>VLOOKUP(I569,BDPRODUCTOS!$B:$C,2,0)</f>
        <v>#N/A</v>
      </c>
      <c r="M569" s="31" t="str">
        <f t="shared" si="70"/>
        <v/>
      </c>
    </row>
    <row r="570" spans="1:13" ht="10.5" customHeight="1" x14ac:dyDescent="0.2">
      <c r="A570" s="40"/>
      <c r="B570" s="287"/>
      <c r="C570" s="288"/>
      <c r="D570" s="35"/>
      <c r="E570" s="36" t="e">
        <f>VLOOKUP(B570,BDPRODUCTOS!$B:$C,2,0)</f>
        <v>#N/A</v>
      </c>
      <c r="F570" s="31" t="str">
        <f t="shared" si="69"/>
        <v/>
      </c>
      <c r="H570" s="40"/>
      <c r="I570" s="287"/>
      <c r="J570" s="288"/>
      <c r="K570" s="35"/>
      <c r="L570" s="36" t="e">
        <f>VLOOKUP(I570,BDPRODUCTOS!$B:$C,2,0)</f>
        <v>#N/A</v>
      </c>
      <c r="M570" s="31" t="str">
        <f t="shared" si="70"/>
        <v/>
      </c>
    </row>
    <row r="571" spans="1:13" ht="10.5" customHeight="1" x14ac:dyDescent="0.2">
      <c r="A571" s="40"/>
      <c r="B571" s="287"/>
      <c r="C571" s="288"/>
      <c r="D571" s="35"/>
      <c r="E571" s="36" t="e">
        <f>VLOOKUP(B571,BDPRODUCTOS!$B:$C,2,0)</f>
        <v>#N/A</v>
      </c>
      <c r="F571" s="31" t="str">
        <f t="shared" si="69"/>
        <v/>
      </c>
      <c r="H571" s="40"/>
      <c r="I571" s="287"/>
      <c r="J571" s="288"/>
      <c r="K571" s="35"/>
      <c r="L571" s="36" t="e">
        <f>VLOOKUP(I571,BDPRODUCTOS!$B:$C,2,0)</f>
        <v>#N/A</v>
      </c>
      <c r="M571" s="31" t="str">
        <f t="shared" si="70"/>
        <v/>
      </c>
    </row>
    <row r="572" spans="1:13" ht="10.5" customHeight="1" x14ac:dyDescent="0.2">
      <c r="A572" s="40"/>
      <c r="B572" s="287"/>
      <c r="C572" s="288"/>
      <c r="D572" s="35"/>
      <c r="E572" s="36" t="e">
        <f>VLOOKUP(B572,BDPRODUCTOS!$B:$C,2,0)</f>
        <v>#N/A</v>
      </c>
      <c r="F572" s="31" t="str">
        <f t="shared" si="69"/>
        <v/>
      </c>
      <c r="H572" s="40"/>
      <c r="I572" s="287"/>
      <c r="J572" s="288"/>
      <c r="K572" s="35"/>
      <c r="L572" s="36" t="e">
        <f>VLOOKUP(I572,BDPRODUCTOS!$B:$C,2,0)</f>
        <v>#N/A</v>
      </c>
      <c r="M572" s="31" t="str">
        <f t="shared" si="70"/>
        <v/>
      </c>
    </row>
    <row r="573" spans="1:13" ht="10.5" customHeight="1" x14ac:dyDescent="0.2">
      <c r="A573" s="40"/>
      <c r="B573" s="287"/>
      <c r="C573" s="288"/>
      <c r="D573" s="35"/>
      <c r="E573" s="36" t="e">
        <f>VLOOKUP(B573,BDPRODUCTOS!$B:$C,2,0)</f>
        <v>#N/A</v>
      </c>
      <c r="F573" s="31" t="str">
        <f t="shared" si="69"/>
        <v/>
      </c>
      <c r="H573" s="40"/>
      <c r="I573" s="287"/>
      <c r="J573" s="288"/>
      <c r="K573" s="35"/>
      <c r="L573" s="36" t="e">
        <f>VLOOKUP(I573,BDPRODUCTOS!$B:$C,2,0)</f>
        <v>#N/A</v>
      </c>
      <c r="M573" s="31" t="str">
        <f t="shared" si="70"/>
        <v/>
      </c>
    </row>
    <row r="574" spans="1:13" ht="10.5" customHeight="1" x14ac:dyDescent="0.2">
      <c r="A574" s="40"/>
      <c r="B574" s="311"/>
      <c r="C574" s="312"/>
      <c r="D574" s="41"/>
      <c r="E574" s="36" t="e">
        <f>VLOOKUP(B574,BDPRODUCTOS!$B:$C,2,0)</f>
        <v>#N/A</v>
      </c>
      <c r="F574" s="31" t="str">
        <f t="shared" si="69"/>
        <v/>
      </c>
      <c r="H574" s="40"/>
      <c r="I574" s="311"/>
      <c r="J574" s="312"/>
      <c r="K574" s="41"/>
      <c r="L574" s="36" t="e">
        <f>VLOOKUP(I574,BDPRODUCTOS!$B:$C,2,0)</f>
        <v>#N/A</v>
      </c>
      <c r="M574" s="31" t="str">
        <f t="shared" si="70"/>
        <v/>
      </c>
    </row>
    <row r="575" spans="1:13" ht="19.5" customHeight="1" x14ac:dyDescent="0.2">
      <c r="A575" s="42"/>
      <c r="B575" s="43" t="s">
        <v>0</v>
      </c>
      <c r="C575" s="298">
        <f>SUM(F561:F574)</f>
        <v>0</v>
      </c>
      <c r="D575" s="299"/>
      <c r="E575" s="299"/>
      <c r="F575" s="300"/>
      <c r="H575" s="42"/>
      <c r="I575" s="43" t="s">
        <v>0</v>
      </c>
      <c r="J575" s="298">
        <f>SUM(M561:M574)</f>
        <v>0</v>
      </c>
      <c r="K575" s="299"/>
      <c r="L575" s="299"/>
      <c r="M575" s="300"/>
    </row>
    <row r="576" spans="1:13" ht="10.5" customHeight="1" x14ac:dyDescent="0.2"/>
    <row r="577" spans="1:13" ht="10.5" customHeight="1" x14ac:dyDescent="0.2"/>
    <row r="578" spans="1:13" ht="15" customHeight="1" x14ac:dyDescent="0.2">
      <c r="A578" s="2"/>
      <c r="B578" s="307" t="s">
        <v>17</v>
      </c>
      <c r="C578" s="307"/>
      <c r="D578" s="307"/>
      <c r="E578" s="308"/>
      <c r="F578" s="3" t="s">
        <v>16</v>
      </c>
      <c r="H578" s="2"/>
      <c r="I578" s="307" t="s">
        <v>17</v>
      </c>
      <c r="J578" s="307"/>
      <c r="K578" s="307"/>
      <c r="L578" s="308"/>
      <c r="M578" s="3" t="s">
        <v>16</v>
      </c>
    </row>
    <row r="579" spans="1:13" ht="15" customHeight="1" x14ac:dyDescent="0.2">
      <c r="A579" s="4"/>
      <c r="B579" s="309"/>
      <c r="C579" s="309"/>
      <c r="D579" s="309"/>
      <c r="E579" s="310"/>
      <c r="F579" s="5">
        <f>$P$3</f>
        <v>44499</v>
      </c>
      <c r="H579" s="4"/>
      <c r="I579" s="309"/>
      <c r="J579" s="309"/>
      <c r="K579" s="309"/>
      <c r="L579" s="310"/>
      <c r="M579" s="5">
        <f>$P$3</f>
        <v>44499</v>
      </c>
    </row>
    <row r="580" spans="1:13" ht="10.5" customHeight="1" x14ac:dyDescent="0.2">
      <c r="A580" s="6"/>
      <c r="B580" s="297" t="s">
        <v>1008</v>
      </c>
      <c r="C580" s="297"/>
      <c r="D580" s="297"/>
      <c r="E580" s="306"/>
      <c r="F580" s="7">
        <f>$P$3</f>
        <v>44499</v>
      </c>
      <c r="H580" s="6"/>
      <c r="I580" s="297" t="s">
        <v>1008</v>
      </c>
      <c r="J580" s="297"/>
      <c r="K580" s="297"/>
      <c r="L580" s="306"/>
      <c r="M580" s="7">
        <f>$P$3</f>
        <v>44499</v>
      </c>
    </row>
    <row r="581" spans="1:13" ht="10.5" customHeight="1" x14ac:dyDescent="0.2">
      <c r="A581" s="6"/>
      <c r="B581" s="297" t="s">
        <v>1010</v>
      </c>
      <c r="C581" s="297"/>
      <c r="D581" s="297"/>
      <c r="E581" s="9"/>
      <c r="F581" s="10">
        <f>$P$3</f>
        <v>44499</v>
      </c>
      <c r="H581" s="6"/>
      <c r="I581" s="297" t="s">
        <v>1010</v>
      </c>
      <c r="J581" s="297"/>
      <c r="K581" s="297"/>
      <c r="L581" s="9"/>
      <c r="M581" s="10">
        <f>$P$3</f>
        <v>44499</v>
      </c>
    </row>
    <row r="582" spans="1:13" ht="10.5" customHeight="1" x14ac:dyDescent="0.2">
      <c r="A582" s="6"/>
      <c r="B582" s="297" t="s">
        <v>13</v>
      </c>
      <c r="C582" s="297"/>
      <c r="D582" s="297"/>
      <c r="E582" s="9"/>
      <c r="F582" s="13" t="s">
        <v>12</v>
      </c>
      <c r="H582" s="6"/>
      <c r="I582" s="297" t="s">
        <v>13</v>
      </c>
      <c r="J582" s="297"/>
      <c r="K582" s="297"/>
      <c r="L582" s="9"/>
      <c r="M582" s="13" t="s">
        <v>12</v>
      </c>
    </row>
    <row r="583" spans="1:13" ht="10.5" customHeight="1" x14ac:dyDescent="0.2">
      <c r="A583" s="6"/>
      <c r="B583" s="297">
        <v>3017216119</v>
      </c>
      <c r="C583" s="297"/>
      <c r="D583" s="297"/>
      <c r="E583" s="9"/>
      <c r="F583" s="301"/>
      <c r="H583" s="6"/>
      <c r="I583" s="297">
        <v>3017216119</v>
      </c>
      <c r="J583" s="297"/>
      <c r="K583" s="297"/>
      <c r="L583" s="9"/>
      <c r="M583" s="301"/>
    </row>
    <row r="584" spans="1:13" ht="10.5" customHeight="1" x14ac:dyDescent="0.2">
      <c r="A584" s="17"/>
      <c r="B584" s="305" t="s">
        <v>1009</v>
      </c>
      <c r="C584" s="305"/>
      <c r="D584" s="305"/>
      <c r="E584" s="18"/>
      <c r="F584" s="302"/>
      <c r="H584" s="17"/>
      <c r="I584" s="305" t="s">
        <v>1009</v>
      </c>
      <c r="J584" s="305"/>
      <c r="K584" s="305"/>
      <c r="L584" s="18"/>
      <c r="M584" s="302"/>
    </row>
    <row r="585" spans="1:13" ht="10.5" customHeight="1" x14ac:dyDescent="0.2">
      <c r="A585" s="20" t="s">
        <v>10</v>
      </c>
      <c r="B585" s="313" t="e">
        <f>VLOOKUP(F583,BDCLIENTES!$A:$I,2,0)</f>
        <v>#N/A</v>
      </c>
      <c r="C585" s="314"/>
      <c r="D585" s="314"/>
      <c r="E585" s="314"/>
      <c r="F585" s="315"/>
      <c r="H585" s="20" t="s">
        <v>10</v>
      </c>
      <c r="I585" s="313" t="e">
        <f>VLOOKUP(M583,BDCLIENTES!$A:$I,2,0)</f>
        <v>#N/A</v>
      </c>
      <c r="J585" s="314"/>
      <c r="K585" s="314"/>
      <c r="L585" s="314"/>
      <c r="M585" s="315"/>
    </row>
    <row r="586" spans="1:13" ht="10.5" customHeight="1" x14ac:dyDescent="0.2">
      <c r="A586" s="21" t="s">
        <v>9</v>
      </c>
      <c r="B586" s="294" t="e">
        <f>VLOOKUP(F583,BDCLIENTES!$A:$I,3,0)</f>
        <v>#N/A</v>
      </c>
      <c r="C586" s="295"/>
      <c r="D586" s="295"/>
      <c r="E586" s="295"/>
      <c r="F586" s="296"/>
      <c r="H586" s="21" t="s">
        <v>9</v>
      </c>
      <c r="I586" s="294" t="e">
        <f>VLOOKUP(M583,BDCLIENTES!$A:$I,3,0)</f>
        <v>#N/A</v>
      </c>
      <c r="J586" s="295"/>
      <c r="K586" s="295"/>
      <c r="L586" s="295"/>
      <c r="M586" s="296"/>
    </row>
    <row r="587" spans="1:13" ht="10.5" customHeight="1" x14ac:dyDescent="0.2">
      <c r="A587" s="21" t="s">
        <v>8</v>
      </c>
      <c r="B587" s="294" t="e">
        <f>VLOOKUP(F583,BDCLIENTES!$A:$I,4,0)</f>
        <v>#N/A</v>
      </c>
      <c r="C587" s="295"/>
      <c r="D587" s="295"/>
      <c r="E587" s="295"/>
      <c r="F587" s="296"/>
      <c r="H587" s="21" t="s">
        <v>8</v>
      </c>
      <c r="I587" s="294" t="e">
        <f>VLOOKUP(M583,BDCLIENTES!$A:$I,4,0)</f>
        <v>#N/A</v>
      </c>
      <c r="J587" s="295"/>
      <c r="K587" s="295"/>
      <c r="L587" s="295"/>
      <c r="M587" s="296"/>
    </row>
    <row r="588" spans="1:13" ht="10.5" customHeight="1" x14ac:dyDescent="0.2">
      <c r="A588" s="21" t="s">
        <v>7</v>
      </c>
      <c r="B588" s="294" t="e">
        <f>VLOOKUP(F583,BDCLIENTES!$A:$I,5,0)</f>
        <v>#N/A</v>
      </c>
      <c r="C588" s="295"/>
      <c r="D588" s="295"/>
      <c r="E588" s="295"/>
      <c r="F588" s="296"/>
      <c r="H588" s="21" t="s">
        <v>7</v>
      </c>
      <c r="I588" s="294" t="e">
        <f>VLOOKUP(M583,BDCLIENTES!$A:$I,5,0)</f>
        <v>#N/A</v>
      </c>
      <c r="J588" s="295"/>
      <c r="K588" s="295"/>
      <c r="L588" s="295"/>
      <c r="M588" s="296"/>
    </row>
    <row r="589" spans="1:13" ht="10.5" customHeight="1" x14ac:dyDescent="0.2">
      <c r="A589" s="21" t="s">
        <v>6</v>
      </c>
      <c r="B589" s="294" t="e">
        <f>VLOOKUP(F583,BDCLIENTES!$A:$I,6,0)</f>
        <v>#N/A</v>
      </c>
      <c r="C589" s="295"/>
      <c r="D589" s="295"/>
      <c r="E589" s="295"/>
      <c r="F589" s="296"/>
      <c r="H589" s="21" t="s">
        <v>6</v>
      </c>
      <c r="I589" s="294" t="e">
        <f>VLOOKUP(M583,BDCLIENTES!$A:$I,6,0)</f>
        <v>#N/A</v>
      </c>
      <c r="J589" s="295"/>
      <c r="K589" s="295"/>
      <c r="L589" s="295"/>
      <c r="M589" s="296"/>
    </row>
    <row r="590" spans="1:13" ht="10.5" customHeight="1" x14ac:dyDescent="0.2">
      <c r="A590" s="22" t="s">
        <v>5</v>
      </c>
      <c r="B590" s="294" t="e">
        <f>VLOOKUP(F583,BDCLIENTES!$A:$I,7,0)</f>
        <v>#N/A</v>
      </c>
      <c r="C590" s="295"/>
      <c r="D590" s="295"/>
      <c r="E590" s="295"/>
      <c r="F590" s="296"/>
      <c r="H590" s="22" t="s">
        <v>5</v>
      </c>
      <c r="I590" s="294" t="e">
        <f>VLOOKUP(M583,BDCLIENTES!$A:$I,7,0)</f>
        <v>#N/A</v>
      </c>
      <c r="J590" s="295"/>
      <c r="K590" s="295"/>
      <c r="L590" s="295"/>
      <c r="M590" s="296"/>
    </row>
    <row r="591" spans="1:13" ht="10.5" customHeight="1" x14ac:dyDescent="0.2">
      <c r="A591" s="23" t="s">
        <v>4</v>
      </c>
      <c r="B591" s="291" t="e">
        <f>VLOOKUP(F583,BDCLIENTES!$A:$I,8,0)</f>
        <v>#N/A</v>
      </c>
      <c r="C591" s="292"/>
      <c r="D591" s="292"/>
      <c r="E591" s="292"/>
      <c r="F591" s="293"/>
      <c r="H591" s="23" t="s">
        <v>4</v>
      </c>
      <c r="I591" s="291" t="e">
        <f>VLOOKUP(M583,BDCLIENTES!$A:$I,8,0)</f>
        <v>#N/A</v>
      </c>
      <c r="J591" s="292"/>
      <c r="K591" s="292"/>
      <c r="L591" s="292"/>
      <c r="M591" s="293"/>
    </row>
    <row r="592" spans="1:13" ht="10.5" customHeight="1" x14ac:dyDescent="0.2">
      <c r="A592" s="24" t="s">
        <v>3</v>
      </c>
      <c r="B592" s="289" t="s">
        <v>2</v>
      </c>
      <c r="C592" s="290"/>
      <c r="D592" s="25" t="s">
        <v>989</v>
      </c>
      <c r="E592" s="26"/>
      <c r="F592" s="27" t="s">
        <v>1</v>
      </c>
      <c r="H592" s="24" t="s">
        <v>3</v>
      </c>
      <c r="I592" s="289" t="s">
        <v>2</v>
      </c>
      <c r="J592" s="290"/>
      <c r="K592" s="25" t="s">
        <v>989</v>
      </c>
      <c r="L592" s="26"/>
      <c r="M592" s="27" t="s">
        <v>1</v>
      </c>
    </row>
    <row r="593" spans="1:13" ht="10.5" customHeight="1" x14ac:dyDescent="0.2">
      <c r="A593" s="28"/>
      <c r="B593" s="303"/>
      <c r="C593" s="304"/>
      <c r="D593" s="29"/>
      <c r="E593" s="30" t="e">
        <f>VLOOKUP(B593,BDPRODUCTOS!$B:$C,2,0)</f>
        <v>#N/A</v>
      </c>
      <c r="F593" s="31" t="str">
        <f>IFERROR(A593*E593,"")</f>
        <v/>
      </c>
      <c r="H593" s="28"/>
      <c r="I593" s="303"/>
      <c r="J593" s="304"/>
      <c r="K593" s="29"/>
      <c r="L593" s="30" t="e">
        <f>VLOOKUP(I593,BDPRODUCTOS!$B:$C,2,0)</f>
        <v>#N/A</v>
      </c>
      <c r="M593" s="31" t="str">
        <f>IFERROR(H593*L593,"")</f>
        <v/>
      </c>
    </row>
    <row r="594" spans="1:13" ht="10.5" customHeight="1" x14ac:dyDescent="0.2">
      <c r="A594" s="34"/>
      <c r="B594" s="287"/>
      <c r="C594" s="288"/>
      <c r="D594" s="35"/>
      <c r="E594" s="36" t="e">
        <f>VLOOKUP(B594,BDPRODUCTOS!$B:$C,2,0)</f>
        <v>#N/A</v>
      </c>
      <c r="F594" s="31" t="str">
        <f t="shared" ref="F594" si="71">IFERROR(A594*E594,"")</f>
        <v/>
      </c>
      <c r="H594" s="34"/>
      <c r="I594" s="287"/>
      <c r="J594" s="288"/>
      <c r="K594" s="35"/>
      <c r="L594" s="36" t="e">
        <f>VLOOKUP(I594,BDPRODUCTOS!$B:$C,2,0)</f>
        <v>#N/A</v>
      </c>
      <c r="M594" s="31" t="str">
        <f t="shared" ref="M594" si="72">IFERROR(H594*L594,"")</f>
        <v/>
      </c>
    </row>
    <row r="595" spans="1:13" ht="10.5" customHeight="1" x14ac:dyDescent="0.2">
      <c r="A595" s="34"/>
      <c r="B595" s="287"/>
      <c r="C595" s="288"/>
      <c r="D595" s="35"/>
      <c r="E595" s="36" t="e">
        <f>VLOOKUP(B595,BDPRODUCTOS!$B:$C,2,0)</f>
        <v>#N/A</v>
      </c>
      <c r="F595" s="31" t="str">
        <f>IFERROR(A595*E595,"")</f>
        <v/>
      </c>
      <c r="H595" s="34"/>
      <c r="I595" s="287"/>
      <c r="J595" s="288"/>
      <c r="K595" s="35"/>
      <c r="L595" s="36" t="e">
        <f>VLOOKUP(I595,BDPRODUCTOS!$B:$C,2,0)</f>
        <v>#N/A</v>
      </c>
      <c r="M595" s="31" t="str">
        <f>IFERROR(H595*L595,"")</f>
        <v/>
      </c>
    </row>
    <row r="596" spans="1:13" ht="10.5" customHeight="1" x14ac:dyDescent="0.2">
      <c r="A596" s="34"/>
      <c r="B596" s="287"/>
      <c r="C596" s="288"/>
      <c r="D596" s="35"/>
      <c r="E596" s="36" t="e">
        <f>VLOOKUP(B596,BDPRODUCTOS!$B:$C,2,0)</f>
        <v>#N/A</v>
      </c>
      <c r="F596" s="31" t="str">
        <f t="shared" ref="F596:F606" si="73">IFERROR(A596*E596,"")</f>
        <v/>
      </c>
      <c r="H596" s="34"/>
      <c r="I596" s="287"/>
      <c r="J596" s="288"/>
      <c r="K596" s="35"/>
      <c r="L596" s="36" t="e">
        <f>VLOOKUP(I596,BDPRODUCTOS!$B:$C,2,0)</f>
        <v>#N/A</v>
      </c>
      <c r="M596" s="31" t="str">
        <f t="shared" ref="M596:M606" si="74">IFERROR(H596*L596,"")</f>
        <v/>
      </c>
    </row>
    <row r="597" spans="1:13" ht="10.5" customHeight="1" x14ac:dyDescent="0.2">
      <c r="A597" s="34"/>
      <c r="B597" s="287"/>
      <c r="C597" s="288"/>
      <c r="D597" s="35"/>
      <c r="E597" s="36" t="e">
        <f>VLOOKUP(B597,BDPRODUCTOS!$B:$C,2,0)</f>
        <v>#N/A</v>
      </c>
      <c r="F597" s="31" t="str">
        <f t="shared" si="73"/>
        <v/>
      </c>
      <c r="H597" s="34"/>
      <c r="I597" s="287"/>
      <c r="J597" s="288"/>
      <c r="K597" s="35"/>
      <c r="L597" s="36" t="e">
        <f>VLOOKUP(I597,BDPRODUCTOS!$B:$C,2,0)</f>
        <v>#N/A</v>
      </c>
      <c r="M597" s="31" t="str">
        <f t="shared" si="74"/>
        <v/>
      </c>
    </row>
    <row r="598" spans="1:13" ht="10.5" customHeight="1" x14ac:dyDescent="0.2">
      <c r="A598" s="40"/>
      <c r="B598" s="287"/>
      <c r="C598" s="288"/>
      <c r="D598" s="35"/>
      <c r="E598" s="36" t="e">
        <f>VLOOKUP(B598,BDPRODUCTOS!$B:$C,2,0)</f>
        <v>#N/A</v>
      </c>
      <c r="F598" s="31" t="str">
        <f t="shared" si="73"/>
        <v/>
      </c>
      <c r="H598" s="40"/>
      <c r="I598" s="287"/>
      <c r="J598" s="288"/>
      <c r="K598" s="35"/>
      <c r="L598" s="36" t="e">
        <f>VLOOKUP(I598,BDPRODUCTOS!$B:$C,2,0)</f>
        <v>#N/A</v>
      </c>
      <c r="M598" s="31" t="str">
        <f t="shared" si="74"/>
        <v/>
      </c>
    </row>
    <row r="599" spans="1:13" ht="10.5" customHeight="1" x14ac:dyDescent="0.2">
      <c r="A599" s="40"/>
      <c r="B599" s="287"/>
      <c r="C599" s="288"/>
      <c r="D599" s="35"/>
      <c r="E599" s="36" t="e">
        <f>VLOOKUP(B599,BDPRODUCTOS!$B:$C,2,0)</f>
        <v>#N/A</v>
      </c>
      <c r="F599" s="31" t="str">
        <f t="shared" si="73"/>
        <v/>
      </c>
      <c r="H599" s="40"/>
      <c r="I599" s="287"/>
      <c r="J599" s="288"/>
      <c r="K599" s="35"/>
      <c r="L599" s="36" t="e">
        <f>VLOOKUP(I599,BDPRODUCTOS!$B:$C,2,0)</f>
        <v>#N/A</v>
      </c>
      <c r="M599" s="31" t="str">
        <f t="shared" si="74"/>
        <v/>
      </c>
    </row>
    <row r="600" spans="1:13" ht="10.5" customHeight="1" x14ac:dyDescent="0.2">
      <c r="A600" s="40"/>
      <c r="B600" s="287"/>
      <c r="C600" s="288"/>
      <c r="D600" s="35"/>
      <c r="E600" s="36" t="e">
        <f>VLOOKUP(B600,BDPRODUCTOS!$B:$C,2,0)</f>
        <v>#N/A</v>
      </c>
      <c r="F600" s="31" t="str">
        <f t="shared" si="73"/>
        <v/>
      </c>
      <c r="H600" s="40"/>
      <c r="I600" s="287"/>
      <c r="J600" s="288"/>
      <c r="K600" s="35"/>
      <c r="L600" s="36" t="e">
        <f>VLOOKUP(I600,BDPRODUCTOS!$B:$C,2,0)</f>
        <v>#N/A</v>
      </c>
      <c r="M600" s="31" t="str">
        <f t="shared" si="74"/>
        <v/>
      </c>
    </row>
    <row r="601" spans="1:13" ht="10.5" customHeight="1" x14ac:dyDescent="0.2">
      <c r="A601" s="40"/>
      <c r="B601" s="287"/>
      <c r="C601" s="288"/>
      <c r="D601" s="35"/>
      <c r="E601" s="36" t="e">
        <f>VLOOKUP(B601,BDPRODUCTOS!$B:$C,2,0)</f>
        <v>#N/A</v>
      </c>
      <c r="F601" s="31" t="str">
        <f t="shared" si="73"/>
        <v/>
      </c>
      <c r="H601" s="40"/>
      <c r="I601" s="287"/>
      <c r="J601" s="288"/>
      <c r="K601" s="35"/>
      <c r="L601" s="36" t="e">
        <f>VLOOKUP(I601,BDPRODUCTOS!$B:$C,2,0)</f>
        <v>#N/A</v>
      </c>
      <c r="M601" s="31" t="str">
        <f t="shared" si="74"/>
        <v/>
      </c>
    </row>
    <row r="602" spans="1:13" ht="10.5" customHeight="1" x14ac:dyDescent="0.2">
      <c r="A602" s="40"/>
      <c r="B602" s="287"/>
      <c r="C602" s="288"/>
      <c r="D602" s="35"/>
      <c r="E602" s="36" t="e">
        <f>VLOOKUP(B602,BDPRODUCTOS!$B:$C,2,0)</f>
        <v>#N/A</v>
      </c>
      <c r="F602" s="31" t="str">
        <f t="shared" si="73"/>
        <v/>
      </c>
      <c r="H602" s="40"/>
      <c r="I602" s="287"/>
      <c r="J602" s="288"/>
      <c r="K602" s="35"/>
      <c r="L602" s="36" t="e">
        <f>VLOOKUP(I602,BDPRODUCTOS!$B:$C,2,0)</f>
        <v>#N/A</v>
      </c>
      <c r="M602" s="31" t="str">
        <f t="shared" si="74"/>
        <v/>
      </c>
    </row>
    <row r="603" spans="1:13" ht="10.5" customHeight="1" x14ac:dyDescent="0.2">
      <c r="A603" s="40"/>
      <c r="B603" s="287"/>
      <c r="C603" s="288"/>
      <c r="D603" s="35"/>
      <c r="E603" s="36" t="e">
        <f>VLOOKUP(B603,BDPRODUCTOS!$B:$C,2,0)</f>
        <v>#N/A</v>
      </c>
      <c r="F603" s="31" t="str">
        <f t="shared" si="73"/>
        <v/>
      </c>
      <c r="H603" s="40"/>
      <c r="I603" s="287"/>
      <c r="J603" s="288"/>
      <c r="K603" s="35"/>
      <c r="L603" s="36" t="e">
        <f>VLOOKUP(I603,BDPRODUCTOS!$B:$C,2,0)</f>
        <v>#N/A</v>
      </c>
      <c r="M603" s="31" t="str">
        <f t="shared" si="74"/>
        <v/>
      </c>
    </row>
    <row r="604" spans="1:13" ht="10.5" customHeight="1" x14ac:dyDescent="0.2">
      <c r="A604" s="40"/>
      <c r="B604" s="287"/>
      <c r="C604" s="288"/>
      <c r="D604" s="35"/>
      <c r="E604" s="36" t="e">
        <f>VLOOKUP(B604,BDPRODUCTOS!$B:$C,2,0)</f>
        <v>#N/A</v>
      </c>
      <c r="F604" s="31" t="str">
        <f t="shared" si="73"/>
        <v/>
      </c>
      <c r="H604" s="40"/>
      <c r="I604" s="287"/>
      <c r="J604" s="288"/>
      <c r="K604" s="35"/>
      <c r="L604" s="36" t="e">
        <f>VLOOKUP(I604,BDPRODUCTOS!$B:$C,2,0)</f>
        <v>#N/A</v>
      </c>
      <c r="M604" s="31" t="str">
        <f t="shared" si="74"/>
        <v/>
      </c>
    </row>
    <row r="605" spans="1:13" ht="10.5" customHeight="1" x14ac:dyDescent="0.2">
      <c r="A605" s="40"/>
      <c r="B605" s="287"/>
      <c r="C605" s="288"/>
      <c r="D605" s="35"/>
      <c r="E605" s="36" t="e">
        <f>VLOOKUP(B605,BDPRODUCTOS!$B:$C,2,0)</f>
        <v>#N/A</v>
      </c>
      <c r="F605" s="31" t="str">
        <f t="shared" si="73"/>
        <v/>
      </c>
      <c r="H605" s="40"/>
      <c r="I605" s="287"/>
      <c r="J605" s="288"/>
      <c r="K605" s="35"/>
      <c r="L605" s="36" t="e">
        <f>VLOOKUP(I605,BDPRODUCTOS!$B:$C,2,0)</f>
        <v>#N/A</v>
      </c>
      <c r="M605" s="31" t="str">
        <f t="shared" si="74"/>
        <v/>
      </c>
    </row>
    <row r="606" spans="1:13" ht="10.5" customHeight="1" x14ac:dyDescent="0.2">
      <c r="A606" s="40"/>
      <c r="B606" s="311"/>
      <c r="C606" s="312"/>
      <c r="D606" s="41"/>
      <c r="E606" s="36" t="e">
        <f>VLOOKUP(B606,BDPRODUCTOS!$B:$C,2,0)</f>
        <v>#N/A</v>
      </c>
      <c r="F606" s="31" t="str">
        <f t="shared" si="73"/>
        <v/>
      </c>
      <c r="H606" s="40"/>
      <c r="I606" s="311"/>
      <c r="J606" s="312"/>
      <c r="K606" s="41"/>
      <c r="L606" s="36" t="e">
        <f>VLOOKUP(I606,BDPRODUCTOS!$B:$C,2,0)</f>
        <v>#N/A</v>
      </c>
      <c r="M606" s="31" t="str">
        <f t="shared" si="74"/>
        <v/>
      </c>
    </row>
    <row r="607" spans="1:13" ht="19.5" customHeight="1" x14ac:dyDescent="0.2">
      <c r="A607" s="42"/>
      <c r="B607" s="43" t="s">
        <v>0</v>
      </c>
      <c r="C607" s="298">
        <f>SUM(F593:F606)</f>
        <v>0</v>
      </c>
      <c r="D607" s="299"/>
      <c r="E607" s="299"/>
      <c r="F607" s="300"/>
      <c r="H607" s="42"/>
      <c r="I607" s="43" t="s">
        <v>0</v>
      </c>
      <c r="J607" s="298">
        <f>SUM(M593:M606)</f>
        <v>0</v>
      </c>
      <c r="K607" s="299"/>
      <c r="L607" s="299"/>
      <c r="M607" s="300"/>
    </row>
    <row r="608" spans="1:13" ht="10.5" customHeight="1" x14ac:dyDescent="0.2"/>
    <row r="609" spans="1:13" ht="10.5" customHeight="1" x14ac:dyDescent="0.2"/>
    <row r="610" spans="1:13" ht="15" customHeight="1" x14ac:dyDescent="0.2">
      <c r="A610" s="2"/>
      <c r="B610" s="307" t="s">
        <v>17</v>
      </c>
      <c r="C610" s="307"/>
      <c r="D610" s="307"/>
      <c r="E610" s="308"/>
      <c r="F610" s="3" t="s">
        <v>16</v>
      </c>
      <c r="H610" s="2"/>
      <c r="I610" s="307" t="s">
        <v>17</v>
      </c>
      <c r="J610" s="307"/>
      <c r="K610" s="307"/>
      <c r="L610" s="308"/>
      <c r="M610" s="3" t="s">
        <v>16</v>
      </c>
    </row>
    <row r="611" spans="1:13" ht="15" customHeight="1" x14ac:dyDescent="0.2">
      <c r="A611" s="4"/>
      <c r="B611" s="309"/>
      <c r="C611" s="309"/>
      <c r="D611" s="309"/>
      <c r="E611" s="310"/>
      <c r="F611" s="5">
        <f>$P$3</f>
        <v>44499</v>
      </c>
      <c r="H611" s="4"/>
      <c r="I611" s="309"/>
      <c r="J611" s="309"/>
      <c r="K611" s="309"/>
      <c r="L611" s="310"/>
      <c r="M611" s="5">
        <f>$P$3</f>
        <v>44499</v>
      </c>
    </row>
    <row r="612" spans="1:13" ht="10.5" customHeight="1" x14ac:dyDescent="0.2">
      <c r="A612" s="6"/>
      <c r="B612" s="297" t="s">
        <v>1008</v>
      </c>
      <c r="C612" s="297"/>
      <c r="D612" s="297"/>
      <c r="E612" s="306"/>
      <c r="F612" s="7">
        <f>$P$3</f>
        <v>44499</v>
      </c>
      <c r="H612" s="6"/>
      <c r="I612" s="297" t="s">
        <v>1008</v>
      </c>
      <c r="J612" s="297"/>
      <c r="K612" s="297"/>
      <c r="L612" s="306"/>
      <c r="M612" s="7">
        <f>$P$3</f>
        <v>44499</v>
      </c>
    </row>
    <row r="613" spans="1:13" ht="10.5" customHeight="1" x14ac:dyDescent="0.2">
      <c r="A613" s="6"/>
      <c r="B613" s="297" t="s">
        <v>1010</v>
      </c>
      <c r="C613" s="297"/>
      <c r="D613" s="297"/>
      <c r="E613" s="9"/>
      <c r="F613" s="10">
        <f>$P$3</f>
        <v>44499</v>
      </c>
      <c r="H613" s="6"/>
      <c r="I613" s="297" t="s">
        <v>1010</v>
      </c>
      <c r="J613" s="297"/>
      <c r="K613" s="297"/>
      <c r="L613" s="9"/>
      <c r="M613" s="10">
        <f>$P$3</f>
        <v>44499</v>
      </c>
    </row>
    <row r="614" spans="1:13" ht="10.5" customHeight="1" x14ac:dyDescent="0.2">
      <c r="A614" s="6"/>
      <c r="B614" s="297" t="s">
        <v>13</v>
      </c>
      <c r="C614" s="297"/>
      <c r="D614" s="297"/>
      <c r="E614" s="9"/>
      <c r="F614" s="13" t="s">
        <v>12</v>
      </c>
      <c r="H614" s="6"/>
      <c r="I614" s="297" t="s">
        <v>13</v>
      </c>
      <c r="J614" s="297"/>
      <c r="K614" s="297"/>
      <c r="L614" s="9"/>
      <c r="M614" s="13" t="s">
        <v>12</v>
      </c>
    </row>
    <row r="615" spans="1:13" ht="10.5" customHeight="1" x14ac:dyDescent="0.2">
      <c r="A615" s="6"/>
      <c r="B615" s="297">
        <v>3017216119</v>
      </c>
      <c r="C615" s="297"/>
      <c r="D615" s="297"/>
      <c r="E615" s="9"/>
      <c r="F615" s="301"/>
      <c r="H615" s="6"/>
      <c r="I615" s="297">
        <v>3017216119</v>
      </c>
      <c r="J615" s="297"/>
      <c r="K615" s="297"/>
      <c r="L615" s="9"/>
      <c r="M615" s="301"/>
    </row>
    <row r="616" spans="1:13" ht="10.5" customHeight="1" x14ac:dyDescent="0.2">
      <c r="A616" s="17"/>
      <c r="B616" s="305" t="s">
        <v>1009</v>
      </c>
      <c r="C616" s="305"/>
      <c r="D616" s="305"/>
      <c r="E616" s="18"/>
      <c r="F616" s="302"/>
      <c r="H616" s="17"/>
      <c r="I616" s="305" t="s">
        <v>1009</v>
      </c>
      <c r="J616" s="305"/>
      <c r="K616" s="305"/>
      <c r="L616" s="18"/>
      <c r="M616" s="302"/>
    </row>
    <row r="617" spans="1:13" ht="10.5" customHeight="1" x14ac:dyDescent="0.2">
      <c r="A617" s="20" t="s">
        <v>10</v>
      </c>
      <c r="B617" s="313" t="e">
        <f>VLOOKUP(F615,BDCLIENTES!$A:$I,2,0)</f>
        <v>#N/A</v>
      </c>
      <c r="C617" s="314"/>
      <c r="D617" s="314"/>
      <c r="E617" s="314"/>
      <c r="F617" s="315"/>
      <c r="H617" s="20" t="s">
        <v>10</v>
      </c>
      <c r="I617" s="313" t="e">
        <f>VLOOKUP(M615,BDCLIENTES!$A:$I,2,0)</f>
        <v>#N/A</v>
      </c>
      <c r="J617" s="314"/>
      <c r="K617" s="314"/>
      <c r="L617" s="314"/>
      <c r="M617" s="315"/>
    </row>
    <row r="618" spans="1:13" ht="10.5" customHeight="1" x14ac:dyDescent="0.2">
      <c r="A618" s="21" t="s">
        <v>9</v>
      </c>
      <c r="B618" s="294" t="e">
        <f>VLOOKUP(F615,BDCLIENTES!$A:$I,3,0)</f>
        <v>#N/A</v>
      </c>
      <c r="C618" s="295"/>
      <c r="D618" s="295"/>
      <c r="E618" s="295"/>
      <c r="F618" s="296"/>
      <c r="H618" s="21" t="s">
        <v>9</v>
      </c>
      <c r="I618" s="294" t="e">
        <f>VLOOKUP(M615,BDCLIENTES!$A:$I,3,0)</f>
        <v>#N/A</v>
      </c>
      <c r="J618" s="295"/>
      <c r="K618" s="295"/>
      <c r="L618" s="295"/>
      <c r="M618" s="296"/>
    </row>
    <row r="619" spans="1:13" ht="10.5" customHeight="1" x14ac:dyDescent="0.2">
      <c r="A619" s="21" t="s">
        <v>8</v>
      </c>
      <c r="B619" s="294" t="e">
        <f>VLOOKUP(F615,BDCLIENTES!$A:$I,4,0)</f>
        <v>#N/A</v>
      </c>
      <c r="C619" s="295"/>
      <c r="D619" s="295"/>
      <c r="E619" s="295"/>
      <c r="F619" s="296"/>
      <c r="H619" s="21" t="s">
        <v>8</v>
      </c>
      <c r="I619" s="294" t="e">
        <f>VLOOKUP(M615,BDCLIENTES!$A:$I,4,0)</f>
        <v>#N/A</v>
      </c>
      <c r="J619" s="295"/>
      <c r="K619" s="295"/>
      <c r="L619" s="295"/>
      <c r="M619" s="296"/>
    </row>
    <row r="620" spans="1:13" ht="10.5" customHeight="1" x14ac:dyDescent="0.2">
      <c r="A620" s="21" t="s">
        <v>7</v>
      </c>
      <c r="B620" s="294" t="e">
        <f>VLOOKUP(F615,BDCLIENTES!$A:$I,5,0)</f>
        <v>#N/A</v>
      </c>
      <c r="C620" s="295"/>
      <c r="D620" s="295"/>
      <c r="E620" s="295"/>
      <c r="F620" s="296"/>
      <c r="H620" s="21" t="s">
        <v>7</v>
      </c>
      <c r="I620" s="294" t="e">
        <f>VLOOKUP(M615,BDCLIENTES!$A:$I,5,0)</f>
        <v>#N/A</v>
      </c>
      <c r="J620" s="295"/>
      <c r="K620" s="295"/>
      <c r="L620" s="295"/>
      <c r="M620" s="296"/>
    </row>
    <row r="621" spans="1:13" ht="10.5" customHeight="1" x14ac:dyDescent="0.2">
      <c r="A621" s="21" t="s">
        <v>6</v>
      </c>
      <c r="B621" s="294" t="e">
        <f>VLOOKUP(F615,BDCLIENTES!$A:$I,6,0)</f>
        <v>#N/A</v>
      </c>
      <c r="C621" s="295"/>
      <c r="D621" s="295"/>
      <c r="E621" s="295"/>
      <c r="F621" s="296"/>
      <c r="H621" s="21" t="s">
        <v>6</v>
      </c>
      <c r="I621" s="294" t="e">
        <f>VLOOKUP(M615,BDCLIENTES!$A:$I,6,0)</f>
        <v>#N/A</v>
      </c>
      <c r="J621" s="295"/>
      <c r="K621" s="295"/>
      <c r="L621" s="295"/>
      <c r="M621" s="296"/>
    </row>
    <row r="622" spans="1:13" ht="10.5" customHeight="1" x14ac:dyDescent="0.2">
      <c r="A622" s="22" t="s">
        <v>5</v>
      </c>
      <c r="B622" s="294" t="e">
        <f>VLOOKUP(F615,BDCLIENTES!$A:$I,7,0)</f>
        <v>#N/A</v>
      </c>
      <c r="C622" s="295"/>
      <c r="D622" s="295"/>
      <c r="E622" s="295"/>
      <c r="F622" s="296"/>
      <c r="H622" s="22" t="s">
        <v>5</v>
      </c>
      <c r="I622" s="294" t="e">
        <f>VLOOKUP(M615,BDCLIENTES!$A:$I,7,0)</f>
        <v>#N/A</v>
      </c>
      <c r="J622" s="295"/>
      <c r="K622" s="295"/>
      <c r="L622" s="295"/>
      <c r="M622" s="296"/>
    </row>
    <row r="623" spans="1:13" ht="10.5" customHeight="1" x14ac:dyDescent="0.2">
      <c r="A623" s="23" t="s">
        <v>4</v>
      </c>
      <c r="B623" s="291" t="e">
        <f>VLOOKUP(F615,BDCLIENTES!$A:$I,8,0)</f>
        <v>#N/A</v>
      </c>
      <c r="C623" s="292"/>
      <c r="D623" s="292"/>
      <c r="E623" s="292"/>
      <c r="F623" s="293"/>
      <c r="H623" s="23" t="s">
        <v>4</v>
      </c>
      <c r="I623" s="291" t="e">
        <f>VLOOKUP(M615,BDCLIENTES!$A:$I,8,0)</f>
        <v>#N/A</v>
      </c>
      <c r="J623" s="292"/>
      <c r="K623" s="292"/>
      <c r="L623" s="292"/>
      <c r="M623" s="293"/>
    </row>
    <row r="624" spans="1:13" ht="10.5" customHeight="1" x14ac:dyDescent="0.2">
      <c r="A624" s="24" t="s">
        <v>3</v>
      </c>
      <c r="B624" s="289" t="s">
        <v>2</v>
      </c>
      <c r="C624" s="290"/>
      <c r="D624" s="25" t="s">
        <v>989</v>
      </c>
      <c r="E624" s="26"/>
      <c r="F624" s="27" t="s">
        <v>1</v>
      </c>
      <c r="H624" s="24" t="s">
        <v>3</v>
      </c>
      <c r="I624" s="289" t="s">
        <v>2</v>
      </c>
      <c r="J624" s="290"/>
      <c r="K624" s="25" t="s">
        <v>989</v>
      </c>
      <c r="L624" s="26"/>
      <c r="M624" s="27" t="s">
        <v>1</v>
      </c>
    </row>
    <row r="625" spans="1:13" ht="10.5" customHeight="1" x14ac:dyDescent="0.2">
      <c r="A625" s="28"/>
      <c r="B625" s="303"/>
      <c r="C625" s="304"/>
      <c r="D625" s="29"/>
      <c r="E625" s="30" t="e">
        <f>VLOOKUP(B625,BDPRODUCTOS!$B:$C,2,0)</f>
        <v>#N/A</v>
      </c>
      <c r="F625" s="31" t="str">
        <f>IFERROR(A625*E625,"")</f>
        <v/>
      </c>
      <c r="H625" s="28"/>
      <c r="I625" s="303"/>
      <c r="J625" s="304"/>
      <c r="K625" s="29"/>
      <c r="L625" s="30" t="e">
        <f>VLOOKUP(I625,BDPRODUCTOS!$B:$C,2,0)</f>
        <v>#N/A</v>
      </c>
      <c r="M625" s="31" t="str">
        <f>IFERROR(H625*L625,"")</f>
        <v/>
      </c>
    </row>
    <row r="626" spans="1:13" ht="10.5" customHeight="1" x14ac:dyDescent="0.2">
      <c r="A626" s="34"/>
      <c r="B626" s="287"/>
      <c r="C626" s="288"/>
      <c r="D626" s="35"/>
      <c r="E626" s="36" t="e">
        <f>VLOOKUP(B626,BDPRODUCTOS!$B:$C,2,0)</f>
        <v>#N/A</v>
      </c>
      <c r="F626" s="31" t="str">
        <f t="shared" ref="F626" si="75">IFERROR(A626*E626,"")</f>
        <v/>
      </c>
      <c r="H626" s="34"/>
      <c r="I626" s="287"/>
      <c r="J626" s="288"/>
      <c r="K626" s="35"/>
      <c r="L626" s="36" t="e">
        <f>VLOOKUP(I626,BDPRODUCTOS!$B:$C,2,0)</f>
        <v>#N/A</v>
      </c>
      <c r="M626" s="31" t="str">
        <f t="shared" ref="M626" si="76">IFERROR(H626*L626,"")</f>
        <v/>
      </c>
    </row>
    <row r="627" spans="1:13" ht="10.5" customHeight="1" x14ac:dyDescent="0.2">
      <c r="A627" s="34"/>
      <c r="B627" s="287"/>
      <c r="C627" s="288"/>
      <c r="D627" s="35"/>
      <c r="E627" s="36" t="e">
        <f>VLOOKUP(B627,BDPRODUCTOS!$B:$C,2,0)</f>
        <v>#N/A</v>
      </c>
      <c r="F627" s="31" t="str">
        <f>IFERROR(A627*E627,"")</f>
        <v/>
      </c>
      <c r="H627" s="34"/>
      <c r="I627" s="287"/>
      <c r="J627" s="288"/>
      <c r="K627" s="35"/>
      <c r="L627" s="36" t="e">
        <f>VLOOKUP(I627,BDPRODUCTOS!$B:$C,2,0)</f>
        <v>#N/A</v>
      </c>
      <c r="M627" s="31" t="str">
        <f>IFERROR(H627*L627,"")</f>
        <v/>
      </c>
    </row>
    <row r="628" spans="1:13" ht="10.5" customHeight="1" x14ac:dyDescent="0.2">
      <c r="A628" s="34"/>
      <c r="B628" s="287"/>
      <c r="C628" s="288"/>
      <c r="D628" s="35"/>
      <c r="E628" s="36" t="e">
        <f>VLOOKUP(B628,BDPRODUCTOS!$B:$C,2,0)</f>
        <v>#N/A</v>
      </c>
      <c r="F628" s="31" t="str">
        <f t="shared" ref="F628:F638" si="77">IFERROR(A628*E628,"")</f>
        <v/>
      </c>
      <c r="H628" s="34"/>
      <c r="I628" s="287"/>
      <c r="J628" s="288"/>
      <c r="K628" s="35"/>
      <c r="L628" s="36" t="e">
        <f>VLOOKUP(I628,BDPRODUCTOS!$B:$C,2,0)</f>
        <v>#N/A</v>
      </c>
      <c r="M628" s="31" t="str">
        <f t="shared" ref="M628:M638" si="78">IFERROR(H628*L628,"")</f>
        <v/>
      </c>
    </row>
    <row r="629" spans="1:13" ht="10.5" customHeight="1" x14ac:dyDescent="0.2">
      <c r="A629" s="34"/>
      <c r="B629" s="287"/>
      <c r="C629" s="288"/>
      <c r="D629" s="35"/>
      <c r="E629" s="36" t="e">
        <f>VLOOKUP(B629,BDPRODUCTOS!$B:$C,2,0)</f>
        <v>#N/A</v>
      </c>
      <c r="F629" s="31" t="str">
        <f t="shared" si="77"/>
        <v/>
      </c>
      <c r="H629" s="34"/>
      <c r="I629" s="287"/>
      <c r="J629" s="288"/>
      <c r="K629" s="35"/>
      <c r="L629" s="36" t="e">
        <f>VLOOKUP(I629,BDPRODUCTOS!$B:$C,2,0)</f>
        <v>#N/A</v>
      </c>
      <c r="M629" s="31" t="str">
        <f t="shared" si="78"/>
        <v/>
      </c>
    </row>
    <row r="630" spans="1:13" ht="10.5" customHeight="1" x14ac:dyDescent="0.2">
      <c r="A630" s="40"/>
      <c r="B630" s="287"/>
      <c r="C630" s="288"/>
      <c r="D630" s="35"/>
      <c r="E630" s="36" t="e">
        <f>VLOOKUP(B630,BDPRODUCTOS!$B:$C,2,0)</f>
        <v>#N/A</v>
      </c>
      <c r="F630" s="31" t="str">
        <f t="shared" si="77"/>
        <v/>
      </c>
      <c r="H630" s="40"/>
      <c r="I630" s="287"/>
      <c r="J630" s="288"/>
      <c r="K630" s="35"/>
      <c r="L630" s="36" t="e">
        <f>VLOOKUP(I630,BDPRODUCTOS!$B:$C,2,0)</f>
        <v>#N/A</v>
      </c>
      <c r="M630" s="31" t="str">
        <f t="shared" si="78"/>
        <v/>
      </c>
    </row>
    <row r="631" spans="1:13" ht="10.5" customHeight="1" x14ac:dyDescent="0.2">
      <c r="A631" s="40"/>
      <c r="B631" s="287"/>
      <c r="C631" s="288"/>
      <c r="D631" s="35"/>
      <c r="E631" s="36" t="e">
        <f>VLOOKUP(B631,BDPRODUCTOS!$B:$C,2,0)</f>
        <v>#N/A</v>
      </c>
      <c r="F631" s="31" t="str">
        <f t="shared" si="77"/>
        <v/>
      </c>
      <c r="H631" s="40"/>
      <c r="I631" s="287"/>
      <c r="J631" s="288"/>
      <c r="K631" s="35"/>
      <c r="L631" s="36" t="e">
        <f>VLOOKUP(I631,BDPRODUCTOS!$B:$C,2,0)</f>
        <v>#N/A</v>
      </c>
      <c r="M631" s="31" t="str">
        <f t="shared" si="78"/>
        <v/>
      </c>
    </row>
    <row r="632" spans="1:13" ht="10.5" customHeight="1" x14ac:dyDescent="0.2">
      <c r="A632" s="40"/>
      <c r="B632" s="287"/>
      <c r="C632" s="288"/>
      <c r="D632" s="35"/>
      <c r="E632" s="36" t="e">
        <f>VLOOKUP(B632,BDPRODUCTOS!$B:$C,2,0)</f>
        <v>#N/A</v>
      </c>
      <c r="F632" s="31" t="str">
        <f t="shared" si="77"/>
        <v/>
      </c>
      <c r="H632" s="40"/>
      <c r="I632" s="287"/>
      <c r="J632" s="288"/>
      <c r="K632" s="35"/>
      <c r="L632" s="36" t="e">
        <f>VLOOKUP(I632,BDPRODUCTOS!$B:$C,2,0)</f>
        <v>#N/A</v>
      </c>
      <c r="M632" s="31" t="str">
        <f t="shared" si="78"/>
        <v/>
      </c>
    </row>
    <row r="633" spans="1:13" ht="10.5" customHeight="1" x14ac:dyDescent="0.2">
      <c r="A633" s="40"/>
      <c r="B633" s="287"/>
      <c r="C633" s="288"/>
      <c r="D633" s="35"/>
      <c r="E633" s="36" t="e">
        <f>VLOOKUP(B633,BDPRODUCTOS!$B:$C,2,0)</f>
        <v>#N/A</v>
      </c>
      <c r="F633" s="31" t="str">
        <f t="shared" si="77"/>
        <v/>
      </c>
      <c r="H633" s="40"/>
      <c r="I633" s="287"/>
      <c r="J633" s="288"/>
      <c r="K633" s="35"/>
      <c r="L633" s="36" t="e">
        <f>VLOOKUP(I633,BDPRODUCTOS!$B:$C,2,0)</f>
        <v>#N/A</v>
      </c>
      <c r="M633" s="31" t="str">
        <f t="shared" si="78"/>
        <v/>
      </c>
    </row>
    <row r="634" spans="1:13" ht="10.5" customHeight="1" x14ac:dyDescent="0.2">
      <c r="A634" s="40"/>
      <c r="B634" s="287"/>
      <c r="C634" s="288"/>
      <c r="D634" s="35"/>
      <c r="E634" s="36" t="e">
        <f>VLOOKUP(B634,BDPRODUCTOS!$B:$C,2,0)</f>
        <v>#N/A</v>
      </c>
      <c r="F634" s="31" t="str">
        <f t="shared" si="77"/>
        <v/>
      </c>
      <c r="H634" s="40"/>
      <c r="I634" s="287"/>
      <c r="J634" s="288"/>
      <c r="K634" s="35"/>
      <c r="L634" s="36" t="e">
        <f>VLOOKUP(I634,BDPRODUCTOS!$B:$C,2,0)</f>
        <v>#N/A</v>
      </c>
      <c r="M634" s="31" t="str">
        <f t="shared" si="78"/>
        <v/>
      </c>
    </row>
    <row r="635" spans="1:13" ht="10.5" customHeight="1" x14ac:dyDescent="0.2">
      <c r="A635" s="40"/>
      <c r="B635" s="287"/>
      <c r="C635" s="288"/>
      <c r="D635" s="35"/>
      <c r="E635" s="36" t="e">
        <f>VLOOKUP(B635,BDPRODUCTOS!$B:$C,2,0)</f>
        <v>#N/A</v>
      </c>
      <c r="F635" s="31" t="str">
        <f t="shared" si="77"/>
        <v/>
      </c>
      <c r="H635" s="40"/>
      <c r="I635" s="287"/>
      <c r="J635" s="288"/>
      <c r="K635" s="35"/>
      <c r="L635" s="36" t="e">
        <f>VLOOKUP(I635,BDPRODUCTOS!$B:$C,2,0)</f>
        <v>#N/A</v>
      </c>
      <c r="M635" s="31" t="str">
        <f t="shared" si="78"/>
        <v/>
      </c>
    </row>
    <row r="636" spans="1:13" ht="10.5" customHeight="1" x14ac:dyDescent="0.2">
      <c r="A636" s="40"/>
      <c r="B636" s="287"/>
      <c r="C636" s="288"/>
      <c r="D636" s="35"/>
      <c r="E636" s="36" t="e">
        <f>VLOOKUP(B636,BDPRODUCTOS!$B:$C,2,0)</f>
        <v>#N/A</v>
      </c>
      <c r="F636" s="31" t="str">
        <f t="shared" si="77"/>
        <v/>
      </c>
      <c r="H636" s="40"/>
      <c r="I636" s="287"/>
      <c r="J636" s="288"/>
      <c r="K636" s="35"/>
      <c r="L636" s="36" t="e">
        <f>VLOOKUP(I636,BDPRODUCTOS!$B:$C,2,0)</f>
        <v>#N/A</v>
      </c>
      <c r="M636" s="31" t="str">
        <f t="shared" si="78"/>
        <v/>
      </c>
    </row>
    <row r="637" spans="1:13" ht="10.5" customHeight="1" x14ac:dyDescent="0.2">
      <c r="A637" s="40"/>
      <c r="B637" s="287"/>
      <c r="C637" s="288"/>
      <c r="D637" s="35"/>
      <c r="E637" s="36" t="e">
        <f>VLOOKUP(B637,BDPRODUCTOS!$B:$C,2,0)</f>
        <v>#N/A</v>
      </c>
      <c r="F637" s="31" t="str">
        <f t="shared" si="77"/>
        <v/>
      </c>
      <c r="H637" s="40"/>
      <c r="I637" s="287"/>
      <c r="J637" s="288"/>
      <c r="K637" s="35"/>
      <c r="L637" s="36" t="e">
        <f>VLOOKUP(I637,BDPRODUCTOS!$B:$C,2,0)</f>
        <v>#N/A</v>
      </c>
      <c r="M637" s="31" t="str">
        <f t="shared" si="78"/>
        <v/>
      </c>
    </row>
    <row r="638" spans="1:13" ht="10.5" customHeight="1" x14ac:dyDescent="0.2">
      <c r="A638" s="40"/>
      <c r="B638" s="311"/>
      <c r="C638" s="312"/>
      <c r="D638" s="41"/>
      <c r="E638" s="36" t="e">
        <f>VLOOKUP(B638,BDPRODUCTOS!$B:$C,2,0)</f>
        <v>#N/A</v>
      </c>
      <c r="F638" s="31" t="str">
        <f t="shared" si="77"/>
        <v/>
      </c>
      <c r="H638" s="40"/>
      <c r="I638" s="311"/>
      <c r="J638" s="312"/>
      <c r="K638" s="41"/>
      <c r="L638" s="36" t="e">
        <f>VLOOKUP(I638,BDPRODUCTOS!$B:$C,2,0)</f>
        <v>#N/A</v>
      </c>
      <c r="M638" s="31" t="str">
        <f t="shared" si="78"/>
        <v/>
      </c>
    </row>
    <row r="639" spans="1:13" ht="19.5" customHeight="1" x14ac:dyDescent="0.2">
      <c r="A639" s="42"/>
      <c r="B639" s="43" t="s">
        <v>0</v>
      </c>
      <c r="C639" s="298">
        <f>SUM(F625:F638)</f>
        <v>0</v>
      </c>
      <c r="D639" s="299"/>
      <c r="E639" s="299"/>
      <c r="F639" s="300"/>
      <c r="H639" s="42"/>
      <c r="I639" s="43" t="s">
        <v>0</v>
      </c>
      <c r="J639" s="298">
        <f>SUM(M625:M638)</f>
        <v>0</v>
      </c>
      <c r="K639" s="299"/>
      <c r="L639" s="299"/>
      <c r="M639" s="300"/>
    </row>
  </sheetData>
  <mergeCells count="1203">
    <mergeCell ref="B7:D7"/>
    <mergeCell ref="B13:F13"/>
    <mergeCell ref="B18:C18"/>
    <mergeCell ref="B14:F14"/>
    <mergeCell ref="B8:D8"/>
    <mergeCell ref="B6:D6"/>
    <mergeCell ref="B4:E4"/>
    <mergeCell ref="B12:F12"/>
    <mergeCell ref="I46:M46"/>
    <mergeCell ref="I54:J54"/>
    <mergeCell ref="B10:F10"/>
    <mergeCell ref="B5:D5"/>
    <mergeCell ref="I45:M45"/>
    <mergeCell ref="I53:J53"/>
    <mergeCell ref="B542:C542"/>
    <mergeCell ref="B482:E483"/>
    <mergeCell ref="B524:F524"/>
    <mergeCell ref="B523:F523"/>
    <mergeCell ref="B519:D519"/>
    <mergeCell ref="B520:D520"/>
    <mergeCell ref="B485:D485"/>
    <mergeCell ref="I236:M236"/>
    <mergeCell ref="I433:J433"/>
    <mergeCell ref="I270:M270"/>
    <mergeCell ref="I388:L388"/>
    <mergeCell ref="I282:J282"/>
    <mergeCell ref="I363:M363"/>
    <mergeCell ref="I389:K389"/>
    <mergeCell ref="I536:J536"/>
    <mergeCell ref="I294:K294"/>
    <mergeCell ref="I534:J534"/>
    <mergeCell ref="I164:L164"/>
    <mergeCell ref="B20:C20"/>
    <mergeCell ref="I41:M41"/>
    <mergeCell ref="B17:C17"/>
    <mergeCell ref="I60:J60"/>
    <mergeCell ref="B24:C24"/>
    <mergeCell ref="B27:C27"/>
    <mergeCell ref="B26:C26"/>
    <mergeCell ref="B28:C28"/>
    <mergeCell ref="J159:M159"/>
    <mergeCell ref="B72:D72"/>
    <mergeCell ref="I43:M43"/>
    <mergeCell ref="J415:M415"/>
    <mergeCell ref="I279:J279"/>
    <mergeCell ref="I523:M523"/>
    <mergeCell ref="I190:J190"/>
    <mergeCell ref="I42:M42"/>
    <mergeCell ref="I47:M47"/>
    <mergeCell ref="I59:J59"/>
    <mergeCell ref="J63:M63"/>
    <mergeCell ref="I62:J62"/>
    <mergeCell ref="I57:J57"/>
    <mergeCell ref="I334:M334"/>
    <mergeCell ref="I232:K232"/>
    <mergeCell ref="I378:J378"/>
    <mergeCell ref="I275:J275"/>
    <mergeCell ref="I365:M365"/>
    <mergeCell ref="I368:J368"/>
    <mergeCell ref="I370:J370"/>
    <mergeCell ref="B25:C25"/>
    <mergeCell ref="B29:C29"/>
    <mergeCell ref="I497:J497"/>
    <mergeCell ref="I503:J503"/>
    <mergeCell ref="I504:J504"/>
    <mergeCell ref="I505:J505"/>
    <mergeCell ref="I499:J499"/>
    <mergeCell ref="I114:J114"/>
    <mergeCell ref="I173:M173"/>
    <mergeCell ref="B571:C571"/>
    <mergeCell ref="B572:C572"/>
    <mergeCell ref="I264:K264"/>
    <mergeCell ref="B529:C529"/>
    <mergeCell ref="C543:F543"/>
    <mergeCell ref="I362:M362"/>
    <mergeCell ref="B541:C541"/>
    <mergeCell ref="I404:J404"/>
    <mergeCell ref="B532:C532"/>
    <mergeCell ref="B484:E484"/>
    <mergeCell ref="B525:F525"/>
    <mergeCell ref="B534:C534"/>
    <mergeCell ref="B495:F495"/>
    <mergeCell ref="B489:F489"/>
    <mergeCell ref="B386:E387"/>
    <mergeCell ref="B526:F526"/>
    <mergeCell ref="B441:C441"/>
    <mergeCell ref="B531:C531"/>
    <mergeCell ref="C383:F383"/>
    <mergeCell ref="B408:C408"/>
    <mergeCell ref="B432:C432"/>
    <mergeCell ref="B364:F364"/>
    <mergeCell ref="B473:C473"/>
    <mergeCell ref="F423:F424"/>
    <mergeCell ref="I208:J208"/>
    <mergeCell ref="I486:K486"/>
    <mergeCell ref="B196:E196"/>
    <mergeCell ref="B614:D614"/>
    <mergeCell ref="I414:J414"/>
    <mergeCell ref="B613:D613"/>
    <mergeCell ref="I498:J498"/>
    <mergeCell ref="B612:E612"/>
    <mergeCell ref="B603:C603"/>
    <mergeCell ref="B522:F522"/>
    <mergeCell ref="B11:F11"/>
    <mergeCell ref="I527:M527"/>
    <mergeCell ref="I179:J179"/>
    <mergeCell ref="B9:F9"/>
    <mergeCell ref="I296:K296"/>
    <mergeCell ref="J31:M31"/>
    <mergeCell ref="B16:C16"/>
    <mergeCell ref="B23:C23"/>
    <mergeCell ref="B19:C19"/>
    <mergeCell ref="B15:F15"/>
    <mergeCell ref="J255:M255"/>
    <mergeCell ref="I83:J83"/>
    <mergeCell ref="I561:J561"/>
    <mergeCell ref="I210:J210"/>
    <mergeCell ref="I205:M205"/>
    <mergeCell ref="I81:J81"/>
    <mergeCell ref="I222:J222"/>
    <mergeCell ref="I80:J80"/>
    <mergeCell ref="I211:J211"/>
    <mergeCell ref="I217:J217"/>
    <mergeCell ref="I216:J216"/>
    <mergeCell ref="I84:J84"/>
    <mergeCell ref="I86:J86"/>
    <mergeCell ref="I541:J541"/>
    <mergeCell ref="B36:E36"/>
    <mergeCell ref="B68:E68"/>
    <mergeCell ref="B106:F106"/>
    <mergeCell ref="I310:J310"/>
    <mergeCell ref="B80:C80"/>
    <mergeCell ref="B88:C88"/>
    <mergeCell ref="B108:F108"/>
    <mergeCell ref="B91:C91"/>
    <mergeCell ref="B93:C93"/>
    <mergeCell ref="C95:F95"/>
    <mergeCell ref="B100:E100"/>
    <mergeCell ref="B94:C94"/>
    <mergeCell ref="B85:C85"/>
    <mergeCell ref="B105:F105"/>
    <mergeCell ref="B83:C83"/>
    <mergeCell ref="B84:C84"/>
    <mergeCell ref="B616:D616"/>
    <mergeCell ref="I331:M331"/>
    <mergeCell ref="I215:J215"/>
    <mergeCell ref="I100:L100"/>
    <mergeCell ref="B109:F109"/>
    <mergeCell ref="B89:C89"/>
    <mergeCell ref="B107:F107"/>
    <mergeCell ref="B92:C92"/>
    <mergeCell ref="B90:C90"/>
    <mergeCell ref="B110:F110"/>
    <mergeCell ref="I366:M366"/>
    <mergeCell ref="I276:J276"/>
    <mergeCell ref="I308:J308"/>
    <mergeCell ref="I295:K295"/>
    <mergeCell ref="I364:M364"/>
    <mergeCell ref="I327:K327"/>
    <mergeCell ref="I359:K359"/>
    <mergeCell ref="B586:F586"/>
    <mergeCell ref="B585:F585"/>
    <mergeCell ref="B591:F591"/>
    <mergeCell ref="B588:F588"/>
    <mergeCell ref="B558:F558"/>
    <mergeCell ref="B334:F334"/>
    <mergeCell ref="B504:C504"/>
    <mergeCell ref="I638:J638"/>
    <mergeCell ref="I412:J412"/>
    <mergeCell ref="I467:J467"/>
    <mergeCell ref="I468:J468"/>
    <mergeCell ref="I432:J432"/>
    <mergeCell ref="I413:J413"/>
    <mergeCell ref="I636:J636"/>
    <mergeCell ref="B637:C637"/>
    <mergeCell ref="C511:F511"/>
    <mergeCell ref="B499:C499"/>
    <mergeCell ref="B617:F617"/>
    <mergeCell ref="B636:C636"/>
    <mergeCell ref="B410:C410"/>
    <mergeCell ref="B365:F365"/>
    <mergeCell ref="B464:C464"/>
    <mergeCell ref="B426:F426"/>
    <mergeCell ref="B422:D422"/>
    <mergeCell ref="B412:C412"/>
    <mergeCell ref="B393:F393"/>
    <mergeCell ref="B590:F590"/>
    <mergeCell ref="B573:C573"/>
    <mergeCell ref="B565:C565"/>
    <mergeCell ref="B566:C566"/>
    <mergeCell ref="B399:F399"/>
    <mergeCell ref="B510:C510"/>
    <mergeCell ref="B74:F74"/>
    <mergeCell ref="I240:J240"/>
    <mergeCell ref="I85:J85"/>
    <mergeCell ref="I521:M521"/>
    <mergeCell ref="B615:D615"/>
    <mergeCell ref="I231:K231"/>
    <mergeCell ref="I391:K391"/>
    <mergeCell ref="I322:L323"/>
    <mergeCell ref="I598:J598"/>
    <mergeCell ref="B593:C593"/>
    <mergeCell ref="B597:C597"/>
    <mergeCell ref="B606:C606"/>
    <mergeCell ref="B601:C601"/>
    <mergeCell ref="B602:C602"/>
    <mergeCell ref="B605:C605"/>
    <mergeCell ref="I386:L387"/>
    <mergeCell ref="I2:L3"/>
    <mergeCell ref="I367:M367"/>
    <mergeCell ref="I409:J409"/>
    <mergeCell ref="B439:C439"/>
    <mergeCell ref="B177:C177"/>
    <mergeCell ref="B157:C157"/>
    <mergeCell ref="B55:C55"/>
    <mergeCell ref="B180:C180"/>
    <mergeCell ref="B111:F111"/>
    <mergeCell ref="B331:F331"/>
    <mergeCell ref="B442:C442"/>
    <mergeCell ref="B305:C305"/>
    <mergeCell ref="B165:D165"/>
    <mergeCell ref="F295:F296"/>
    <mergeCell ref="B304:C304"/>
    <mergeCell ref="B514:E515"/>
    <mergeCell ref="B198:D198"/>
    <mergeCell ref="B199:D199"/>
    <mergeCell ref="B200:D200"/>
    <mergeCell ref="I243:J243"/>
    <mergeCell ref="I263:K263"/>
    <mergeCell ref="J223:M223"/>
    <mergeCell ref="I209:J209"/>
    <mergeCell ref="I249:J249"/>
    <mergeCell ref="I204:M204"/>
    <mergeCell ref="I317:J317"/>
    <mergeCell ref="I203:M203"/>
    <mergeCell ref="I457:M457"/>
    <mergeCell ref="I248:J248"/>
    <mergeCell ref="I9:M9"/>
    <mergeCell ref="I88:J88"/>
    <mergeCell ref="I110:M110"/>
    <mergeCell ref="I101:K101"/>
    <mergeCell ref="I130:L131"/>
    <mergeCell ref="B187:C187"/>
    <mergeCell ref="B167:D167"/>
    <mergeCell ref="I73:M73"/>
    <mergeCell ref="I20:J20"/>
    <mergeCell ref="I360:K360"/>
    <mergeCell ref="I436:J436"/>
    <mergeCell ref="I116:J116"/>
    <mergeCell ref="I102:K102"/>
    <mergeCell ref="I377:J377"/>
    <mergeCell ref="F455:F456"/>
    <mergeCell ref="B400:C400"/>
    <mergeCell ref="B382:C382"/>
    <mergeCell ref="B232:D232"/>
    <mergeCell ref="I311:J311"/>
    <mergeCell ref="M7:M8"/>
    <mergeCell ref="I30:J30"/>
    <mergeCell ref="I15:M15"/>
    <mergeCell ref="I24:J24"/>
    <mergeCell ref="I21:J21"/>
    <mergeCell ref="I23:J23"/>
    <mergeCell ref="I25:J25"/>
    <mergeCell ref="I29:J29"/>
    <mergeCell ref="B604:C604"/>
    <mergeCell ref="I358:K358"/>
    <mergeCell ref="I50:J50"/>
    <mergeCell ref="I14:M14"/>
    <mergeCell ref="I397:M397"/>
    <mergeCell ref="I87:J87"/>
    <mergeCell ref="I11:M11"/>
    <mergeCell ref="I12:M12"/>
    <mergeCell ref="I69:K69"/>
    <mergeCell ref="I28:J28"/>
    <mergeCell ref="I27:J27"/>
    <mergeCell ref="I302:M302"/>
    <mergeCell ref="I13:M13"/>
    <mergeCell ref="I325:K325"/>
    <mergeCell ref="I26:J26"/>
    <mergeCell ref="I328:K328"/>
    <mergeCell ref="I340:J340"/>
    <mergeCell ref="I172:M172"/>
    <mergeCell ref="B346:C346"/>
    <mergeCell ref="B168:D168"/>
    <mergeCell ref="B292:E292"/>
    <mergeCell ref="I293:K293"/>
    <mergeCell ref="B190:C190"/>
    <mergeCell ref="F199:F200"/>
    <mergeCell ref="J639:M639"/>
    <mergeCell ref="I70:K70"/>
    <mergeCell ref="I52:J52"/>
    <mergeCell ref="I314:J314"/>
    <mergeCell ref="I290:L291"/>
    <mergeCell ref="B580:E580"/>
    <mergeCell ref="I121:J121"/>
    <mergeCell ref="I226:L227"/>
    <mergeCell ref="I230:K230"/>
    <mergeCell ref="I637:J637"/>
    <mergeCell ref="I583:K583"/>
    <mergeCell ref="B549:D549"/>
    <mergeCell ref="B486:D486"/>
    <mergeCell ref="B530:C530"/>
    <mergeCell ref="B487:D487"/>
    <mergeCell ref="B501:C501"/>
    <mergeCell ref="J383:M383"/>
    <mergeCell ref="I212:J212"/>
    <mergeCell ref="I374:J374"/>
    <mergeCell ref="I406:J406"/>
    <mergeCell ref="I380:J380"/>
    <mergeCell ref="I401:J401"/>
    <mergeCell ref="I382:J382"/>
    <mergeCell ref="I356:L356"/>
    <mergeCell ref="I238:M238"/>
    <mergeCell ref="B347:C347"/>
    <mergeCell ref="C447:F447"/>
    <mergeCell ref="B466:C466"/>
    <mergeCell ref="B380:C380"/>
    <mergeCell ref="B457:F457"/>
    <mergeCell ref="B437:C437"/>
    <mergeCell ref="B461:F461"/>
    <mergeCell ref="B594:C594"/>
    <mergeCell ref="B296:D296"/>
    <mergeCell ref="B599:C599"/>
    <mergeCell ref="B243:C243"/>
    <mergeCell ref="B314:C314"/>
    <mergeCell ref="B293:D293"/>
    <mergeCell ref="B242:C242"/>
    <mergeCell ref="B206:F206"/>
    <mergeCell ref="B275:C275"/>
    <mergeCell ref="B578:E579"/>
    <mergeCell ref="B574:C574"/>
    <mergeCell ref="B539:C539"/>
    <mergeCell ref="B564:C564"/>
    <mergeCell ref="B551:D551"/>
    <mergeCell ref="B550:D550"/>
    <mergeCell ref="B557:F557"/>
    <mergeCell ref="B295:D295"/>
    <mergeCell ref="B581:D581"/>
    <mergeCell ref="B587:F587"/>
    <mergeCell ref="B336:C336"/>
    <mergeCell ref="B280:C280"/>
    <mergeCell ref="B276:C276"/>
    <mergeCell ref="B217:C217"/>
    <mergeCell ref="B598:C598"/>
    <mergeCell ref="B433:C433"/>
    <mergeCell ref="B561:C561"/>
    <mergeCell ref="B313:C313"/>
    <mergeCell ref="B312:C312"/>
    <mergeCell ref="B444:C444"/>
    <mergeCell ref="B342:C342"/>
    <mergeCell ref="B348:C348"/>
    <mergeCell ref="B343:C343"/>
    <mergeCell ref="I489:M489"/>
    <mergeCell ref="I316:J316"/>
    <mergeCell ref="B516:E516"/>
    <mergeCell ref="B468:C468"/>
    <mergeCell ref="I434:J434"/>
    <mergeCell ref="I411:J411"/>
    <mergeCell ref="B443:C443"/>
    <mergeCell ref="B467:C467"/>
    <mergeCell ref="B546:E547"/>
    <mergeCell ref="I336:J336"/>
    <mergeCell ref="B552:D552"/>
    <mergeCell ref="B535:C535"/>
    <mergeCell ref="B548:E548"/>
    <mergeCell ref="B563:C563"/>
    <mergeCell ref="B490:F490"/>
    <mergeCell ref="B503:C503"/>
    <mergeCell ref="B476:C476"/>
    <mergeCell ref="B496:C496"/>
    <mergeCell ref="B502:C502"/>
    <mergeCell ref="B498:C498"/>
    <mergeCell ref="B345:C345"/>
    <mergeCell ref="B560:C560"/>
    <mergeCell ref="B327:D327"/>
    <mergeCell ref="B332:F332"/>
    <mergeCell ref="B339:C339"/>
    <mergeCell ref="B369:C369"/>
    <mergeCell ref="B538:C538"/>
    <mergeCell ref="B450:E451"/>
    <mergeCell ref="B373:C373"/>
    <mergeCell ref="B394:F394"/>
    <mergeCell ref="B349:C349"/>
    <mergeCell ref="F359:F360"/>
    <mergeCell ref="B142:F142"/>
    <mergeCell ref="B173:F173"/>
    <mergeCell ref="B235:F235"/>
    <mergeCell ref="B240:C240"/>
    <mergeCell ref="B136:D136"/>
    <mergeCell ref="B207:F207"/>
    <mergeCell ref="B297:F297"/>
    <mergeCell ref="B186:C186"/>
    <mergeCell ref="B211:C211"/>
    <mergeCell ref="B274:C274"/>
    <mergeCell ref="B329:F329"/>
    <mergeCell ref="B340:C340"/>
    <mergeCell ref="B328:D328"/>
    <mergeCell ref="B258:E259"/>
    <mergeCell ref="B317:C317"/>
    <mergeCell ref="B306:C306"/>
    <mergeCell ref="F327:F328"/>
    <mergeCell ref="B298:F298"/>
    <mergeCell ref="B210:C210"/>
    <mergeCell ref="B286:C286"/>
    <mergeCell ref="B204:F204"/>
    <mergeCell ref="B226:E227"/>
    <mergeCell ref="B201:F201"/>
    <mergeCell ref="B213:C213"/>
    <mergeCell ref="B203:F203"/>
    <mergeCell ref="B278:C278"/>
    <mergeCell ref="B322:E323"/>
    <mergeCell ref="B311:C311"/>
    <mergeCell ref="B208:C208"/>
    <mergeCell ref="B285:C285"/>
    <mergeCell ref="B247:C247"/>
    <mergeCell ref="B253:C253"/>
    <mergeCell ref="B176:C176"/>
    <mergeCell ref="B241:C241"/>
    <mergeCell ref="B145:C145"/>
    <mergeCell ref="B277:C277"/>
    <mergeCell ref="B246:C246"/>
    <mergeCell ref="B273:C273"/>
    <mergeCell ref="B294:D294"/>
    <mergeCell ref="B238:F238"/>
    <mergeCell ref="B218:C218"/>
    <mergeCell ref="B237:F237"/>
    <mergeCell ref="B212:C212"/>
    <mergeCell ref="B262:D262"/>
    <mergeCell ref="B202:F202"/>
    <mergeCell ref="B175:F175"/>
    <mergeCell ref="B181:C181"/>
    <mergeCell ref="B209:C209"/>
    <mergeCell ref="B215:C215"/>
    <mergeCell ref="B184:C184"/>
    <mergeCell ref="B228:E228"/>
    <mergeCell ref="B266:F266"/>
    <mergeCell ref="B254:C254"/>
    <mergeCell ref="B248:C248"/>
    <mergeCell ref="B233:F233"/>
    <mergeCell ref="B182:C182"/>
    <mergeCell ref="B272:C272"/>
    <mergeCell ref="B188:C188"/>
    <mergeCell ref="B166:D166"/>
    <mergeCell ref="B268:F268"/>
    <mergeCell ref="B229:D229"/>
    <mergeCell ref="B221:C221"/>
    <mergeCell ref="B222:C222"/>
    <mergeCell ref="B216:C216"/>
    <mergeCell ref="B126:C126"/>
    <mergeCell ref="B135:D135"/>
    <mergeCell ref="B172:F172"/>
    <mergeCell ref="B178:C178"/>
    <mergeCell ref="B112:C112"/>
    <mergeCell ref="B141:F141"/>
    <mergeCell ref="B152:C152"/>
    <mergeCell ref="B143:F143"/>
    <mergeCell ref="B113:C113"/>
    <mergeCell ref="B146:C146"/>
    <mergeCell ref="B144:C144"/>
    <mergeCell ref="C127:F127"/>
    <mergeCell ref="B114:C114"/>
    <mergeCell ref="B116:C116"/>
    <mergeCell ref="B231:D231"/>
    <mergeCell ref="B185:C185"/>
    <mergeCell ref="B183:C183"/>
    <mergeCell ref="B139:F139"/>
    <mergeCell ref="F135:F136"/>
    <mergeCell ref="B140:F140"/>
    <mergeCell ref="B189:C189"/>
    <mergeCell ref="B138:F138"/>
    <mergeCell ref="B214:C214"/>
    <mergeCell ref="B220:C220"/>
    <mergeCell ref="B164:E164"/>
    <mergeCell ref="B162:E163"/>
    <mergeCell ref="B219:C219"/>
    <mergeCell ref="F231:F232"/>
    <mergeCell ref="B179:C179"/>
    <mergeCell ref="F167:F168"/>
    <mergeCell ref="B137:F137"/>
    <mergeCell ref="B147:C147"/>
    <mergeCell ref="B54:C54"/>
    <mergeCell ref="B148:C148"/>
    <mergeCell ref="B132:E132"/>
    <mergeCell ref="B124:C124"/>
    <mergeCell ref="B125:C125"/>
    <mergeCell ref="B120:C120"/>
    <mergeCell ref="B122:C122"/>
    <mergeCell ref="B133:D133"/>
    <mergeCell ref="B134:D134"/>
    <mergeCell ref="B115:C115"/>
    <mergeCell ref="B21:C21"/>
    <mergeCell ref="B130:E131"/>
    <mergeCell ref="B154:C154"/>
    <mergeCell ref="B22:C22"/>
    <mergeCell ref="B470:C470"/>
    <mergeCell ref="C415:F415"/>
    <mergeCell ref="B405:C405"/>
    <mergeCell ref="B406:C406"/>
    <mergeCell ref="B194:E195"/>
    <mergeCell ref="B197:D197"/>
    <mergeCell ref="B205:F205"/>
    <mergeCell ref="F103:F104"/>
    <mergeCell ref="F39:F40"/>
    <mergeCell ref="F71:F72"/>
    <mergeCell ref="B37:D37"/>
    <mergeCell ref="B76:F76"/>
    <mergeCell ref="B82:C82"/>
    <mergeCell ref="B50:C50"/>
    <mergeCell ref="B86:C86"/>
    <mergeCell ref="B41:F41"/>
    <mergeCell ref="B39:D39"/>
    <mergeCell ref="B101:D101"/>
    <mergeCell ref="B344:C344"/>
    <mergeCell ref="B335:F335"/>
    <mergeCell ref="B267:F267"/>
    <mergeCell ref="B325:D325"/>
    <mergeCell ref="B308:C308"/>
    <mergeCell ref="B307:C307"/>
    <mergeCell ref="B236:F236"/>
    <mergeCell ref="B271:F271"/>
    <mergeCell ref="B252:C252"/>
    <mergeCell ref="B239:F239"/>
    <mergeCell ref="B368:C368"/>
    <mergeCell ref="B309:C309"/>
    <mergeCell ref="B333:F333"/>
    <mergeCell ref="B244:C244"/>
    <mergeCell ref="B371:C371"/>
    <mergeCell ref="B359:D359"/>
    <mergeCell ref="B250:C250"/>
    <mergeCell ref="B260:E260"/>
    <mergeCell ref="B358:D358"/>
    <mergeCell ref="B517:D517"/>
    <mergeCell ref="B301:F301"/>
    <mergeCell ref="B459:F459"/>
    <mergeCell ref="B500:C500"/>
    <mergeCell ref="B505:C505"/>
    <mergeCell ref="B592:C592"/>
    <mergeCell ref="B456:D456"/>
    <mergeCell ref="B554:F554"/>
    <mergeCell ref="B582:D582"/>
    <mergeCell ref="B174:F174"/>
    <mergeCell ref="B117:C117"/>
    <mergeCell ref="B118:C118"/>
    <mergeCell ref="B153:C153"/>
    <mergeCell ref="B119:C119"/>
    <mergeCell ref="B121:C121"/>
    <mergeCell ref="B430:F430"/>
    <mergeCell ref="B316:C316"/>
    <mergeCell ref="B446:C446"/>
    <mergeCell ref="B245:C245"/>
    <mergeCell ref="B123:C123"/>
    <mergeCell ref="B171:F171"/>
    <mergeCell ref="B425:F425"/>
    <mergeCell ref="B169:F169"/>
    <mergeCell ref="B436:C436"/>
    <mergeCell ref="B170:F170"/>
    <mergeCell ref="B265:F265"/>
    <mergeCell ref="C159:F159"/>
    <mergeCell ref="B337:C337"/>
    <mergeCell ref="B330:F330"/>
    <mergeCell ref="B326:D326"/>
    <mergeCell ref="B363:F363"/>
    <mergeCell ref="B318:C318"/>
    <mergeCell ref="B230:D230"/>
    <mergeCell ref="B234:F234"/>
    <mergeCell ref="I635:J635"/>
    <mergeCell ref="I633:J633"/>
    <mergeCell ref="M455:M456"/>
    <mergeCell ref="I444:J444"/>
    <mergeCell ref="J447:M447"/>
    <mergeCell ref="I407:J407"/>
    <mergeCell ref="I343:J343"/>
    <mergeCell ref="I156:J156"/>
    <mergeCell ref="B596:C596"/>
    <mergeCell ref="I16:J16"/>
    <mergeCell ref="I93:J93"/>
    <mergeCell ref="F7:F8"/>
    <mergeCell ref="I92:J92"/>
    <mergeCell ref="I22:J22"/>
    <mergeCell ref="I18:J18"/>
    <mergeCell ref="I19:J19"/>
    <mergeCell ref="B618:F618"/>
    <mergeCell ref="I17:J17"/>
    <mergeCell ref="B631:C631"/>
    <mergeCell ref="B431:F431"/>
    <mergeCell ref="B540:C540"/>
    <mergeCell ref="B469:C469"/>
    <mergeCell ref="B536:C536"/>
    <mergeCell ref="B509:C509"/>
    <mergeCell ref="B472:C472"/>
    <mergeCell ref="B555:F555"/>
    <mergeCell ref="B428:F428"/>
    <mergeCell ref="B445:C445"/>
    <mergeCell ref="B421:D421"/>
    <mergeCell ref="B374:C374"/>
    <mergeCell ref="I94:J94"/>
    <mergeCell ref="I177:J177"/>
    <mergeCell ref="I109:M109"/>
    <mergeCell ref="I165:K165"/>
    <mergeCell ref="I218:J218"/>
    <mergeCell ref="I167:K167"/>
    <mergeCell ref="I142:M142"/>
    <mergeCell ref="M103:M104"/>
    <mergeCell ref="I124:J124"/>
    <mergeCell ref="I166:K166"/>
    <mergeCell ref="I182:J182"/>
    <mergeCell ref="I138:M138"/>
    <mergeCell ref="I139:M139"/>
    <mergeCell ref="I196:L196"/>
    <mergeCell ref="I146:J146"/>
    <mergeCell ref="I213:J213"/>
    <mergeCell ref="I624:J624"/>
    <mergeCell ref="I151:J151"/>
    <mergeCell ref="I565:J565"/>
    <mergeCell ref="I508:J508"/>
    <mergeCell ref="I539:J539"/>
    <mergeCell ref="I594:J594"/>
    <mergeCell ref="I254:J254"/>
    <mergeCell ref="J479:M479"/>
    <mergeCell ref="I184:J184"/>
    <mergeCell ref="I299:M299"/>
    <mergeCell ref="I437:J437"/>
    <mergeCell ref="I438:J438"/>
    <mergeCell ref="I332:M332"/>
    <mergeCell ref="M263:M264"/>
    <mergeCell ref="I235:M235"/>
    <mergeCell ref="I234:M234"/>
    <mergeCell ref="C607:F607"/>
    <mergeCell ref="B620:F620"/>
    <mergeCell ref="B610:E611"/>
    <mergeCell ref="B528:C528"/>
    <mergeCell ref="B249:C249"/>
    <mergeCell ref="B634:C634"/>
    <mergeCell ref="B633:C633"/>
    <mergeCell ref="B625:C625"/>
    <mergeCell ref="B600:C600"/>
    <mergeCell ref="I119:J119"/>
    <mergeCell ref="I373:J373"/>
    <mergeCell ref="I262:K262"/>
    <mergeCell ref="I429:M429"/>
    <mergeCell ref="I189:J189"/>
    <mergeCell ref="I443:J443"/>
    <mergeCell ref="I379:J379"/>
    <mergeCell ref="I265:M265"/>
    <mergeCell ref="I420:L420"/>
    <mergeCell ref="I186:J186"/>
    <mergeCell ref="I496:J496"/>
    <mergeCell ref="I260:L260"/>
    <mergeCell ref="B629:C629"/>
    <mergeCell ref="I292:L292"/>
    <mergeCell ref="B568:C568"/>
    <mergeCell ref="B583:D583"/>
    <mergeCell ref="B584:D584"/>
    <mergeCell ref="B595:C595"/>
    <mergeCell ref="B627:C627"/>
    <mergeCell ref="I158:J158"/>
    <mergeCell ref="I122:J122"/>
    <mergeCell ref="I150:J150"/>
    <mergeCell ref="I152:J152"/>
    <mergeCell ref="I51:J51"/>
    <mergeCell ref="I187:J187"/>
    <mergeCell ref="I533:J533"/>
    <mergeCell ref="I228:L228"/>
    <mergeCell ref="I178:J178"/>
    <mergeCell ref="I198:K198"/>
    <mergeCell ref="I145:J145"/>
    <mergeCell ref="I140:M140"/>
    <mergeCell ref="I207:M207"/>
    <mergeCell ref="C31:F31"/>
    <mergeCell ref="I229:K229"/>
    <mergeCell ref="I104:K104"/>
    <mergeCell ref="I157:J157"/>
    <mergeCell ref="I315:J315"/>
    <mergeCell ref="I546:L547"/>
    <mergeCell ref="B409:C409"/>
    <mergeCell ref="B370:C370"/>
    <mergeCell ref="B390:D390"/>
    <mergeCell ref="B455:D455"/>
    <mergeCell ref="I90:J90"/>
    <mergeCell ref="I71:K71"/>
    <mergeCell ref="I72:K72"/>
    <mergeCell ref="I68:L68"/>
    <mergeCell ref="J95:M95"/>
    <mergeCell ref="I153:J153"/>
    <mergeCell ref="I154:J154"/>
    <mergeCell ref="I168:K168"/>
    <mergeCell ref="I148:J148"/>
    <mergeCell ref="I197:K197"/>
    <mergeCell ref="I144:J144"/>
    <mergeCell ref="B281:C281"/>
    <mergeCell ref="B282:C282"/>
    <mergeCell ref="B478:C478"/>
    <mergeCell ref="B438:C438"/>
    <mergeCell ref="B429:F429"/>
    <mergeCell ref="B440:C440"/>
    <mergeCell ref="B453:D453"/>
    <mergeCell ref="B454:D454"/>
    <mergeCell ref="B251:C251"/>
    <mergeCell ref="B434:C434"/>
    <mergeCell ref="B491:F491"/>
    <mergeCell ref="B360:D360"/>
    <mergeCell ref="B264:D264"/>
    <mergeCell ref="B290:E291"/>
    <mergeCell ref="B261:D261"/>
    <mergeCell ref="B338:C338"/>
    <mergeCell ref="B367:F367"/>
    <mergeCell ref="B458:F458"/>
    <mergeCell ref="B279:C279"/>
    <mergeCell ref="B341:C341"/>
    <mergeCell ref="B303:F303"/>
    <mergeCell ref="B324:E324"/>
    <mergeCell ref="B300:F300"/>
    <mergeCell ref="B302:F302"/>
    <mergeCell ref="B315:C315"/>
    <mergeCell ref="B283:C283"/>
    <mergeCell ref="C287:F287"/>
    <mergeCell ref="B299:F299"/>
    <mergeCell ref="B284:C284"/>
    <mergeCell ref="B310:C310"/>
    <mergeCell ref="B423:D423"/>
    <mergeCell ref="B427:F427"/>
    <mergeCell ref="B424:D424"/>
    <mergeCell ref="B413:C413"/>
    <mergeCell ref="B553:F553"/>
    <mergeCell ref="B372:C372"/>
    <mergeCell ref="B403:C403"/>
    <mergeCell ref="B375:C375"/>
    <mergeCell ref="B377:C377"/>
    <mergeCell ref="B493:F493"/>
    <mergeCell ref="B366:F366"/>
    <mergeCell ref="B397:F397"/>
    <mergeCell ref="B589:F589"/>
    <mergeCell ref="B521:F521"/>
    <mergeCell ref="B527:F527"/>
    <mergeCell ref="B354:E355"/>
    <mergeCell ref="B460:F460"/>
    <mergeCell ref="B414:C414"/>
    <mergeCell ref="B362:F362"/>
    <mergeCell ref="B488:D488"/>
    <mergeCell ref="B497:C497"/>
    <mergeCell ref="B537:C537"/>
    <mergeCell ref="B475:C475"/>
    <mergeCell ref="F391:F392"/>
    <mergeCell ref="B465:C465"/>
    <mergeCell ref="B494:F494"/>
    <mergeCell ref="B562:C562"/>
    <mergeCell ref="B559:F559"/>
    <mergeCell ref="B507:C507"/>
    <mergeCell ref="B492:F492"/>
    <mergeCell ref="B477:C477"/>
    <mergeCell ref="B518:D518"/>
    <mergeCell ref="B533:C533"/>
    <mergeCell ref="B357:D357"/>
    <mergeCell ref="B471:C471"/>
    <mergeCell ref="B462:F462"/>
    <mergeCell ref="I136:K136"/>
    <mergeCell ref="I395:M395"/>
    <mergeCell ref="J127:M127"/>
    <mergeCell ref="I421:K421"/>
    <mergeCell ref="I604:J604"/>
    <mergeCell ref="I490:M490"/>
    <mergeCell ref="I461:M461"/>
    <mergeCell ref="I277:J277"/>
    <mergeCell ref="I453:K453"/>
    <mergeCell ref="I303:M303"/>
    <mergeCell ref="I603:J603"/>
    <mergeCell ref="I301:M301"/>
    <mergeCell ref="J287:M287"/>
    <mergeCell ref="I418:L419"/>
    <mergeCell ref="I246:J246"/>
    <mergeCell ref="I285:J285"/>
    <mergeCell ref="I253:J253"/>
    <mergeCell ref="I252:J252"/>
    <mergeCell ref="I247:J247"/>
    <mergeCell ref="I330:M330"/>
    <mergeCell ref="I393:M393"/>
    <mergeCell ref="I341:J341"/>
    <mergeCell ref="I478:J478"/>
    <mergeCell ref="I482:L483"/>
    <mergeCell ref="I485:K485"/>
    <mergeCell ref="I463:M463"/>
    <mergeCell ref="I570:J570"/>
    <mergeCell ref="I408:J408"/>
    <mergeCell ref="I219:J219"/>
    <mergeCell ref="I335:M335"/>
    <mergeCell ref="I155:J155"/>
    <mergeCell ref="I214:J214"/>
    <mergeCell ref="I631:J631"/>
    <mergeCell ref="I439:J439"/>
    <mergeCell ref="I595:J595"/>
    <mergeCell ref="I305:J305"/>
    <mergeCell ref="I516:L516"/>
    <mergeCell ref="I566:J566"/>
    <mergeCell ref="I398:M398"/>
    <mergeCell ref="I392:K392"/>
    <mergeCell ref="I526:M526"/>
    <mergeCell ref="I501:J501"/>
    <mergeCell ref="I530:J530"/>
    <mergeCell ref="I528:J528"/>
    <mergeCell ref="I369:J369"/>
    <mergeCell ref="M519:M520"/>
    <mergeCell ref="I372:J372"/>
    <mergeCell ref="I442:J442"/>
    <mergeCell ref="I428:M428"/>
    <mergeCell ref="I410:J410"/>
    <mergeCell ref="I390:K390"/>
    <mergeCell ref="I324:L324"/>
    <mergeCell ref="I361:M361"/>
    <mergeCell ref="I456:K456"/>
    <mergeCell ref="I524:M524"/>
    <mergeCell ref="I591:M591"/>
    <mergeCell ref="I605:J605"/>
    <mergeCell ref="I564:J564"/>
    <mergeCell ref="I492:M492"/>
    <mergeCell ref="I590:M590"/>
    <mergeCell ref="I563:J563"/>
    <mergeCell ref="I556:M556"/>
    <mergeCell ref="I557:M557"/>
    <mergeCell ref="I558:M558"/>
    <mergeCell ref="I112:J112"/>
    <mergeCell ref="I113:J113"/>
    <mergeCell ref="I106:M106"/>
    <mergeCell ref="I107:M107"/>
    <mergeCell ref="I381:J381"/>
    <mergeCell ref="I493:M493"/>
    <mergeCell ref="I329:M329"/>
    <mergeCell ref="I149:J149"/>
    <mergeCell ref="I572:J572"/>
    <mergeCell ref="M551:M552"/>
    <mergeCell ref="I507:J507"/>
    <mergeCell ref="I525:M525"/>
    <mergeCell ref="I535:J535"/>
    <mergeCell ref="I473:J473"/>
    <mergeCell ref="I460:M460"/>
    <mergeCell ref="I396:M396"/>
    <mergeCell ref="I175:M175"/>
    <mergeCell ref="I201:M201"/>
    <mergeCell ref="I348:J348"/>
    <mergeCell ref="I185:J185"/>
    <mergeCell ref="I135:K135"/>
    <mergeCell ref="I125:J125"/>
    <mergeCell ref="I126:J126"/>
    <mergeCell ref="I133:K133"/>
    <mergeCell ref="I134:K134"/>
    <mergeCell ref="I423:K423"/>
    <mergeCell ref="I345:J345"/>
    <mergeCell ref="I350:J350"/>
    <mergeCell ref="I346:J346"/>
    <mergeCell ref="I357:K357"/>
    <mergeCell ref="I333:M333"/>
    <mergeCell ref="I237:M237"/>
    <mergeCell ref="I8:K8"/>
    <mergeCell ref="I137:M137"/>
    <mergeCell ref="I510:J510"/>
    <mergeCell ref="I181:J181"/>
    <mergeCell ref="I174:M174"/>
    <mergeCell ref="I7:K7"/>
    <mergeCell ref="I143:M143"/>
    <mergeCell ref="I36:L36"/>
    <mergeCell ref="I38:K38"/>
    <mergeCell ref="I39:K39"/>
    <mergeCell ref="I40:K40"/>
    <mergeCell ref="M135:M136"/>
    <mergeCell ref="I111:M111"/>
    <mergeCell ref="I105:M105"/>
    <mergeCell ref="I245:J245"/>
    <mergeCell ref="I562:J562"/>
    <mergeCell ref="I475:J475"/>
    <mergeCell ref="I441:J441"/>
    <mergeCell ref="I376:J376"/>
    <mergeCell ref="I349:J349"/>
    <mergeCell ref="I283:J283"/>
    <mergeCell ref="I552:K552"/>
    <mergeCell ref="I251:J251"/>
    <mergeCell ref="I309:J309"/>
    <mergeCell ref="I194:L195"/>
    <mergeCell ref="I326:K326"/>
    <mergeCell ref="I520:K520"/>
    <mergeCell ref="I199:K199"/>
    <mergeCell ref="I394:M394"/>
    <mergeCell ref="I10:M10"/>
    <mergeCell ref="I118:J118"/>
    <mergeCell ref="I120:J120"/>
    <mergeCell ref="I446:J446"/>
    <mergeCell ref="I274:J274"/>
    <mergeCell ref="I318:J318"/>
    <mergeCell ref="I266:M266"/>
    <mergeCell ref="I280:J280"/>
    <mergeCell ref="I306:J306"/>
    <mergeCell ref="I312:J312"/>
    <mergeCell ref="I313:J313"/>
    <mergeCell ref="I307:J307"/>
    <mergeCell ref="I221:J221"/>
    <mergeCell ref="I338:J338"/>
    <mergeCell ref="I427:M427"/>
    <mergeCell ref="I241:J241"/>
    <mergeCell ref="B556:F556"/>
    <mergeCell ref="I568:J568"/>
    <mergeCell ref="I452:L452"/>
    <mergeCell ref="I403:J403"/>
    <mergeCell ref="J351:M351"/>
    <mergeCell ref="I549:K549"/>
    <mergeCell ref="M359:M360"/>
    <mergeCell ref="I371:J371"/>
    <mergeCell ref="I495:M495"/>
    <mergeCell ref="I567:J567"/>
    <mergeCell ref="B508:C508"/>
    <mergeCell ref="B474:C474"/>
    <mergeCell ref="B269:F269"/>
    <mergeCell ref="B506:C506"/>
    <mergeCell ref="B270:F270"/>
    <mergeCell ref="B356:E356"/>
    <mergeCell ref="B263:D263"/>
    <mergeCell ref="F263:F264"/>
    <mergeCell ref="B379:C379"/>
    <mergeCell ref="I34:L35"/>
    <mergeCell ref="I147:J147"/>
    <mergeCell ref="I585:M585"/>
    <mergeCell ref="I610:L611"/>
    <mergeCell ref="I250:J250"/>
    <mergeCell ref="I89:J89"/>
    <mergeCell ref="I141:M141"/>
    <mergeCell ref="I615:K615"/>
    <mergeCell ref="I586:M586"/>
    <mergeCell ref="I571:J571"/>
    <mergeCell ref="F583:F584"/>
    <mergeCell ref="I200:K200"/>
    <mergeCell ref="I612:L612"/>
    <mergeCell ref="I614:K614"/>
    <mergeCell ref="M583:M584"/>
    <mergeCell ref="I500:J500"/>
    <mergeCell ref="I602:J602"/>
    <mergeCell ref="I592:J592"/>
    <mergeCell ref="I600:J600"/>
    <mergeCell ref="I597:J597"/>
    <mergeCell ref="I596:J596"/>
    <mergeCell ref="I613:K613"/>
    <mergeCell ref="I587:M587"/>
    <mergeCell ref="I593:J593"/>
    <mergeCell ref="I517:K517"/>
    <mergeCell ref="F487:F488"/>
    <mergeCell ref="M615:M616"/>
    <mergeCell ref="I470:J470"/>
    <mergeCell ref="I422:K422"/>
    <mergeCell ref="I589:M589"/>
    <mergeCell ref="M199:M200"/>
    <mergeCell ref="F551:F552"/>
    <mergeCell ref="B622:F622"/>
    <mergeCell ref="B635:C635"/>
    <mergeCell ref="B155:C155"/>
    <mergeCell ref="B435:C435"/>
    <mergeCell ref="B156:C156"/>
    <mergeCell ref="B150:C150"/>
    <mergeCell ref="B151:C151"/>
    <mergeCell ref="B149:C149"/>
    <mergeCell ref="B158:C158"/>
    <mergeCell ref="B361:F361"/>
    <mergeCell ref="B463:F463"/>
    <mergeCell ref="M423:M424"/>
    <mergeCell ref="C223:F223"/>
    <mergeCell ref="J607:M607"/>
    <mergeCell ref="I529:J529"/>
    <mergeCell ref="F615:F616"/>
    <mergeCell ref="I430:M430"/>
    <mergeCell ref="I519:K519"/>
    <mergeCell ref="I426:M426"/>
    <mergeCell ref="I400:J400"/>
    <mergeCell ref="I344:J344"/>
    <mergeCell ref="I522:M522"/>
    <mergeCell ref="I494:M494"/>
    <mergeCell ref="I375:J375"/>
    <mergeCell ref="I560:J560"/>
    <mergeCell ref="I559:M559"/>
    <mergeCell ref="I553:M553"/>
    <mergeCell ref="I509:J509"/>
    <mergeCell ref="I548:L548"/>
    <mergeCell ref="I573:J573"/>
    <mergeCell ref="F519:F520"/>
    <mergeCell ref="C479:F479"/>
    <mergeCell ref="B2:E3"/>
    <mergeCell ref="I66:L67"/>
    <mergeCell ref="B569:C569"/>
    <mergeCell ref="B570:C570"/>
    <mergeCell ref="B567:C567"/>
    <mergeCell ref="I269:M269"/>
    <mergeCell ref="I176:J176"/>
    <mergeCell ref="I169:M169"/>
    <mergeCell ref="I170:M170"/>
    <mergeCell ref="I601:J601"/>
    <mergeCell ref="I617:M617"/>
    <mergeCell ref="I618:M618"/>
    <mergeCell ref="I616:K616"/>
    <mergeCell ref="I132:L132"/>
    <mergeCell ref="I244:J244"/>
    <mergeCell ref="I206:M206"/>
    <mergeCell ref="I115:J115"/>
    <mergeCell ref="I91:J91"/>
    <mergeCell ref="I108:M108"/>
    <mergeCell ref="I103:K103"/>
    <mergeCell ref="I98:L99"/>
    <mergeCell ref="I202:M202"/>
    <mergeCell ref="I267:M267"/>
    <mergeCell ref="I574:J574"/>
    <mergeCell ref="I554:M554"/>
    <mergeCell ref="I540:J540"/>
    <mergeCell ref="I555:M555"/>
    <mergeCell ref="I550:K550"/>
    <mergeCell ref="I542:J542"/>
    <mergeCell ref="C575:F575"/>
    <mergeCell ref="C191:F191"/>
    <mergeCell ref="I445:J445"/>
    <mergeCell ref="I619:M619"/>
    <mergeCell ref="I634:J634"/>
    <mergeCell ref="I620:M620"/>
    <mergeCell ref="I538:J538"/>
    <mergeCell ref="I506:J506"/>
    <mergeCell ref="I518:K518"/>
    <mergeCell ref="I469:J469"/>
    <mergeCell ref="I491:M491"/>
    <mergeCell ref="I551:K551"/>
    <mergeCell ref="I584:K584"/>
    <mergeCell ref="I578:L579"/>
    <mergeCell ref="J191:M191"/>
    <mergeCell ref="M295:M296"/>
    <mergeCell ref="I271:M271"/>
    <mergeCell ref="I258:L259"/>
    <mergeCell ref="I239:M239"/>
    <mergeCell ref="M231:M232"/>
    <mergeCell ref="I405:J405"/>
    <mergeCell ref="I425:M425"/>
    <mergeCell ref="I537:J537"/>
    <mergeCell ref="M327:M328"/>
    <mergeCell ref="I233:M233"/>
    <mergeCell ref="I458:M458"/>
    <mergeCell ref="I532:J532"/>
    <mergeCell ref="J543:M543"/>
    <mergeCell ref="I632:J632"/>
    <mergeCell ref="I342:J342"/>
    <mergeCell ref="I606:J606"/>
    <mergeCell ref="I580:L580"/>
    <mergeCell ref="I465:J465"/>
    <mergeCell ref="I487:K487"/>
    <mergeCell ref="I476:J476"/>
    <mergeCell ref="I588:M588"/>
    <mergeCell ref="I450:L451"/>
    <mergeCell ref="J575:M575"/>
    <mergeCell ref="O3:O4"/>
    <mergeCell ref="P3:Q4"/>
    <mergeCell ref="P6:Q8"/>
    <mergeCell ref="I347:J347"/>
    <mergeCell ref="I298:M298"/>
    <mergeCell ref="I272:J272"/>
    <mergeCell ref="I278:J278"/>
    <mergeCell ref="I284:J284"/>
    <mergeCell ref="I268:M268"/>
    <mergeCell ref="I399:M399"/>
    <mergeCell ref="J511:M511"/>
    <mergeCell ref="I297:M297"/>
    <mergeCell ref="I424:K424"/>
    <mergeCell ref="I531:J531"/>
    <mergeCell ref="M487:M488"/>
    <mergeCell ref="I435:J435"/>
    <mergeCell ref="I48:J48"/>
    <mergeCell ref="I220:J220"/>
    <mergeCell ref="I514:L515"/>
    <mergeCell ref="I286:J286"/>
    <mergeCell ref="I304:J304"/>
    <mergeCell ref="I273:J273"/>
    <mergeCell ref="I337:J337"/>
    <mergeCell ref="I242:J242"/>
    <mergeCell ref="I4:L4"/>
    <mergeCell ref="I188:J188"/>
    <mergeCell ref="I44:M44"/>
    <mergeCell ref="I6:K6"/>
    <mergeCell ref="I183:J183"/>
    <mergeCell ref="I117:J117"/>
    <mergeCell ref="I123:J123"/>
    <mergeCell ref="M167:M168"/>
    <mergeCell ref="M71:M72"/>
    <mergeCell ref="I79:M79"/>
    <mergeCell ref="I75:M75"/>
    <mergeCell ref="I76:M76"/>
    <mergeCell ref="I77:M77"/>
    <mergeCell ref="I78:M78"/>
    <mergeCell ref="I74:M74"/>
    <mergeCell ref="I5:K5"/>
    <mergeCell ref="I569:J569"/>
    <mergeCell ref="I582:K582"/>
    <mergeCell ref="B34:E35"/>
    <mergeCell ref="I474:J474"/>
    <mergeCell ref="I49:J49"/>
    <mergeCell ref="B87:C87"/>
    <mergeCell ref="B45:F45"/>
    <mergeCell ref="B30:C30"/>
    <mergeCell ref="C63:F63"/>
    <mergeCell ref="B81:C81"/>
    <mergeCell ref="B59:C59"/>
    <mergeCell ref="B77:F77"/>
    <mergeCell ref="B78:F78"/>
    <mergeCell ref="B62:C62"/>
    <mergeCell ref="B69:D69"/>
    <mergeCell ref="B56:C56"/>
    <mergeCell ref="I440:J440"/>
    <mergeCell ref="B66:E67"/>
    <mergeCell ref="I402:J402"/>
    <mergeCell ref="B79:F79"/>
    <mergeCell ref="I37:K37"/>
    <mergeCell ref="B53:C53"/>
    <mergeCell ref="B48:C48"/>
    <mergeCell ref="B70:D70"/>
    <mergeCell ref="B71:D71"/>
    <mergeCell ref="B623:F623"/>
    <mergeCell ref="B420:E420"/>
    <mergeCell ref="B628:C628"/>
    <mergeCell ref="B626:C626"/>
    <mergeCell ref="B624:C624"/>
    <mergeCell ref="B452:E452"/>
    <mergeCell ref="B402:C402"/>
    <mergeCell ref="B619:F619"/>
    <mergeCell ref="B638:C638"/>
    <mergeCell ref="I55:J55"/>
    <mergeCell ref="B73:F73"/>
    <mergeCell ref="I82:J82"/>
    <mergeCell ref="B51:C51"/>
    <mergeCell ref="B58:C58"/>
    <mergeCell ref="B57:C57"/>
    <mergeCell ref="I455:K455"/>
    <mergeCell ref="I180:J180"/>
    <mergeCell ref="I502:J502"/>
    <mergeCell ref="I454:K454"/>
    <mergeCell ref="I431:M431"/>
    <mergeCell ref="B102:D102"/>
    <mergeCell ref="I58:J58"/>
    <mergeCell ref="I354:L355"/>
    <mergeCell ref="I56:J56"/>
    <mergeCell ref="I477:J477"/>
    <mergeCell ref="I61:J61"/>
    <mergeCell ref="B103:D103"/>
    <mergeCell ref="I162:L163"/>
    <mergeCell ref="B104:D104"/>
    <mergeCell ref="B98:E99"/>
    <mergeCell ref="B61:C61"/>
    <mergeCell ref="B75:F75"/>
    <mergeCell ref="B60:C60"/>
    <mergeCell ref="B407:C407"/>
    <mergeCell ref="J319:M319"/>
    <mergeCell ref="I281:J281"/>
    <mergeCell ref="I339:J339"/>
    <mergeCell ref="I300:M300"/>
    <mergeCell ref="I472:J472"/>
    <mergeCell ref="I488:K488"/>
    <mergeCell ref="I484:L484"/>
    <mergeCell ref="I459:M459"/>
    <mergeCell ref="B46:F46"/>
    <mergeCell ref="B38:D38"/>
    <mergeCell ref="B52:C52"/>
    <mergeCell ref="B44:F44"/>
    <mergeCell ref="B43:F43"/>
    <mergeCell ref="B49:C49"/>
    <mergeCell ref="I261:K261"/>
    <mergeCell ref="I462:M462"/>
    <mergeCell ref="I471:J471"/>
    <mergeCell ref="B47:F47"/>
    <mergeCell ref="B40:D40"/>
    <mergeCell ref="M39:M40"/>
    <mergeCell ref="I171:M171"/>
    <mergeCell ref="C351:F351"/>
    <mergeCell ref="C319:F319"/>
    <mergeCell ref="C255:F255"/>
    <mergeCell ref="B350:C350"/>
    <mergeCell ref="B42:F42"/>
    <mergeCell ref="I628:J628"/>
    <mergeCell ref="I464:J464"/>
    <mergeCell ref="I623:M623"/>
    <mergeCell ref="I622:M622"/>
    <mergeCell ref="B621:F621"/>
    <mergeCell ref="B376:C376"/>
    <mergeCell ref="I581:K581"/>
    <mergeCell ref="B632:C632"/>
    <mergeCell ref="C639:F639"/>
    <mergeCell ref="M391:M392"/>
    <mergeCell ref="I621:M621"/>
    <mergeCell ref="I466:J466"/>
    <mergeCell ref="I625:J625"/>
    <mergeCell ref="I630:J630"/>
    <mergeCell ref="I626:J626"/>
    <mergeCell ref="I627:J627"/>
    <mergeCell ref="I629:J629"/>
    <mergeCell ref="B630:C630"/>
    <mergeCell ref="B396:F396"/>
    <mergeCell ref="B392:D392"/>
    <mergeCell ref="B389:D389"/>
    <mergeCell ref="B411:C411"/>
    <mergeCell ref="B388:E388"/>
    <mergeCell ref="B404:C404"/>
    <mergeCell ref="B398:F398"/>
    <mergeCell ref="B378:C378"/>
    <mergeCell ref="B401:C401"/>
    <mergeCell ref="B395:F395"/>
    <mergeCell ref="B381:C381"/>
    <mergeCell ref="B391:D391"/>
    <mergeCell ref="B418:E419"/>
    <mergeCell ref="I599:J599"/>
  </mergeCells>
  <conditionalFormatting sqref="M113:M126">
    <cfRule type="cellIs" dxfId="202" priority="90" operator="equal">
      <formula>0</formula>
    </cfRule>
    <cfRule type="cellIs" priority="91" operator="equal">
      <formula>0</formula>
    </cfRule>
  </conditionalFormatting>
  <conditionalFormatting sqref="M369:M382">
    <cfRule type="cellIs" dxfId="201" priority="66" operator="equal">
      <formula>0</formula>
    </cfRule>
    <cfRule type="cellIs" priority="67" operator="equal">
      <formula>0</formula>
    </cfRule>
  </conditionalFormatting>
  <conditionalFormatting sqref="F305:F318">
    <cfRule type="cellIs" dxfId="200" priority="132" operator="equal">
      <formula>0</formula>
    </cfRule>
    <cfRule type="cellIs" priority="133" operator="equal">
      <formula>0</formula>
    </cfRule>
  </conditionalFormatting>
  <conditionalFormatting sqref="M305:M318">
    <cfRule type="cellIs" dxfId="199" priority="72" operator="equal">
      <formula>0</formula>
    </cfRule>
    <cfRule type="cellIs" priority="73" operator="equal">
      <formula>0</formula>
    </cfRule>
  </conditionalFormatting>
  <conditionalFormatting sqref="I138:M142">
    <cfRule type="containsErrors" dxfId="198" priority="16">
      <formula>ISERROR(I138)</formula>
    </cfRule>
  </conditionalFormatting>
  <conditionalFormatting sqref="M145:M158">
    <cfRule type="cellIs" dxfId="197" priority="87" operator="equal">
      <formula>0</formula>
    </cfRule>
    <cfRule type="cellIs" priority="88" operator="equal">
      <formula>0</formula>
    </cfRule>
  </conditionalFormatting>
  <conditionalFormatting sqref="M625:M638">
    <cfRule type="cellIs" dxfId="196" priority="42" operator="equal">
      <formula>0</formula>
    </cfRule>
    <cfRule type="cellIs" priority="43" operator="equal">
      <formula>0</formula>
    </cfRule>
  </conditionalFormatting>
  <conditionalFormatting sqref="B490:F494">
    <cfRule type="containsErrors" dxfId="195" priority="24">
      <formula>ISERROR(B490)</formula>
    </cfRule>
  </conditionalFormatting>
  <conditionalFormatting sqref="B234:F238">
    <cfRule type="containsErrors" dxfId="194" priority="32">
      <formula>ISERROR(B234)</formula>
    </cfRule>
  </conditionalFormatting>
  <conditionalFormatting sqref="M561:M574">
    <cfRule type="cellIs" dxfId="193" priority="48" operator="equal">
      <formula>0</formula>
    </cfRule>
    <cfRule type="cellIs" priority="49" operator="equal">
      <formula>0</formula>
    </cfRule>
  </conditionalFormatting>
  <conditionalFormatting sqref="F241:F254">
    <cfRule type="cellIs" dxfId="192" priority="138" operator="equal">
      <formula>0</formula>
    </cfRule>
    <cfRule type="cellIs" priority="139" operator="equal">
      <formula>0</formula>
    </cfRule>
  </conditionalFormatting>
  <conditionalFormatting sqref="F273:F286">
    <cfRule type="cellIs" dxfId="191" priority="135" operator="equal">
      <formula>0</formula>
    </cfRule>
    <cfRule type="cellIs" priority="136" operator="equal">
      <formula>0</formula>
    </cfRule>
  </conditionalFormatting>
  <conditionalFormatting sqref="F497:F510">
    <cfRule type="cellIs" dxfId="190" priority="114" operator="equal">
      <formula>0</formula>
    </cfRule>
    <cfRule type="cellIs" priority="115" operator="equal">
      <formula>0</formula>
    </cfRule>
  </conditionalFormatting>
  <conditionalFormatting sqref="M465:M478">
    <cfRule type="cellIs" dxfId="189" priority="57" operator="equal">
      <formula>0</formula>
    </cfRule>
    <cfRule type="cellIs" priority="58" operator="equal">
      <formula>0</formula>
    </cfRule>
  </conditionalFormatting>
  <conditionalFormatting sqref="F49:F62">
    <cfRule type="cellIs" dxfId="188" priority="156" operator="equal">
      <formula>0</formula>
    </cfRule>
    <cfRule type="cellIs" priority="157" operator="equal">
      <formula>0</formula>
    </cfRule>
  </conditionalFormatting>
  <conditionalFormatting sqref="I266:M270">
    <cfRule type="containsErrors" dxfId="187" priority="12">
      <formula>ISERROR(I266)</formula>
    </cfRule>
  </conditionalFormatting>
  <conditionalFormatting sqref="F113:F126">
    <cfRule type="cellIs" dxfId="186" priority="150" operator="equal">
      <formula>0</formula>
    </cfRule>
    <cfRule type="cellIs" priority="151" operator="equal">
      <formula>0</formula>
    </cfRule>
  </conditionalFormatting>
  <conditionalFormatting sqref="B170:F174">
    <cfRule type="containsErrors" dxfId="185" priority="34">
      <formula>ISERROR(B170)</formula>
    </cfRule>
  </conditionalFormatting>
  <conditionalFormatting sqref="I362:M366">
    <cfRule type="containsErrors" dxfId="184" priority="9">
      <formula>ISERROR(I362)</formula>
    </cfRule>
  </conditionalFormatting>
  <conditionalFormatting sqref="B458:F462">
    <cfRule type="containsErrors" dxfId="183" priority="25">
      <formula>ISERROR(B458)</formula>
    </cfRule>
  </conditionalFormatting>
  <conditionalFormatting sqref="M529:M542">
    <cfRule type="cellIs" dxfId="182" priority="51" operator="equal">
      <formula>0</formula>
    </cfRule>
    <cfRule type="cellIs" priority="52" operator="equal">
      <formula>0</formula>
    </cfRule>
  </conditionalFormatting>
  <conditionalFormatting sqref="F177:F190">
    <cfRule type="cellIs" dxfId="181" priority="144" operator="equal">
      <formula>0</formula>
    </cfRule>
    <cfRule type="cellIs" priority="145" operator="equal">
      <formula>0</formula>
    </cfRule>
  </conditionalFormatting>
  <conditionalFormatting sqref="B362:F366">
    <cfRule type="containsErrors" dxfId="180" priority="28">
      <formula>ISERROR(B362)</formula>
    </cfRule>
  </conditionalFormatting>
  <conditionalFormatting sqref="M273:M286">
    <cfRule type="cellIs" dxfId="179" priority="75" operator="equal">
      <formula>0</formula>
    </cfRule>
    <cfRule type="cellIs" priority="76" operator="equal">
      <formula>0</formula>
    </cfRule>
  </conditionalFormatting>
  <conditionalFormatting sqref="I458:M462">
    <cfRule type="containsErrors" dxfId="178" priority="6">
      <formula>ISERROR(I458)</formula>
    </cfRule>
  </conditionalFormatting>
  <conditionalFormatting sqref="M433:M446">
    <cfRule type="cellIs" dxfId="177" priority="60" operator="equal">
      <formula>0</formula>
    </cfRule>
    <cfRule type="cellIs" priority="61" operator="equal">
      <formula>0</formula>
    </cfRule>
  </conditionalFormatting>
  <conditionalFormatting sqref="I74:M78">
    <cfRule type="containsErrors" dxfId="176" priority="18">
      <formula>ISERROR(I74)</formula>
    </cfRule>
  </conditionalFormatting>
  <conditionalFormatting sqref="B330:F334">
    <cfRule type="containsErrors" dxfId="175" priority="29">
      <formula>ISERROR(B330)</formula>
    </cfRule>
  </conditionalFormatting>
  <conditionalFormatting sqref="B394:F398">
    <cfRule type="containsErrors" dxfId="174" priority="27">
      <formula>ISERROR(B394)</formula>
    </cfRule>
  </conditionalFormatting>
  <conditionalFormatting sqref="F145:F158">
    <cfRule type="cellIs" dxfId="173" priority="147" operator="equal">
      <formula>0</formula>
    </cfRule>
    <cfRule type="cellIs" priority="148" operator="equal">
      <formula>0</formula>
    </cfRule>
  </conditionalFormatting>
  <conditionalFormatting sqref="M209:M222">
    <cfRule type="cellIs" dxfId="172" priority="81" operator="equal">
      <formula>0</formula>
    </cfRule>
    <cfRule type="cellIs" priority="82" operator="equal">
      <formula>0</formula>
    </cfRule>
  </conditionalFormatting>
  <conditionalFormatting sqref="B298:F302">
    <cfRule type="containsErrors" dxfId="171" priority="30">
      <formula>ISERROR(B298)</formula>
    </cfRule>
  </conditionalFormatting>
  <conditionalFormatting sqref="M81:M94">
    <cfRule type="cellIs" dxfId="170" priority="93" operator="equal">
      <formula>0</formula>
    </cfRule>
    <cfRule type="cellIs" priority="94" operator="equal">
      <formula>0</formula>
    </cfRule>
  </conditionalFormatting>
  <conditionalFormatting sqref="I10:M14">
    <cfRule type="containsErrors" dxfId="169" priority="40">
      <formula>ISERROR(I10)</formula>
    </cfRule>
  </conditionalFormatting>
  <conditionalFormatting sqref="I490:M494">
    <cfRule type="containsErrors" dxfId="168" priority="5">
      <formula>ISERROR(I490)</formula>
    </cfRule>
  </conditionalFormatting>
  <conditionalFormatting sqref="F17:F30">
    <cfRule type="cellIs" dxfId="167" priority="159" operator="equal">
      <formula>0</formula>
    </cfRule>
    <cfRule type="cellIs" priority="160" operator="equal">
      <formula>0</formula>
    </cfRule>
  </conditionalFormatting>
  <conditionalFormatting sqref="F81:F94">
    <cfRule type="cellIs" dxfId="166" priority="153" operator="equal">
      <formula>0</formula>
    </cfRule>
    <cfRule type="cellIs" priority="154" operator="equal">
      <formula>0</formula>
    </cfRule>
  </conditionalFormatting>
  <conditionalFormatting sqref="F625:F638">
    <cfRule type="cellIs" dxfId="165" priority="102" operator="equal">
      <formula>0</formula>
    </cfRule>
    <cfRule type="cellIs" priority="103" operator="equal">
      <formula>0</formula>
    </cfRule>
  </conditionalFormatting>
  <conditionalFormatting sqref="B106:F110">
    <cfRule type="containsErrors" dxfId="164" priority="37">
      <formula>ISERROR(B106)</formula>
    </cfRule>
  </conditionalFormatting>
  <conditionalFormatting sqref="B554:F558">
    <cfRule type="containsErrors" dxfId="163" priority="22">
      <formula>ISERROR(B554)</formula>
    </cfRule>
  </conditionalFormatting>
  <conditionalFormatting sqref="B522:F526">
    <cfRule type="containsErrors" dxfId="162" priority="23">
      <formula>ISERROR(B522)</formula>
    </cfRule>
  </conditionalFormatting>
  <conditionalFormatting sqref="I234:M238">
    <cfRule type="containsErrors" dxfId="161" priority="13">
      <formula>ISERROR(I234)</formula>
    </cfRule>
  </conditionalFormatting>
  <conditionalFormatting sqref="F401:F414">
    <cfRule type="cellIs" dxfId="160" priority="123" operator="equal">
      <formula>0</formula>
    </cfRule>
    <cfRule type="cellIs" priority="124" operator="equal">
      <formula>0</formula>
    </cfRule>
  </conditionalFormatting>
  <conditionalFormatting sqref="M401:M414">
    <cfRule type="cellIs" dxfId="159" priority="63" operator="equal">
      <formula>0</formula>
    </cfRule>
    <cfRule type="cellIs" priority="64" operator="equal">
      <formula>0</formula>
    </cfRule>
  </conditionalFormatting>
  <conditionalFormatting sqref="I618:M622">
    <cfRule type="containsErrors" dxfId="158" priority="1">
      <formula>ISERROR(I618)</formula>
    </cfRule>
  </conditionalFormatting>
  <conditionalFormatting sqref="B42:F46">
    <cfRule type="containsErrors" dxfId="157" priority="39">
      <formula>ISERROR(B42)</formula>
    </cfRule>
  </conditionalFormatting>
  <conditionalFormatting sqref="B202:F206">
    <cfRule type="containsErrors" dxfId="156" priority="33">
      <formula>ISERROR(B202)</formula>
    </cfRule>
  </conditionalFormatting>
  <conditionalFormatting sqref="F337:F350">
    <cfRule type="cellIs" dxfId="155" priority="129" operator="equal">
      <formula>0</formula>
    </cfRule>
    <cfRule type="cellIs" priority="130" operator="equal">
      <formula>0</formula>
    </cfRule>
  </conditionalFormatting>
  <conditionalFormatting sqref="I586:M590">
    <cfRule type="containsErrors" dxfId="154" priority="2">
      <formula>ISERROR(I586)</formula>
    </cfRule>
  </conditionalFormatting>
  <conditionalFormatting sqref="F369:F382">
    <cfRule type="cellIs" dxfId="153" priority="126" operator="equal">
      <formula>0</formula>
    </cfRule>
    <cfRule type="cellIs" priority="127" operator="equal">
      <formula>0</formula>
    </cfRule>
  </conditionalFormatting>
  <conditionalFormatting sqref="M593:M606">
    <cfRule type="cellIs" dxfId="152" priority="45" operator="equal">
      <formula>0</formula>
    </cfRule>
    <cfRule type="cellIs" priority="46" operator="equal">
      <formula>0</formula>
    </cfRule>
  </conditionalFormatting>
  <conditionalFormatting sqref="I522:M526">
    <cfRule type="containsErrors" dxfId="151" priority="4">
      <formula>ISERROR(I522)</formula>
    </cfRule>
  </conditionalFormatting>
  <conditionalFormatting sqref="B586:F590">
    <cfRule type="containsErrors" dxfId="150" priority="21">
      <formula>ISERROR(B586)</formula>
    </cfRule>
  </conditionalFormatting>
  <conditionalFormatting sqref="I554:M558">
    <cfRule type="containsErrors" dxfId="149" priority="3">
      <formula>ISERROR(I554)</formula>
    </cfRule>
  </conditionalFormatting>
  <conditionalFormatting sqref="I106:M110">
    <cfRule type="containsErrors" dxfId="148" priority="17">
      <formula>ISERROR(I106)</formula>
    </cfRule>
  </conditionalFormatting>
  <conditionalFormatting sqref="B138:F142">
    <cfRule type="containsErrors" dxfId="147" priority="35">
      <formula>ISERROR(B138)</formula>
    </cfRule>
  </conditionalFormatting>
  <conditionalFormatting sqref="M337:M350">
    <cfRule type="cellIs" dxfId="146" priority="69" operator="equal">
      <formula>0</formula>
    </cfRule>
    <cfRule type="cellIs" priority="70" operator="equal">
      <formula>0</formula>
    </cfRule>
  </conditionalFormatting>
  <conditionalFormatting sqref="M49:M62">
    <cfRule type="cellIs" dxfId="145" priority="96" operator="equal">
      <formula>0</formula>
    </cfRule>
    <cfRule type="cellIs" priority="97" operator="equal">
      <formula>0</formula>
    </cfRule>
  </conditionalFormatting>
  <conditionalFormatting sqref="M17:M30">
    <cfRule type="cellIs" dxfId="144" priority="99" operator="equal">
      <formula>0</formula>
    </cfRule>
    <cfRule type="cellIs" priority="100" operator="equal">
      <formula>0</formula>
    </cfRule>
  </conditionalFormatting>
  <conditionalFormatting sqref="F209:F222">
    <cfRule type="cellIs" dxfId="143" priority="141" operator="equal">
      <formula>0</formula>
    </cfRule>
    <cfRule type="cellIs" priority="142" operator="equal">
      <formula>0</formula>
    </cfRule>
  </conditionalFormatting>
  <conditionalFormatting sqref="M497:M510">
    <cfRule type="cellIs" dxfId="142" priority="54" operator="equal">
      <formula>0</formula>
    </cfRule>
    <cfRule type="cellIs" priority="55" operator="equal">
      <formula>0</formula>
    </cfRule>
  </conditionalFormatting>
  <conditionalFormatting sqref="I298:M302">
    <cfRule type="containsErrors" dxfId="141" priority="11">
      <formula>ISERROR(I298)</formula>
    </cfRule>
  </conditionalFormatting>
  <conditionalFormatting sqref="I330:M334">
    <cfRule type="containsErrors" dxfId="140" priority="10">
      <formula>ISERROR(I330)</formula>
    </cfRule>
  </conditionalFormatting>
  <conditionalFormatting sqref="F433:F446">
    <cfRule type="cellIs" dxfId="139" priority="120" operator="equal">
      <formula>0</formula>
    </cfRule>
    <cfRule type="cellIs" priority="121" operator="equal">
      <formula>0</formula>
    </cfRule>
  </conditionalFormatting>
  <conditionalFormatting sqref="I170:M174">
    <cfRule type="containsErrors" dxfId="138" priority="15">
      <formula>ISERROR(I170)</formula>
    </cfRule>
  </conditionalFormatting>
  <conditionalFormatting sqref="M241:M254">
    <cfRule type="cellIs" dxfId="137" priority="78" operator="equal">
      <formula>0</formula>
    </cfRule>
    <cfRule type="cellIs" priority="79" operator="equal">
      <formula>0</formula>
    </cfRule>
  </conditionalFormatting>
  <conditionalFormatting sqref="F593:F606">
    <cfRule type="cellIs" dxfId="136" priority="105" operator="equal">
      <formula>0</formula>
    </cfRule>
    <cfRule type="cellIs" priority="106" operator="equal">
      <formula>0</formula>
    </cfRule>
  </conditionalFormatting>
  <conditionalFormatting sqref="I394:M398">
    <cfRule type="containsErrors" dxfId="135" priority="8">
      <formula>ISERROR(I394)</formula>
    </cfRule>
  </conditionalFormatting>
  <conditionalFormatting sqref="I202:M206">
    <cfRule type="containsErrors" dxfId="134" priority="14">
      <formula>ISERROR(I202)</formula>
    </cfRule>
  </conditionalFormatting>
  <conditionalFormatting sqref="F465:F478">
    <cfRule type="cellIs" dxfId="133" priority="117" operator="equal">
      <formula>0</formula>
    </cfRule>
    <cfRule type="cellIs" priority="118" operator="equal">
      <formula>0</formula>
    </cfRule>
  </conditionalFormatting>
  <conditionalFormatting sqref="B618:F622">
    <cfRule type="containsErrors" dxfId="132" priority="20">
      <formula>ISERROR(B618)</formula>
    </cfRule>
  </conditionalFormatting>
  <conditionalFormatting sqref="F529:F542">
    <cfRule type="cellIs" dxfId="131" priority="111" operator="equal">
      <formula>0</formula>
    </cfRule>
    <cfRule type="cellIs" priority="112" operator="equal">
      <formula>0</formula>
    </cfRule>
  </conditionalFormatting>
  <conditionalFormatting sqref="B10:F14">
    <cfRule type="containsErrors" dxfId="130" priority="158">
      <formula>ISERROR(B10)</formula>
    </cfRule>
  </conditionalFormatting>
  <conditionalFormatting sqref="M177:M190">
    <cfRule type="cellIs" dxfId="129" priority="84" operator="equal">
      <formula>0</formula>
    </cfRule>
    <cfRule type="cellIs" priority="85" operator="equal">
      <formula>0</formula>
    </cfRule>
  </conditionalFormatting>
  <conditionalFormatting sqref="F561:F574">
    <cfRule type="cellIs" dxfId="128" priority="108" operator="equal">
      <formula>0</formula>
    </cfRule>
    <cfRule type="cellIs" priority="109" operator="equal">
      <formula>0</formula>
    </cfRule>
  </conditionalFormatting>
  <conditionalFormatting sqref="I42:M46">
    <cfRule type="containsErrors" dxfId="127" priority="19">
      <formula>ISERROR(I42)</formula>
    </cfRule>
  </conditionalFormatting>
  <conditionalFormatting sqref="B426:F430">
    <cfRule type="containsErrors" dxfId="126" priority="26">
      <formula>ISERROR(B426)</formula>
    </cfRule>
  </conditionalFormatting>
  <conditionalFormatting sqref="I426:M430">
    <cfRule type="containsErrors" dxfId="125" priority="7">
      <formula>ISERROR(I426)</formula>
    </cfRule>
  </conditionalFormatting>
  <conditionalFormatting sqref="B266:F270">
    <cfRule type="containsErrors" dxfId="124" priority="31">
      <formula>ISERROR(B266)</formula>
    </cfRule>
  </conditionalFormatting>
  <conditionalFormatting sqref="B74:F78">
    <cfRule type="containsErrors" dxfId="123" priority="38">
      <formula>ISERROR(B74)</formula>
    </cfRule>
  </conditionalFormatting>
  <dataValidations count="3">
    <dataValidation allowBlank="1" showInputMessage="1" sqref="D209:F222 D465:F478 B425:F431 C415:F415 C447:F447 D433:F446 B489:F495 C575:F575 J607:M607 C95:F95 D177:F190 I361:M367 C159:F159 B553:F559 C607:F607 D241:F254 K81:M94 B105:F111 D625:F638 I521:M527 D369:F382 J351:M351 B393:F399 D401:F414 C543:F543 B585:F591 B457:F463 K625:M638 I297:M303 B169:F175 C223:F223 C319:F319 C383:F383 K337:M350 B265:F271 B73:F79 C63:F63 C287:F287 C351:F351 D305:F318 C191:F191 K369:M382 D145:F158 K433:M446 I137:M143 K593:M606 I617:M623 J479:M479 I585:M591 K305:M318 I329:M335 J543:M543 J511:M511 J63:M63 K113:M126 J575:M575 C255:F255 B41:F47 I73:M79 J95:M95 J31:M31 D17:F30 C31:F31 I41:M47 I425:M431 B297:F303 K145:M158 J159:M159 K497:M510 J639:M639 K465:M478 K241:M254 K209:M222 J287:M287 K401:M414 J383:M383 K177:M190 I457:M463 I233:M239 J191:M191 J447:M447 I489:M495 K529:M542 J223:M223 I393:M399 D113:F126 J255:M255 D337:F350 I265:M271 D81:F94 J127:M127 J415:M415 I169:M175 B361:F367 D497:F510 C511:F511 D561:F574 D529:F542 B329:F335 I9:M15 C127:F127 K273:M286 B617:F623 K49:M62 B201:F207 J319:M319 K561:M574 I105:M111 D273:F286 C639:F639 I553:M559 K17:M30 D593:F606 B521:F527 C479:F479 B233:F239 B137:F143 I201:M207 B9:F15 D49:F62" xr:uid="{00000000-0002-0000-0000-000000000000}"/>
    <dataValidation type="list" allowBlank="1" sqref="I561:J574 B625:C638 B465:C478 I369:J382 B337:C350 B241:C254 I113:J126 B593:C606 B177:C190 B529:C542 B401:C414 B433:C446 I305:J318 B273:C286 I145:J158 B305:C318 B113:C126 I529:J542 B49:C62 I177:J190 I337:J350 I625:J638 I241:J254 B17:C30 I465:J478 I433:J446 I497:J510 I401:J414 B369:C382 I209:J222 I81:J94 I49:J62 I17:J30 B209:C222 B145:C158 I273:J286 I593:J606 B497:C510 B561:C574 B81:C94" xr:uid="{00000000-0002-0000-0000-000001000000}">
      <formula1>FACTURAS</formula1>
    </dataValidation>
    <dataValidation type="list" allowBlank="1" sqref="H17:H30 H241:H254 H209:H222 H625:H638 H529:H542 H497:H510 H593:H606 H433:H446 H401:H414 H369:H382 H113:H126 A625:A638 A593:A606 A561:A574 H465:H478 H337:H350 H305:H318 H273:H286 H81:H94 H561:H574 A465:A478 A401:A414 A369:A382 A241:A254 A209:A222 A337:A350 A177:A190 A497:A510 H145:H158 A529:A542 A433:A446 A49:A62 H49:H62 A145:A158 A113:A126 A305:A318 A273:A286 A17:A30 H177:H190 A81:A94" xr:uid="{00000000-0002-0000-0000-000002000000}">
      <formula1>NUMERACION</formula1>
    </dataValidation>
  </dataValidations>
  <hyperlinks>
    <hyperlink ref="I8" r:id="rId1" xr:uid="{00000000-0004-0000-0000-000000000000}"/>
    <hyperlink ref="B8" r:id="rId2" xr:uid="{00000000-0004-0000-0000-000001000000}"/>
    <hyperlink ref="B40" r:id="rId3" xr:uid="{00000000-0004-0000-0000-000002000000}"/>
    <hyperlink ref="I40" r:id="rId4" xr:uid="{00000000-0004-0000-0000-000003000000}"/>
    <hyperlink ref="B72" r:id="rId5" xr:uid="{00000000-0004-0000-0000-000004000000}"/>
    <hyperlink ref="I72" r:id="rId6" xr:uid="{00000000-0004-0000-0000-000005000000}"/>
    <hyperlink ref="B104" r:id="rId7" xr:uid="{00000000-0004-0000-0000-000006000000}"/>
    <hyperlink ref="I104" r:id="rId8" xr:uid="{00000000-0004-0000-0000-000007000000}"/>
    <hyperlink ref="B136" r:id="rId9" xr:uid="{00000000-0004-0000-0000-000008000000}"/>
    <hyperlink ref="I136" r:id="rId10" xr:uid="{00000000-0004-0000-0000-000009000000}"/>
    <hyperlink ref="B168" r:id="rId11" xr:uid="{00000000-0004-0000-0000-00000A000000}"/>
    <hyperlink ref="I168" r:id="rId12" xr:uid="{00000000-0004-0000-0000-00000B000000}"/>
    <hyperlink ref="B200" r:id="rId13" xr:uid="{00000000-0004-0000-0000-00000C000000}"/>
    <hyperlink ref="I200" r:id="rId14" xr:uid="{00000000-0004-0000-0000-00000D000000}"/>
    <hyperlink ref="B232" r:id="rId15" xr:uid="{00000000-0004-0000-0000-00000E000000}"/>
    <hyperlink ref="I232" r:id="rId16" xr:uid="{00000000-0004-0000-0000-00000F000000}"/>
    <hyperlink ref="B264" r:id="rId17" xr:uid="{00000000-0004-0000-0000-000010000000}"/>
    <hyperlink ref="I264" r:id="rId18" xr:uid="{00000000-0004-0000-0000-000011000000}"/>
    <hyperlink ref="B296" r:id="rId19" xr:uid="{00000000-0004-0000-0000-000012000000}"/>
    <hyperlink ref="I296" r:id="rId20" xr:uid="{00000000-0004-0000-0000-000013000000}"/>
    <hyperlink ref="B328" r:id="rId21" xr:uid="{00000000-0004-0000-0000-000014000000}"/>
    <hyperlink ref="I328" r:id="rId22" xr:uid="{00000000-0004-0000-0000-000015000000}"/>
    <hyperlink ref="B360" r:id="rId23" xr:uid="{00000000-0004-0000-0000-000016000000}"/>
    <hyperlink ref="I360" r:id="rId24" xr:uid="{00000000-0004-0000-0000-000017000000}"/>
    <hyperlink ref="B392" r:id="rId25" xr:uid="{00000000-0004-0000-0000-000018000000}"/>
    <hyperlink ref="I392" r:id="rId26" xr:uid="{00000000-0004-0000-0000-000019000000}"/>
    <hyperlink ref="B424" r:id="rId27" xr:uid="{00000000-0004-0000-0000-00001A000000}"/>
    <hyperlink ref="I424" r:id="rId28" xr:uid="{00000000-0004-0000-0000-00001B000000}"/>
    <hyperlink ref="B456" r:id="rId29" xr:uid="{00000000-0004-0000-0000-00001C000000}"/>
    <hyperlink ref="I456" r:id="rId30" xr:uid="{00000000-0004-0000-0000-00001D000000}"/>
    <hyperlink ref="B488" r:id="rId31" xr:uid="{00000000-0004-0000-0000-00001E000000}"/>
    <hyperlink ref="I488" r:id="rId32" xr:uid="{00000000-0004-0000-0000-00001F000000}"/>
    <hyperlink ref="B520" r:id="rId33" xr:uid="{00000000-0004-0000-0000-000020000000}"/>
    <hyperlink ref="I520" r:id="rId34" xr:uid="{00000000-0004-0000-0000-000021000000}"/>
    <hyperlink ref="B552" r:id="rId35" xr:uid="{00000000-0004-0000-0000-000022000000}"/>
    <hyperlink ref="I552" r:id="rId36" xr:uid="{00000000-0004-0000-0000-000023000000}"/>
    <hyperlink ref="B584" r:id="rId37" xr:uid="{00000000-0004-0000-0000-000024000000}"/>
    <hyperlink ref="I584" r:id="rId38" xr:uid="{00000000-0004-0000-0000-000025000000}"/>
    <hyperlink ref="B616" r:id="rId39" xr:uid="{00000000-0004-0000-0000-000026000000}"/>
    <hyperlink ref="I616" r:id="rId40" xr:uid="{00000000-0004-0000-0000-000027000000}"/>
  </hyperlinks>
  <pageMargins left="0.7" right="0.7" top="0.75" bottom="0.75" header="0.3" footer="0.3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167"/>
  <sheetViews>
    <sheetView zoomScale="80" zoomScaleNormal="80" workbookViewId="0">
      <pane ySplit="1" topLeftCell="A993" activePane="bottomLeft" state="frozen"/>
      <selection activeCell="B1" sqref="B1"/>
      <selection pane="bottomLeft" activeCell="K1015" sqref="K1015"/>
    </sheetView>
  </sheetViews>
  <sheetFormatPr defaultColWidth="9.01171875" defaultRowHeight="15" customHeight="1" x14ac:dyDescent="0.2"/>
  <cols>
    <col min="1" max="1" width="10.22265625" style="48" customWidth="1"/>
    <col min="2" max="2" width="38.47265625" style="48" customWidth="1"/>
    <col min="3" max="3" width="19.50390625" style="48" customWidth="1"/>
    <col min="4" max="4" width="12.375" style="49" customWidth="1"/>
    <col min="5" max="5" width="14.796875" style="48" customWidth="1"/>
    <col min="6" max="6" width="5.51171875" style="48" customWidth="1"/>
    <col min="7" max="7" width="13.046875" style="48" customWidth="1"/>
    <col min="8" max="8" width="15.6015625" style="48" customWidth="1"/>
    <col min="9" max="9" width="9.953125" style="48" customWidth="1"/>
    <col min="10" max="10" width="11.703125" style="50" customWidth="1"/>
    <col min="11" max="11" width="16.41015625" style="51" customWidth="1"/>
    <col min="12" max="12" width="26.09765625" style="48" customWidth="1"/>
    <col min="13" max="13" width="36.05078125" style="48" customWidth="1"/>
    <col min="14" max="256" width="11.43359375" style="48" customWidth="1"/>
  </cols>
  <sheetData>
    <row r="1" spans="1:13" ht="41.25" x14ac:dyDescent="0.2">
      <c r="A1" s="52" t="s">
        <v>12</v>
      </c>
      <c r="B1" s="52" t="s">
        <v>966</v>
      </c>
      <c r="C1" s="52" t="s">
        <v>967</v>
      </c>
      <c r="D1" s="52" t="s">
        <v>638</v>
      </c>
      <c r="E1" s="52" t="s">
        <v>968</v>
      </c>
      <c r="F1" s="52" t="s">
        <v>713</v>
      </c>
      <c r="G1" s="52" t="s">
        <v>637</v>
      </c>
      <c r="H1" s="52" t="s">
        <v>636</v>
      </c>
      <c r="I1" s="52" t="s">
        <v>648</v>
      </c>
      <c r="J1" s="52" t="s">
        <v>969</v>
      </c>
      <c r="K1" s="52" t="s">
        <v>970</v>
      </c>
      <c r="L1" s="52" t="s">
        <v>971</v>
      </c>
      <c r="M1" s="52" t="s">
        <v>972</v>
      </c>
    </row>
    <row r="2" spans="1:13" x14ac:dyDescent="0.2">
      <c r="B2" s="48" t="s">
        <v>8499</v>
      </c>
      <c r="C2" s="253">
        <f t="shared" ref="C2:C33" si="0">+((F2/100)+1)*L2</f>
        <v>2544</v>
      </c>
      <c r="D2" s="49">
        <v>1</v>
      </c>
      <c r="F2" s="48">
        <v>20</v>
      </c>
      <c r="G2" s="48">
        <f t="shared" ref="G2:G33" si="1">C2/D2</f>
        <v>2544</v>
      </c>
      <c r="H2" s="48">
        <f t="shared" ref="H2:H33" si="2">G2*1.2</f>
        <v>3052.7999999999997</v>
      </c>
      <c r="K2" s="51" t="s">
        <v>974</v>
      </c>
      <c r="L2" s="48">
        <v>2120</v>
      </c>
    </row>
    <row r="3" spans="1:13" x14ac:dyDescent="0.2">
      <c r="B3" s="48" t="s">
        <v>8500</v>
      </c>
      <c r="C3" s="253">
        <f t="shared" si="0"/>
        <v>4680</v>
      </c>
      <c r="D3" s="49">
        <v>1</v>
      </c>
      <c r="F3" s="48">
        <v>20</v>
      </c>
      <c r="G3" s="244">
        <f t="shared" si="1"/>
        <v>4680</v>
      </c>
      <c r="H3" s="244">
        <f t="shared" si="2"/>
        <v>5616</v>
      </c>
      <c r="K3" s="51" t="s">
        <v>974</v>
      </c>
      <c r="L3" s="48">
        <v>3900</v>
      </c>
    </row>
    <row r="4" spans="1:13" x14ac:dyDescent="0.2">
      <c r="B4" s="48" t="s">
        <v>8501</v>
      </c>
      <c r="C4" s="253">
        <f t="shared" si="0"/>
        <v>8053.5</v>
      </c>
      <c r="D4" s="49">
        <v>1</v>
      </c>
      <c r="F4" s="48">
        <v>18</v>
      </c>
      <c r="G4" s="244">
        <f t="shared" si="1"/>
        <v>8053.5</v>
      </c>
      <c r="H4" s="244">
        <f t="shared" si="2"/>
        <v>9664.1999999999989</v>
      </c>
      <c r="K4" s="51" t="s">
        <v>974</v>
      </c>
      <c r="L4" s="48">
        <v>6825</v>
      </c>
    </row>
    <row r="5" spans="1:13" x14ac:dyDescent="0.2">
      <c r="B5" s="48" t="s">
        <v>8498</v>
      </c>
      <c r="C5" s="253">
        <f t="shared" si="0"/>
        <v>8376</v>
      </c>
      <c r="D5" s="49">
        <v>6</v>
      </c>
      <c r="F5" s="48">
        <v>20</v>
      </c>
      <c r="G5" s="48">
        <f t="shared" si="1"/>
        <v>1396</v>
      </c>
      <c r="H5" s="48">
        <f t="shared" si="2"/>
        <v>1675.2</v>
      </c>
      <c r="K5" s="51" t="s">
        <v>974</v>
      </c>
      <c r="L5" s="48">
        <v>6980</v>
      </c>
    </row>
    <row r="6" spans="1:13" ht="15.75" customHeight="1" x14ac:dyDescent="0.2">
      <c r="B6" s="254" t="s">
        <v>9172</v>
      </c>
      <c r="C6" s="255">
        <f t="shared" si="0"/>
        <v>9204</v>
      </c>
      <c r="D6" s="256">
        <v>12</v>
      </c>
      <c r="E6" s="257">
        <v>0</v>
      </c>
      <c r="F6" s="258">
        <v>18</v>
      </c>
      <c r="G6" s="255">
        <f t="shared" si="1"/>
        <v>767</v>
      </c>
      <c r="H6" s="255">
        <f t="shared" si="2"/>
        <v>920.4</v>
      </c>
      <c r="I6" s="259">
        <v>9126</v>
      </c>
      <c r="J6" s="260">
        <f t="shared" ref="J6:J21" si="3">IF(I6&lt;C6,3,IF(I6&gt;C6,1,2))</f>
        <v>3</v>
      </c>
      <c r="K6" s="261" t="s">
        <v>973</v>
      </c>
      <c r="L6" s="259">
        <v>7800</v>
      </c>
    </row>
    <row r="7" spans="1:13" x14ac:dyDescent="0.2">
      <c r="B7" s="262" t="s">
        <v>635</v>
      </c>
      <c r="C7" s="255">
        <f t="shared" si="0"/>
        <v>8401.1999999999989</v>
      </c>
      <c r="D7" s="256">
        <v>100</v>
      </c>
      <c r="E7" s="257" t="s">
        <v>9331</v>
      </c>
      <c r="F7" s="258">
        <v>20</v>
      </c>
      <c r="G7" s="255">
        <f t="shared" si="1"/>
        <v>84.011999999999986</v>
      </c>
      <c r="H7" s="255">
        <f t="shared" si="2"/>
        <v>100.81439999999998</v>
      </c>
      <c r="I7" s="259">
        <v>6318</v>
      </c>
      <c r="J7" s="260">
        <f t="shared" si="3"/>
        <v>3</v>
      </c>
      <c r="K7" s="261" t="s">
        <v>974</v>
      </c>
      <c r="L7" s="259">
        <v>7001</v>
      </c>
      <c r="M7" s="48" t="s">
        <v>8506</v>
      </c>
    </row>
    <row r="8" spans="1:13" x14ac:dyDescent="0.2">
      <c r="B8" s="254" t="s">
        <v>697</v>
      </c>
      <c r="C8" s="255">
        <f t="shared" si="0"/>
        <v>7800</v>
      </c>
      <c r="D8" s="256">
        <v>25</v>
      </c>
      <c r="E8" s="257">
        <v>0</v>
      </c>
      <c r="F8" s="258">
        <v>20</v>
      </c>
      <c r="G8" s="255">
        <f t="shared" si="1"/>
        <v>312</v>
      </c>
      <c r="H8" s="255">
        <f t="shared" si="2"/>
        <v>374.4</v>
      </c>
      <c r="I8" s="259">
        <v>7119.5999999999995</v>
      </c>
      <c r="J8" s="260">
        <f t="shared" si="3"/>
        <v>3</v>
      </c>
      <c r="K8" s="261" t="s">
        <v>973</v>
      </c>
      <c r="L8" s="259">
        <v>6500</v>
      </c>
    </row>
    <row r="9" spans="1:13" x14ac:dyDescent="0.2">
      <c r="B9" s="254" t="s">
        <v>698</v>
      </c>
      <c r="C9" s="255">
        <f t="shared" si="0"/>
        <v>9000</v>
      </c>
      <c r="D9" s="256">
        <v>25</v>
      </c>
      <c r="E9" s="257">
        <v>0</v>
      </c>
      <c r="F9" s="258">
        <v>20</v>
      </c>
      <c r="G9" s="255">
        <f t="shared" si="1"/>
        <v>360</v>
      </c>
      <c r="H9" s="255">
        <f t="shared" si="2"/>
        <v>432</v>
      </c>
      <c r="I9" s="259">
        <v>8400</v>
      </c>
      <c r="J9" s="260">
        <f t="shared" si="3"/>
        <v>3</v>
      </c>
      <c r="K9" s="261" t="s">
        <v>973</v>
      </c>
      <c r="L9" s="259">
        <v>7500</v>
      </c>
    </row>
    <row r="10" spans="1:13" x14ac:dyDescent="0.2">
      <c r="B10" s="254" t="s">
        <v>634</v>
      </c>
      <c r="C10" s="255">
        <f t="shared" si="0"/>
        <v>11520</v>
      </c>
      <c r="D10" s="256">
        <v>6</v>
      </c>
      <c r="E10" s="257">
        <v>0</v>
      </c>
      <c r="F10" s="258">
        <v>20</v>
      </c>
      <c r="G10" s="255">
        <f t="shared" si="1"/>
        <v>1920</v>
      </c>
      <c r="H10" s="255">
        <f t="shared" si="2"/>
        <v>2304</v>
      </c>
      <c r="I10" s="259">
        <v>10800</v>
      </c>
      <c r="J10" s="260">
        <f t="shared" si="3"/>
        <v>3</v>
      </c>
      <c r="K10" s="261" t="s">
        <v>973</v>
      </c>
      <c r="L10" s="259">
        <v>9600</v>
      </c>
    </row>
    <row r="11" spans="1:13" x14ac:dyDescent="0.2">
      <c r="B11" s="254" t="s">
        <v>633</v>
      </c>
      <c r="C11" s="255">
        <f t="shared" si="0"/>
        <v>29182.579999999998</v>
      </c>
      <c r="D11" s="256">
        <v>20</v>
      </c>
      <c r="E11" s="257">
        <v>0</v>
      </c>
      <c r="F11" s="258">
        <v>18</v>
      </c>
      <c r="G11" s="255">
        <f t="shared" si="1"/>
        <v>1459.1289999999999</v>
      </c>
      <c r="H11" s="255">
        <f t="shared" si="2"/>
        <v>1750.9547999999998</v>
      </c>
      <c r="I11" s="259">
        <v>24921</v>
      </c>
      <c r="J11" s="260">
        <f t="shared" si="3"/>
        <v>3</v>
      </c>
      <c r="K11" s="261" t="s">
        <v>974</v>
      </c>
      <c r="L11" s="259">
        <v>24731</v>
      </c>
    </row>
    <row r="12" spans="1:13" x14ac:dyDescent="0.2">
      <c r="B12" s="254" t="s">
        <v>632</v>
      </c>
      <c r="C12" s="255">
        <f t="shared" si="0"/>
        <v>27169.5</v>
      </c>
      <c r="D12" s="256">
        <v>20</v>
      </c>
      <c r="E12" s="257" t="s">
        <v>631</v>
      </c>
      <c r="F12" s="258">
        <v>18</v>
      </c>
      <c r="G12" s="255">
        <f t="shared" si="1"/>
        <v>1358.4749999999999</v>
      </c>
      <c r="H12" s="255">
        <f t="shared" si="2"/>
        <v>1630.1699999999998</v>
      </c>
      <c r="I12" s="259">
        <v>23400</v>
      </c>
      <c r="J12" s="260">
        <f t="shared" si="3"/>
        <v>3</v>
      </c>
      <c r="K12" s="261" t="s">
        <v>974</v>
      </c>
      <c r="L12" s="259">
        <v>23025</v>
      </c>
    </row>
    <row r="13" spans="1:13" x14ac:dyDescent="0.2">
      <c r="B13" s="254" t="s">
        <v>630</v>
      </c>
      <c r="C13" s="255">
        <f t="shared" si="0"/>
        <v>54339</v>
      </c>
      <c r="D13" s="256">
        <v>40</v>
      </c>
      <c r="E13" s="257" t="s">
        <v>629</v>
      </c>
      <c r="F13" s="258">
        <v>18</v>
      </c>
      <c r="G13" s="255">
        <f t="shared" si="1"/>
        <v>1358.4749999999999</v>
      </c>
      <c r="H13" s="255">
        <f t="shared" si="2"/>
        <v>1630.1699999999998</v>
      </c>
      <c r="I13" s="259">
        <v>46800</v>
      </c>
      <c r="J13" s="260">
        <f t="shared" si="3"/>
        <v>3</v>
      </c>
      <c r="K13" s="261" t="s">
        <v>974</v>
      </c>
      <c r="L13" s="259">
        <v>46050</v>
      </c>
    </row>
    <row r="14" spans="1:13" x14ac:dyDescent="0.2">
      <c r="B14" s="254" t="s">
        <v>628</v>
      </c>
      <c r="C14" s="255">
        <f t="shared" si="0"/>
        <v>27140</v>
      </c>
      <c r="D14" s="256">
        <v>20</v>
      </c>
      <c r="E14" s="257" t="s">
        <v>631</v>
      </c>
      <c r="F14" s="258">
        <v>18</v>
      </c>
      <c r="G14" s="255">
        <f t="shared" si="1"/>
        <v>1357</v>
      </c>
      <c r="H14" s="255">
        <f t="shared" si="2"/>
        <v>1628.3999999999999</v>
      </c>
      <c r="I14" s="259">
        <v>23985</v>
      </c>
      <c r="J14" s="260">
        <f t="shared" si="3"/>
        <v>3</v>
      </c>
      <c r="K14" s="261" t="s">
        <v>974</v>
      </c>
      <c r="L14" s="259">
        <v>23000</v>
      </c>
    </row>
    <row r="15" spans="1:13" x14ac:dyDescent="0.2">
      <c r="B15" s="262" t="s">
        <v>627</v>
      </c>
      <c r="C15" s="255">
        <f t="shared" si="0"/>
        <v>54280</v>
      </c>
      <c r="D15" s="256">
        <v>40</v>
      </c>
      <c r="E15" s="257" t="s">
        <v>629</v>
      </c>
      <c r="F15" s="258">
        <v>18</v>
      </c>
      <c r="G15" s="255">
        <f t="shared" si="1"/>
        <v>1357</v>
      </c>
      <c r="H15" s="255">
        <f t="shared" si="2"/>
        <v>1628.3999999999999</v>
      </c>
      <c r="I15" s="259">
        <v>49842</v>
      </c>
      <c r="J15" s="260">
        <f t="shared" si="3"/>
        <v>3</v>
      </c>
      <c r="K15" s="261" t="s">
        <v>974</v>
      </c>
      <c r="L15" s="259">
        <v>46000</v>
      </c>
    </row>
    <row r="16" spans="1:13" x14ac:dyDescent="0.2">
      <c r="B16" s="263" t="s">
        <v>756</v>
      </c>
      <c r="C16" s="255">
        <f t="shared" si="0"/>
        <v>5546</v>
      </c>
      <c r="D16" s="256">
        <v>60</v>
      </c>
      <c r="E16" s="257">
        <v>0</v>
      </c>
      <c r="F16" s="258">
        <v>18</v>
      </c>
      <c r="G16" s="255">
        <f t="shared" si="1"/>
        <v>92.433333333333337</v>
      </c>
      <c r="H16" s="255">
        <f t="shared" si="2"/>
        <v>110.92</v>
      </c>
      <c r="I16" s="259">
        <v>4972.5</v>
      </c>
      <c r="J16" s="260">
        <f t="shared" si="3"/>
        <v>3</v>
      </c>
      <c r="K16" s="261" t="s">
        <v>975</v>
      </c>
      <c r="L16" s="259">
        <v>4700</v>
      </c>
    </row>
    <row r="17" spans="2:13" x14ac:dyDescent="0.2">
      <c r="B17" s="263" t="s">
        <v>758</v>
      </c>
      <c r="C17" s="255">
        <f t="shared" si="0"/>
        <v>5546</v>
      </c>
      <c r="D17" s="256">
        <v>60</v>
      </c>
      <c r="E17" s="257">
        <v>0</v>
      </c>
      <c r="F17" s="258">
        <v>18</v>
      </c>
      <c r="G17" s="255">
        <f t="shared" si="1"/>
        <v>92.433333333333337</v>
      </c>
      <c r="H17" s="255">
        <f t="shared" si="2"/>
        <v>110.92</v>
      </c>
      <c r="I17" s="259">
        <v>4972.5</v>
      </c>
      <c r="J17" s="260">
        <f t="shared" si="3"/>
        <v>3</v>
      </c>
      <c r="K17" s="261" t="s">
        <v>975</v>
      </c>
      <c r="L17" s="259">
        <v>4700</v>
      </c>
    </row>
    <row r="18" spans="2:13" x14ac:dyDescent="0.2">
      <c r="B18" s="263" t="s">
        <v>757</v>
      </c>
      <c r="C18" s="255">
        <f t="shared" si="0"/>
        <v>5546</v>
      </c>
      <c r="D18" s="256">
        <v>60</v>
      </c>
      <c r="E18" s="257">
        <v>0</v>
      </c>
      <c r="F18" s="258">
        <v>18</v>
      </c>
      <c r="G18" s="255">
        <f t="shared" si="1"/>
        <v>92.433333333333337</v>
      </c>
      <c r="H18" s="255">
        <f t="shared" si="2"/>
        <v>110.92</v>
      </c>
      <c r="I18" s="259">
        <v>4972.5</v>
      </c>
      <c r="J18" s="260">
        <f t="shared" si="3"/>
        <v>3</v>
      </c>
      <c r="K18" s="261" t="s">
        <v>975</v>
      </c>
      <c r="L18" s="259">
        <v>4700</v>
      </c>
    </row>
    <row r="19" spans="2:13" x14ac:dyDescent="0.2">
      <c r="B19" s="262" t="s">
        <v>626</v>
      </c>
      <c r="C19" s="255">
        <f t="shared" si="0"/>
        <v>5664</v>
      </c>
      <c r="D19" s="256">
        <v>100</v>
      </c>
      <c r="E19" s="257">
        <v>0</v>
      </c>
      <c r="F19" s="258">
        <v>18</v>
      </c>
      <c r="G19" s="255">
        <f t="shared" si="1"/>
        <v>56.64</v>
      </c>
      <c r="H19" s="255">
        <f t="shared" si="2"/>
        <v>67.968000000000004</v>
      </c>
      <c r="I19" s="259">
        <v>4680</v>
      </c>
      <c r="J19" s="260">
        <f t="shared" si="3"/>
        <v>3</v>
      </c>
      <c r="K19" s="261" t="s">
        <v>975</v>
      </c>
      <c r="L19" s="259">
        <v>4800</v>
      </c>
    </row>
    <row r="20" spans="2:13" x14ac:dyDescent="0.2">
      <c r="B20" s="254" t="s">
        <v>784</v>
      </c>
      <c r="C20" s="255">
        <f t="shared" si="0"/>
        <v>1593</v>
      </c>
      <c r="D20" s="256">
        <v>1</v>
      </c>
      <c r="E20" s="257" t="s">
        <v>1011</v>
      </c>
      <c r="F20" s="258">
        <v>18</v>
      </c>
      <c r="G20" s="255">
        <f t="shared" si="1"/>
        <v>1593</v>
      </c>
      <c r="H20" s="255">
        <f t="shared" si="2"/>
        <v>1911.6</v>
      </c>
      <c r="I20" s="259">
        <v>1462.5</v>
      </c>
      <c r="J20" s="260">
        <f t="shared" si="3"/>
        <v>3</v>
      </c>
      <c r="K20" s="261" t="s">
        <v>973</v>
      </c>
      <c r="L20" s="259">
        <v>1350</v>
      </c>
    </row>
    <row r="21" spans="2:13" x14ac:dyDescent="0.2">
      <c r="B21" s="254" t="s">
        <v>19</v>
      </c>
      <c r="C21" s="255">
        <f t="shared" si="0"/>
        <v>3363</v>
      </c>
      <c r="D21" s="256">
        <v>1</v>
      </c>
      <c r="E21" s="257">
        <v>0</v>
      </c>
      <c r="F21" s="258">
        <v>18</v>
      </c>
      <c r="G21" s="255">
        <f t="shared" si="1"/>
        <v>3363</v>
      </c>
      <c r="H21" s="255">
        <f t="shared" si="2"/>
        <v>4035.6</v>
      </c>
      <c r="I21" s="259">
        <v>2187.9</v>
      </c>
      <c r="J21" s="260">
        <f t="shared" si="3"/>
        <v>3</v>
      </c>
      <c r="K21" s="261" t="s">
        <v>974</v>
      </c>
      <c r="L21" s="259">
        <v>2850</v>
      </c>
    </row>
    <row r="22" spans="2:13" x14ac:dyDescent="0.2">
      <c r="B22" s="48" t="s">
        <v>9385</v>
      </c>
      <c r="C22" s="255">
        <f t="shared" si="0"/>
        <v>3068</v>
      </c>
      <c r="D22" s="49">
        <v>1</v>
      </c>
      <c r="F22" s="48">
        <v>18</v>
      </c>
      <c r="G22" s="244">
        <f t="shared" si="1"/>
        <v>3068</v>
      </c>
      <c r="H22" s="244">
        <f t="shared" si="2"/>
        <v>3681.6</v>
      </c>
      <c r="K22" s="51" t="s">
        <v>977</v>
      </c>
      <c r="L22" s="259">
        <v>2600</v>
      </c>
    </row>
    <row r="23" spans="2:13" x14ac:dyDescent="0.2">
      <c r="B23" s="254" t="s">
        <v>625</v>
      </c>
      <c r="C23" s="255">
        <f t="shared" si="0"/>
        <v>5959</v>
      </c>
      <c r="D23" s="256">
        <v>1</v>
      </c>
      <c r="E23" s="257">
        <v>0</v>
      </c>
      <c r="F23" s="258">
        <v>18</v>
      </c>
      <c r="G23" s="255">
        <f t="shared" si="1"/>
        <v>5959</v>
      </c>
      <c r="H23" s="255">
        <f t="shared" si="2"/>
        <v>7150.8</v>
      </c>
      <c r="I23" s="259">
        <v>4270.5</v>
      </c>
      <c r="J23" s="260">
        <f t="shared" ref="J23:J33" si="4">IF(I23&lt;C23,3,IF(I23&gt;C23,1,2))</f>
        <v>3</v>
      </c>
      <c r="K23" s="261" t="s">
        <v>974</v>
      </c>
      <c r="L23" s="259">
        <v>5050</v>
      </c>
    </row>
    <row r="24" spans="2:13" x14ac:dyDescent="0.2">
      <c r="B24" s="254" t="s">
        <v>624</v>
      </c>
      <c r="C24" s="255">
        <f t="shared" si="0"/>
        <v>12036</v>
      </c>
      <c r="D24" s="256">
        <v>1</v>
      </c>
      <c r="E24" s="257">
        <v>0</v>
      </c>
      <c r="F24" s="258">
        <v>18</v>
      </c>
      <c r="G24" s="255">
        <f t="shared" si="1"/>
        <v>12036</v>
      </c>
      <c r="H24" s="255">
        <f t="shared" si="2"/>
        <v>14443.199999999999</v>
      </c>
      <c r="I24" s="259">
        <v>7838.9999999999991</v>
      </c>
      <c r="J24" s="260">
        <f t="shared" si="4"/>
        <v>3</v>
      </c>
      <c r="K24" s="261" t="s">
        <v>974</v>
      </c>
      <c r="L24" s="259">
        <v>10200</v>
      </c>
    </row>
    <row r="25" spans="2:13" x14ac:dyDescent="0.2">
      <c r="B25" s="264" t="s">
        <v>762</v>
      </c>
      <c r="C25" s="255">
        <f t="shared" si="0"/>
        <v>53100</v>
      </c>
      <c r="D25" s="256">
        <v>1</v>
      </c>
      <c r="E25" s="257">
        <v>0</v>
      </c>
      <c r="F25" s="258">
        <v>18</v>
      </c>
      <c r="G25" s="255">
        <f t="shared" si="1"/>
        <v>53100</v>
      </c>
      <c r="H25" s="255">
        <f t="shared" si="2"/>
        <v>63720</v>
      </c>
      <c r="I25" s="259">
        <v>39663</v>
      </c>
      <c r="J25" s="260">
        <f t="shared" si="4"/>
        <v>3</v>
      </c>
      <c r="K25" s="261" t="s">
        <v>976</v>
      </c>
      <c r="L25" s="259">
        <v>45000</v>
      </c>
    </row>
    <row r="26" spans="2:13" x14ac:dyDescent="0.2">
      <c r="B26" s="254" t="s">
        <v>21</v>
      </c>
      <c r="C26" s="255">
        <f t="shared" si="0"/>
        <v>11940</v>
      </c>
      <c r="D26" s="256">
        <v>10</v>
      </c>
      <c r="E26" s="257">
        <v>0</v>
      </c>
      <c r="F26" s="258">
        <v>20</v>
      </c>
      <c r="G26" s="255">
        <f t="shared" si="1"/>
        <v>1194</v>
      </c>
      <c r="H26" s="255">
        <f t="shared" si="2"/>
        <v>1432.8</v>
      </c>
      <c r="I26" s="259">
        <v>8295.2999999999993</v>
      </c>
      <c r="J26" s="260">
        <f t="shared" si="4"/>
        <v>3</v>
      </c>
      <c r="K26" s="261" t="s">
        <v>974</v>
      </c>
      <c r="L26" s="259">
        <v>9950</v>
      </c>
    </row>
    <row r="27" spans="2:13" ht="12.75" customHeight="1" x14ac:dyDescent="0.2">
      <c r="B27" s="265" t="s">
        <v>823</v>
      </c>
      <c r="C27" s="255">
        <f t="shared" si="0"/>
        <v>2190.08</v>
      </c>
      <c r="D27" s="256">
        <v>24</v>
      </c>
      <c r="E27" s="257">
        <v>0</v>
      </c>
      <c r="F27" s="258">
        <v>18</v>
      </c>
      <c r="G27" s="255">
        <f t="shared" si="1"/>
        <v>91.25333333333333</v>
      </c>
      <c r="H27" s="255">
        <f t="shared" si="2"/>
        <v>109.50399999999999</v>
      </c>
      <c r="I27" s="259">
        <v>3100.5</v>
      </c>
      <c r="J27" s="260">
        <f t="shared" si="4"/>
        <v>1</v>
      </c>
      <c r="K27" s="261" t="s">
        <v>975</v>
      </c>
      <c r="L27" s="259">
        <v>1856</v>
      </c>
    </row>
    <row r="28" spans="2:13" x14ac:dyDescent="0.2">
      <c r="B28" s="254" t="s">
        <v>623</v>
      </c>
      <c r="C28" s="255">
        <f t="shared" si="0"/>
        <v>2880</v>
      </c>
      <c r="D28" s="256">
        <v>25</v>
      </c>
      <c r="E28" s="257">
        <v>0</v>
      </c>
      <c r="F28" s="258">
        <v>20</v>
      </c>
      <c r="G28" s="255">
        <f t="shared" si="1"/>
        <v>115.2</v>
      </c>
      <c r="H28" s="255">
        <f t="shared" si="2"/>
        <v>138.24</v>
      </c>
      <c r="I28" s="259">
        <v>2640</v>
      </c>
      <c r="J28" s="260">
        <f t="shared" si="4"/>
        <v>3</v>
      </c>
      <c r="K28" s="261" t="s">
        <v>973</v>
      </c>
      <c r="L28" s="259">
        <v>2400</v>
      </c>
    </row>
    <row r="29" spans="2:13" x14ac:dyDescent="0.2">
      <c r="B29" s="265" t="s">
        <v>652</v>
      </c>
      <c r="C29" s="255">
        <f t="shared" si="0"/>
        <v>1440</v>
      </c>
      <c r="D29" s="256">
        <v>20</v>
      </c>
      <c r="E29" s="257">
        <v>0</v>
      </c>
      <c r="F29" s="258">
        <v>20</v>
      </c>
      <c r="G29" s="255">
        <f t="shared" si="1"/>
        <v>72</v>
      </c>
      <c r="H29" s="255">
        <f t="shared" si="2"/>
        <v>86.399999999999991</v>
      </c>
      <c r="I29" s="259">
        <v>1350</v>
      </c>
      <c r="J29" s="260">
        <f t="shared" si="4"/>
        <v>3</v>
      </c>
      <c r="K29" s="261" t="s">
        <v>973</v>
      </c>
      <c r="L29" s="259">
        <v>1200</v>
      </c>
    </row>
    <row r="30" spans="2:13" x14ac:dyDescent="0.2">
      <c r="B30" s="254" t="s">
        <v>843</v>
      </c>
      <c r="C30" s="255">
        <f t="shared" si="0"/>
        <v>11400</v>
      </c>
      <c r="D30" s="256">
        <v>10</v>
      </c>
      <c r="E30" s="257">
        <v>0</v>
      </c>
      <c r="F30" s="258">
        <v>20</v>
      </c>
      <c r="G30" s="255">
        <f t="shared" si="1"/>
        <v>1140</v>
      </c>
      <c r="H30" s="255">
        <f t="shared" si="2"/>
        <v>1368</v>
      </c>
      <c r="I30" s="259">
        <v>2400</v>
      </c>
      <c r="J30" s="260">
        <f t="shared" si="4"/>
        <v>3</v>
      </c>
      <c r="K30" s="261" t="s">
        <v>973</v>
      </c>
      <c r="L30" s="259">
        <v>9500</v>
      </c>
    </row>
    <row r="31" spans="2:13" x14ac:dyDescent="0.2">
      <c r="B31" s="254" t="s">
        <v>622</v>
      </c>
      <c r="C31" s="255">
        <f t="shared" si="0"/>
        <v>7200</v>
      </c>
      <c r="D31" s="256">
        <v>40</v>
      </c>
      <c r="E31" s="257">
        <v>0</v>
      </c>
      <c r="F31" s="258">
        <v>20</v>
      </c>
      <c r="G31" s="255">
        <f t="shared" si="1"/>
        <v>180</v>
      </c>
      <c r="H31" s="255">
        <f t="shared" si="2"/>
        <v>216</v>
      </c>
      <c r="I31" s="259">
        <v>5850</v>
      </c>
      <c r="J31" s="260">
        <f t="shared" si="4"/>
        <v>3</v>
      </c>
      <c r="K31" s="261" t="s">
        <v>977</v>
      </c>
      <c r="L31" s="259">
        <v>6000</v>
      </c>
      <c r="M31" s="245"/>
    </row>
    <row r="32" spans="2:13" x14ac:dyDescent="0.2">
      <c r="B32" s="265" t="s">
        <v>714</v>
      </c>
      <c r="C32" s="255">
        <f t="shared" si="0"/>
        <v>7736.08</v>
      </c>
      <c r="D32" s="256">
        <v>25</v>
      </c>
      <c r="E32" s="257">
        <v>0</v>
      </c>
      <c r="F32" s="258">
        <v>18</v>
      </c>
      <c r="G32" s="255">
        <f t="shared" si="1"/>
        <v>309.44319999999999</v>
      </c>
      <c r="H32" s="255">
        <f t="shared" si="2"/>
        <v>371.33184</v>
      </c>
      <c r="I32" s="259">
        <v>7488</v>
      </c>
      <c r="J32" s="260">
        <f t="shared" si="4"/>
        <v>3</v>
      </c>
      <c r="K32" s="261" t="s">
        <v>975</v>
      </c>
      <c r="L32" s="259">
        <v>6556</v>
      </c>
    </row>
    <row r="33" spans="2:12" x14ac:dyDescent="0.2">
      <c r="B33" s="265" t="s">
        <v>815</v>
      </c>
      <c r="C33" s="255">
        <f t="shared" si="0"/>
        <v>14396</v>
      </c>
      <c r="D33" s="256">
        <v>12</v>
      </c>
      <c r="E33" s="257">
        <v>0</v>
      </c>
      <c r="F33" s="258">
        <v>18</v>
      </c>
      <c r="G33" s="255">
        <f t="shared" si="1"/>
        <v>1199.6666666666667</v>
      </c>
      <c r="H33" s="255">
        <f t="shared" si="2"/>
        <v>1439.6000000000001</v>
      </c>
      <c r="I33" s="259">
        <v>14274</v>
      </c>
      <c r="J33" s="260">
        <f t="shared" si="4"/>
        <v>3</v>
      </c>
      <c r="K33" s="261" t="s">
        <v>976</v>
      </c>
      <c r="L33" s="259">
        <v>12200</v>
      </c>
    </row>
    <row r="34" spans="2:12" x14ac:dyDescent="0.2">
      <c r="B34" s="48" t="s">
        <v>9390</v>
      </c>
      <c r="C34" s="255">
        <f t="shared" ref="C34:C37" si="5">+((F34/100)+1)*L34</f>
        <v>3540</v>
      </c>
      <c r="D34" s="256">
        <v>12</v>
      </c>
      <c r="E34" s="257">
        <v>0</v>
      </c>
      <c r="F34" s="258">
        <v>18</v>
      </c>
      <c r="G34" s="255">
        <f t="shared" ref="G34:G37" si="6">C34/D34</f>
        <v>295</v>
      </c>
      <c r="H34" s="255">
        <f t="shared" ref="H34:H37" si="7">G34*1.2</f>
        <v>354</v>
      </c>
      <c r="I34" s="259">
        <v>14275</v>
      </c>
      <c r="J34" s="260">
        <f t="shared" ref="J34:J37" si="8">IF(I34&lt;C34,3,IF(I34&gt;C34,1,2))</f>
        <v>1</v>
      </c>
      <c r="K34" s="261" t="s">
        <v>973</v>
      </c>
      <c r="L34" s="259">
        <v>3000</v>
      </c>
    </row>
    <row r="35" spans="2:12" x14ac:dyDescent="0.2">
      <c r="B35" s="48" t="s">
        <v>9392</v>
      </c>
      <c r="C35" s="255">
        <f t="shared" si="5"/>
        <v>2808.3999999999996</v>
      </c>
      <c r="D35" s="256">
        <v>12</v>
      </c>
      <c r="E35" s="257">
        <v>0</v>
      </c>
      <c r="F35" s="258">
        <v>18</v>
      </c>
      <c r="G35" s="255">
        <f t="shared" si="6"/>
        <v>234.0333333333333</v>
      </c>
      <c r="H35" s="255">
        <f t="shared" si="7"/>
        <v>280.83999999999997</v>
      </c>
      <c r="I35" s="259">
        <v>14276</v>
      </c>
      <c r="J35" s="260">
        <f t="shared" si="8"/>
        <v>1</v>
      </c>
      <c r="K35" s="261" t="s">
        <v>973</v>
      </c>
      <c r="L35" s="259">
        <v>2380</v>
      </c>
    </row>
    <row r="36" spans="2:12" x14ac:dyDescent="0.2">
      <c r="B36" s="48" t="s">
        <v>8475</v>
      </c>
      <c r="C36" s="255">
        <f t="shared" si="5"/>
        <v>9912</v>
      </c>
      <c r="D36" s="256">
        <v>12</v>
      </c>
      <c r="E36" s="257">
        <v>0</v>
      </c>
      <c r="F36" s="258">
        <v>18</v>
      </c>
      <c r="G36" s="255">
        <f t="shared" si="6"/>
        <v>826</v>
      </c>
      <c r="H36" s="255">
        <f t="shared" si="7"/>
        <v>991.19999999999993</v>
      </c>
      <c r="I36" s="259">
        <v>14277</v>
      </c>
      <c r="J36" s="260">
        <f t="shared" si="8"/>
        <v>1</v>
      </c>
      <c r="K36" s="261" t="s">
        <v>973</v>
      </c>
      <c r="L36" s="259">
        <v>8400</v>
      </c>
    </row>
    <row r="37" spans="2:12" x14ac:dyDescent="0.2">
      <c r="B37" s="48" t="s">
        <v>8476</v>
      </c>
      <c r="C37" s="255">
        <f t="shared" si="5"/>
        <v>6372</v>
      </c>
      <c r="D37" s="256">
        <v>12</v>
      </c>
      <c r="E37" s="257">
        <v>0</v>
      </c>
      <c r="F37" s="258">
        <v>18</v>
      </c>
      <c r="G37" s="255">
        <f t="shared" si="6"/>
        <v>531</v>
      </c>
      <c r="H37" s="255">
        <f t="shared" si="7"/>
        <v>637.19999999999993</v>
      </c>
      <c r="I37" s="259">
        <v>14278</v>
      </c>
      <c r="J37" s="260">
        <f t="shared" si="8"/>
        <v>1</v>
      </c>
      <c r="K37" s="261" t="s">
        <v>973</v>
      </c>
      <c r="L37" s="259">
        <v>5400</v>
      </c>
    </row>
    <row r="38" spans="2:12" x14ac:dyDescent="0.2">
      <c r="B38" s="48" t="s">
        <v>8449</v>
      </c>
      <c r="C38" s="253">
        <f t="shared" ref="C38:C42" si="9">+((F38/100)+1)*L38</f>
        <v>0</v>
      </c>
      <c r="D38" s="49">
        <v>1</v>
      </c>
      <c r="F38" s="48">
        <v>20</v>
      </c>
      <c r="G38" s="244">
        <f t="shared" ref="G38:G64" si="10">C38/D38</f>
        <v>0</v>
      </c>
      <c r="H38" s="244">
        <f t="shared" ref="H38:H64" si="11">G38*1.2</f>
        <v>0</v>
      </c>
      <c r="K38" s="51" t="s">
        <v>974</v>
      </c>
    </row>
    <row r="39" spans="2:12" x14ac:dyDescent="0.2">
      <c r="B39" s="254" t="s">
        <v>24</v>
      </c>
      <c r="C39" s="253">
        <f t="shared" si="9"/>
        <v>1534</v>
      </c>
      <c r="D39" s="256">
        <v>1</v>
      </c>
      <c r="E39" s="257" t="s">
        <v>785</v>
      </c>
      <c r="F39" s="258">
        <v>18</v>
      </c>
      <c r="G39" s="255">
        <f t="shared" si="10"/>
        <v>1534</v>
      </c>
      <c r="H39" s="255">
        <f t="shared" si="11"/>
        <v>1840.8</v>
      </c>
      <c r="I39" s="259">
        <v>1120.8599999999999</v>
      </c>
      <c r="J39" s="260">
        <f t="shared" ref="J39:J57" si="12">IF(I39&lt;C39,3,IF(I39&gt;C39,1,2))</f>
        <v>3</v>
      </c>
      <c r="K39" s="261" t="s">
        <v>974</v>
      </c>
      <c r="L39" s="259">
        <v>1300</v>
      </c>
    </row>
    <row r="40" spans="2:12" x14ac:dyDescent="0.2">
      <c r="B40" s="254" t="s">
        <v>621</v>
      </c>
      <c r="C40" s="253">
        <f t="shared" si="9"/>
        <v>2360</v>
      </c>
      <c r="D40" s="256">
        <v>1</v>
      </c>
      <c r="E40" s="257" t="s">
        <v>785</v>
      </c>
      <c r="F40" s="258">
        <v>18</v>
      </c>
      <c r="G40" s="255">
        <f t="shared" si="10"/>
        <v>2360</v>
      </c>
      <c r="H40" s="255">
        <f t="shared" si="11"/>
        <v>2832</v>
      </c>
      <c r="I40" s="259">
        <v>1705.86</v>
      </c>
      <c r="J40" s="260">
        <f t="shared" si="12"/>
        <v>3</v>
      </c>
      <c r="K40" s="261" t="s">
        <v>974</v>
      </c>
      <c r="L40" s="259">
        <v>2000</v>
      </c>
    </row>
    <row r="41" spans="2:12" x14ac:dyDescent="0.2">
      <c r="B41" s="265" t="s">
        <v>9372</v>
      </c>
      <c r="C41" s="253">
        <f t="shared" si="9"/>
        <v>4207.2</v>
      </c>
      <c r="D41" s="256">
        <v>1</v>
      </c>
      <c r="E41" s="257" t="s">
        <v>785</v>
      </c>
      <c r="F41" s="258">
        <v>20</v>
      </c>
      <c r="G41" s="255">
        <f t="shared" si="10"/>
        <v>4207.2</v>
      </c>
      <c r="H41" s="255">
        <f t="shared" si="11"/>
        <v>5048.6399999999994</v>
      </c>
      <c r="I41" s="259">
        <v>2820</v>
      </c>
      <c r="J41" s="260">
        <f t="shared" si="12"/>
        <v>3</v>
      </c>
      <c r="K41" s="261" t="s">
        <v>974</v>
      </c>
      <c r="L41" s="259">
        <v>3506</v>
      </c>
    </row>
    <row r="42" spans="2:12" x14ac:dyDescent="0.2">
      <c r="B42" s="254" t="s">
        <v>620</v>
      </c>
      <c r="C42" s="253">
        <f t="shared" si="9"/>
        <v>1440</v>
      </c>
      <c r="D42" s="256">
        <v>1</v>
      </c>
      <c r="E42" s="257">
        <v>100</v>
      </c>
      <c r="F42" s="258">
        <v>20</v>
      </c>
      <c r="G42" s="255">
        <f t="shared" si="10"/>
        <v>1440</v>
      </c>
      <c r="H42" s="255">
        <f t="shared" si="11"/>
        <v>1728</v>
      </c>
      <c r="I42" s="259">
        <v>1500</v>
      </c>
      <c r="J42" s="260">
        <f t="shared" si="12"/>
        <v>1</v>
      </c>
      <c r="K42" s="261" t="s">
        <v>973</v>
      </c>
      <c r="L42" s="259">
        <v>1200</v>
      </c>
    </row>
    <row r="43" spans="2:12" x14ac:dyDescent="0.2">
      <c r="B43" s="254" t="s">
        <v>8349</v>
      </c>
      <c r="C43" s="255">
        <f t="shared" ref="C43:C74" si="13">+((F43/100)+1)*L43</f>
        <v>5625.0599999999995</v>
      </c>
      <c r="D43" s="256">
        <v>12</v>
      </c>
      <c r="E43" s="257">
        <v>0</v>
      </c>
      <c r="F43" s="258">
        <v>18</v>
      </c>
      <c r="G43" s="255">
        <f t="shared" si="10"/>
        <v>468.75499999999994</v>
      </c>
      <c r="H43" s="255">
        <f t="shared" si="11"/>
        <v>562.50599999999986</v>
      </c>
      <c r="I43" s="259">
        <v>2729.6099999999997</v>
      </c>
      <c r="J43" s="260">
        <f t="shared" si="12"/>
        <v>3</v>
      </c>
      <c r="K43" s="261" t="s">
        <v>974</v>
      </c>
      <c r="L43" s="259">
        <v>4767</v>
      </c>
    </row>
    <row r="44" spans="2:12" x14ac:dyDescent="0.2">
      <c r="B44" s="254" t="s">
        <v>619</v>
      </c>
      <c r="C44" s="255">
        <f t="shared" si="13"/>
        <v>4248</v>
      </c>
      <c r="D44" s="256">
        <v>6</v>
      </c>
      <c r="E44" s="257">
        <v>0</v>
      </c>
      <c r="F44" s="258">
        <v>18</v>
      </c>
      <c r="G44" s="255">
        <f t="shared" si="10"/>
        <v>708</v>
      </c>
      <c r="H44" s="255">
        <f t="shared" si="11"/>
        <v>849.6</v>
      </c>
      <c r="I44" s="259">
        <v>4069.2599999999998</v>
      </c>
      <c r="J44" s="260">
        <f t="shared" si="12"/>
        <v>3</v>
      </c>
      <c r="K44" s="261" t="s">
        <v>974</v>
      </c>
      <c r="L44" s="259">
        <v>3600</v>
      </c>
    </row>
    <row r="45" spans="2:12" x14ac:dyDescent="0.2">
      <c r="B45" s="262" t="s">
        <v>618</v>
      </c>
      <c r="C45" s="255">
        <f t="shared" si="13"/>
        <v>814.19999999999993</v>
      </c>
      <c r="D45" s="256">
        <v>1</v>
      </c>
      <c r="E45" s="257">
        <v>0</v>
      </c>
      <c r="F45" s="258">
        <v>18</v>
      </c>
      <c r="G45" s="255">
        <f t="shared" si="10"/>
        <v>814.19999999999993</v>
      </c>
      <c r="H45" s="255">
        <f t="shared" si="11"/>
        <v>977.03999999999985</v>
      </c>
      <c r="I45" s="259">
        <v>762.83999999999992</v>
      </c>
      <c r="J45" s="260">
        <f t="shared" si="12"/>
        <v>3</v>
      </c>
      <c r="K45" s="261" t="s">
        <v>974</v>
      </c>
      <c r="L45" s="259">
        <v>690</v>
      </c>
    </row>
    <row r="46" spans="2:12" x14ac:dyDescent="0.2">
      <c r="B46" s="254" t="s">
        <v>617</v>
      </c>
      <c r="C46" s="255">
        <f t="shared" si="13"/>
        <v>1357</v>
      </c>
      <c r="D46" s="256">
        <v>1</v>
      </c>
      <c r="E46" s="257">
        <v>0</v>
      </c>
      <c r="F46" s="258">
        <v>18</v>
      </c>
      <c r="G46" s="255">
        <f t="shared" si="10"/>
        <v>1357</v>
      </c>
      <c r="H46" s="255">
        <f t="shared" si="11"/>
        <v>1628.3999999999999</v>
      </c>
      <c r="I46" s="259">
        <v>1220.31</v>
      </c>
      <c r="J46" s="260">
        <f t="shared" si="12"/>
        <v>3</v>
      </c>
      <c r="K46" s="261" t="s">
        <v>974</v>
      </c>
      <c r="L46" s="259">
        <v>1150</v>
      </c>
    </row>
    <row r="47" spans="2:12" x14ac:dyDescent="0.2">
      <c r="B47" s="254" t="s">
        <v>616</v>
      </c>
      <c r="C47" s="255">
        <f t="shared" si="13"/>
        <v>1372.34</v>
      </c>
      <c r="D47" s="256">
        <v>1</v>
      </c>
      <c r="E47" s="257">
        <v>0</v>
      </c>
      <c r="F47" s="258">
        <v>18</v>
      </c>
      <c r="G47" s="255">
        <f t="shared" si="10"/>
        <v>1372.34</v>
      </c>
      <c r="H47" s="255">
        <f t="shared" si="11"/>
        <v>1646.8079999999998</v>
      </c>
      <c r="I47" s="259">
        <v>1322.1</v>
      </c>
      <c r="J47" s="260">
        <f t="shared" si="12"/>
        <v>3</v>
      </c>
      <c r="K47" s="261" t="s">
        <v>974</v>
      </c>
      <c r="L47" s="259">
        <v>1163</v>
      </c>
    </row>
    <row r="48" spans="2:12" x14ac:dyDescent="0.2">
      <c r="B48" s="254" t="s">
        <v>615</v>
      </c>
      <c r="C48" s="255">
        <f t="shared" si="13"/>
        <v>1538.72</v>
      </c>
      <c r="D48" s="256">
        <v>1</v>
      </c>
      <c r="E48" s="257">
        <v>0</v>
      </c>
      <c r="F48" s="258">
        <v>18</v>
      </c>
      <c r="G48" s="255">
        <f t="shared" si="10"/>
        <v>1538.72</v>
      </c>
      <c r="H48" s="255">
        <f t="shared" si="11"/>
        <v>1846.4639999999999</v>
      </c>
      <c r="I48" s="259">
        <v>1525.6799999999998</v>
      </c>
      <c r="J48" s="260">
        <f t="shared" si="12"/>
        <v>3</v>
      </c>
      <c r="K48" s="261" t="s">
        <v>974</v>
      </c>
      <c r="L48" s="259">
        <v>1304</v>
      </c>
    </row>
    <row r="49" spans="2:12" x14ac:dyDescent="0.2">
      <c r="B49" s="254" t="s">
        <v>885</v>
      </c>
      <c r="C49" s="255">
        <f t="shared" si="13"/>
        <v>27140</v>
      </c>
      <c r="D49" s="256">
        <v>60</v>
      </c>
      <c r="E49" s="257">
        <v>0</v>
      </c>
      <c r="F49" s="258">
        <v>18</v>
      </c>
      <c r="G49" s="255">
        <f t="shared" si="10"/>
        <v>452.33333333333331</v>
      </c>
      <c r="H49" s="255">
        <f t="shared" si="11"/>
        <v>542.79999999999995</v>
      </c>
      <c r="I49" s="259">
        <v>26910</v>
      </c>
      <c r="J49" s="260">
        <f t="shared" si="12"/>
        <v>3</v>
      </c>
      <c r="K49" s="261" t="s">
        <v>974</v>
      </c>
      <c r="L49" s="259">
        <v>23000</v>
      </c>
    </row>
    <row r="50" spans="2:12" x14ac:dyDescent="0.2">
      <c r="B50" s="240" t="s">
        <v>927</v>
      </c>
      <c r="C50" s="255">
        <f t="shared" si="13"/>
        <v>19234</v>
      </c>
      <c r="D50" s="256">
        <v>30</v>
      </c>
      <c r="E50" s="257">
        <v>0</v>
      </c>
      <c r="F50" s="258">
        <v>18</v>
      </c>
      <c r="G50" s="255">
        <f t="shared" si="10"/>
        <v>641.13333333333333</v>
      </c>
      <c r="H50" s="255">
        <f t="shared" si="11"/>
        <v>769.36</v>
      </c>
      <c r="I50" s="259">
        <v>19305</v>
      </c>
      <c r="J50" s="260">
        <f t="shared" si="12"/>
        <v>1</v>
      </c>
      <c r="K50" s="261" t="s">
        <v>974</v>
      </c>
      <c r="L50" s="259">
        <v>16300</v>
      </c>
    </row>
    <row r="51" spans="2:12" x14ac:dyDescent="0.2">
      <c r="B51" s="254" t="s">
        <v>746</v>
      </c>
      <c r="C51" s="255">
        <f t="shared" si="13"/>
        <v>38384.22</v>
      </c>
      <c r="D51" s="256">
        <v>60</v>
      </c>
      <c r="E51" s="257">
        <v>0</v>
      </c>
      <c r="F51" s="258">
        <v>18</v>
      </c>
      <c r="G51" s="255">
        <f t="shared" si="10"/>
        <v>639.73699999999997</v>
      </c>
      <c r="H51" s="255">
        <f t="shared" si="11"/>
        <v>767.68439999999998</v>
      </c>
      <c r="I51" s="259">
        <v>38610</v>
      </c>
      <c r="J51" s="260">
        <f t="shared" si="12"/>
        <v>1</v>
      </c>
      <c r="K51" s="261" t="s">
        <v>974</v>
      </c>
      <c r="L51" s="259">
        <v>32529</v>
      </c>
    </row>
    <row r="52" spans="2:12" x14ac:dyDescent="0.2">
      <c r="B52" s="254" t="s">
        <v>614</v>
      </c>
      <c r="C52" s="255">
        <f t="shared" si="13"/>
        <v>11210</v>
      </c>
      <c r="D52" s="256">
        <v>1</v>
      </c>
      <c r="E52" s="257">
        <v>0</v>
      </c>
      <c r="F52" s="258">
        <v>18</v>
      </c>
      <c r="G52" s="255">
        <f t="shared" si="10"/>
        <v>11210</v>
      </c>
      <c r="H52" s="255">
        <f t="shared" si="11"/>
        <v>13452</v>
      </c>
      <c r="I52" s="259">
        <v>7936.11</v>
      </c>
      <c r="J52" s="260">
        <f t="shared" si="12"/>
        <v>3</v>
      </c>
      <c r="K52" s="261" t="s">
        <v>978</v>
      </c>
      <c r="L52" s="259">
        <v>9500</v>
      </c>
    </row>
    <row r="53" spans="2:12" x14ac:dyDescent="0.2">
      <c r="B53" s="254" t="s">
        <v>613</v>
      </c>
      <c r="C53" s="255">
        <f t="shared" si="13"/>
        <v>2160</v>
      </c>
      <c r="D53" s="256">
        <v>1</v>
      </c>
      <c r="E53" s="257">
        <v>0</v>
      </c>
      <c r="F53" s="258">
        <v>20</v>
      </c>
      <c r="G53" s="255">
        <f t="shared" si="10"/>
        <v>2160</v>
      </c>
      <c r="H53" s="255">
        <f t="shared" si="11"/>
        <v>2592</v>
      </c>
      <c r="I53" s="259">
        <v>1930.4999999999998</v>
      </c>
      <c r="J53" s="260">
        <f t="shared" si="12"/>
        <v>3</v>
      </c>
      <c r="K53" s="261" t="s">
        <v>974</v>
      </c>
      <c r="L53" s="259">
        <v>1800</v>
      </c>
    </row>
    <row r="54" spans="2:12" x14ac:dyDescent="0.2">
      <c r="B54" s="240"/>
      <c r="C54" s="255">
        <f t="shared" si="13"/>
        <v>10072.799999999999</v>
      </c>
      <c r="D54" s="256">
        <v>6</v>
      </c>
      <c r="E54" s="257">
        <v>0</v>
      </c>
      <c r="F54" s="258">
        <v>20</v>
      </c>
      <c r="G54" s="255">
        <f t="shared" si="10"/>
        <v>1678.8</v>
      </c>
      <c r="H54" s="255">
        <f t="shared" si="11"/>
        <v>2014.56</v>
      </c>
      <c r="I54" s="259">
        <v>9769.5</v>
      </c>
      <c r="J54" s="260">
        <f t="shared" si="12"/>
        <v>3</v>
      </c>
      <c r="K54" s="261" t="s">
        <v>974</v>
      </c>
      <c r="L54" s="259">
        <v>8394</v>
      </c>
    </row>
    <row r="55" spans="2:12" x14ac:dyDescent="0.2">
      <c r="B55" s="264" t="s">
        <v>894</v>
      </c>
      <c r="C55" s="255">
        <f t="shared" si="13"/>
        <v>7929.5999999999995</v>
      </c>
      <c r="D55" s="256">
        <v>6</v>
      </c>
      <c r="E55" s="257">
        <v>0</v>
      </c>
      <c r="F55" s="258">
        <v>18</v>
      </c>
      <c r="G55" s="255">
        <f t="shared" si="10"/>
        <v>1321.6</v>
      </c>
      <c r="H55" s="255">
        <f t="shared" si="11"/>
        <v>1585.9199999999998</v>
      </c>
      <c r="I55" s="259">
        <v>7546.4999999999991</v>
      </c>
      <c r="J55" s="260">
        <f t="shared" si="12"/>
        <v>3</v>
      </c>
      <c r="K55" s="261" t="s">
        <v>976</v>
      </c>
      <c r="L55" s="259">
        <v>6720</v>
      </c>
    </row>
    <row r="56" spans="2:12" x14ac:dyDescent="0.2">
      <c r="B56" s="264" t="s">
        <v>844</v>
      </c>
      <c r="C56" s="255">
        <f t="shared" si="13"/>
        <v>5760</v>
      </c>
      <c r="D56" s="256">
        <v>1</v>
      </c>
      <c r="E56" s="257">
        <v>0</v>
      </c>
      <c r="F56" s="258">
        <v>20</v>
      </c>
      <c r="G56" s="255">
        <f t="shared" si="10"/>
        <v>5760</v>
      </c>
      <c r="H56" s="255">
        <f t="shared" si="11"/>
        <v>6912</v>
      </c>
      <c r="I56" s="259">
        <v>5760</v>
      </c>
      <c r="J56" s="260">
        <f t="shared" si="12"/>
        <v>2</v>
      </c>
      <c r="K56" s="261" t="s">
        <v>973</v>
      </c>
      <c r="L56" s="259">
        <v>4800</v>
      </c>
    </row>
    <row r="57" spans="2:12" x14ac:dyDescent="0.2">
      <c r="B57" s="264" t="s">
        <v>845</v>
      </c>
      <c r="C57" s="255">
        <f t="shared" si="13"/>
        <v>18000</v>
      </c>
      <c r="D57" s="256">
        <v>1</v>
      </c>
      <c r="E57" s="257">
        <v>0</v>
      </c>
      <c r="F57" s="258">
        <v>20</v>
      </c>
      <c r="G57" s="255">
        <f t="shared" si="10"/>
        <v>18000</v>
      </c>
      <c r="H57" s="255">
        <f t="shared" si="11"/>
        <v>21600</v>
      </c>
      <c r="I57" s="259">
        <v>9840</v>
      </c>
      <c r="J57" s="260">
        <f t="shared" si="12"/>
        <v>3</v>
      </c>
      <c r="K57" s="261" t="s">
        <v>973</v>
      </c>
      <c r="L57" s="259">
        <v>15000</v>
      </c>
    </row>
    <row r="58" spans="2:12" x14ac:dyDescent="0.2">
      <c r="B58" s="48" t="s">
        <v>8869</v>
      </c>
      <c r="C58" s="255">
        <f t="shared" ref="C58" si="14">+((F58/100)+1)*L58</f>
        <v>480</v>
      </c>
      <c r="D58" s="256">
        <v>1</v>
      </c>
      <c r="E58" s="257">
        <v>0</v>
      </c>
      <c r="F58" s="258">
        <v>20</v>
      </c>
      <c r="G58" s="255">
        <f t="shared" ref="G58" si="15">C58/D58</f>
        <v>480</v>
      </c>
      <c r="H58" s="255">
        <f t="shared" ref="H58" si="16">G58*1.2</f>
        <v>576</v>
      </c>
      <c r="I58" s="259">
        <v>9841</v>
      </c>
      <c r="J58" s="260">
        <f t="shared" ref="J58" si="17">IF(I58&lt;C58,3,IF(I58&gt;C58,1,2))</f>
        <v>1</v>
      </c>
      <c r="K58" s="261" t="s">
        <v>973</v>
      </c>
      <c r="L58" s="259">
        <v>400</v>
      </c>
    </row>
    <row r="59" spans="2:12" x14ac:dyDescent="0.2">
      <c r="B59" s="265" t="s">
        <v>703</v>
      </c>
      <c r="C59" s="255">
        <f t="shared" si="13"/>
        <v>6611.54</v>
      </c>
      <c r="D59" s="256">
        <v>6</v>
      </c>
      <c r="E59" s="257">
        <v>0</v>
      </c>
      <c r="F59" s="258">
        <v>18</v>
      </c>
      <c r="G59" s="255">
        <f t="shared" si="10"/>
        <v>1101.9233333333334</v>
      </c>
      <c r="H59" s="255">
        <f t="shared" si="11"/>
        <v>1322.308</v>
      </c>
      <c r="I59" s="259">
        <v>5616</v>
      </c>
      <c r="J59" s="260">
        <f t="shared" ref="J59:J64" si="18">IF(I59&lt;C59,3,IF(I59&gt;C59,1,2))</f>
        <v>3</v>
      </c>
      <c r="K59" s="261" t="s">
        <v>975</v>
      </c>
      <c r="L59" s="259">
        <v>5603</v>
      </c>
    </row>
    <row r="60" spans="2:12" x14ac:dyDescent="0.2">
      <c r="B60" s="263" t="s">
        <v>653</v>
      </c>
      <c r="C60" s="255">
        <f t="shared" si="13"/>
        <v>1254.3399999999999</v>
      </c>
      <c r="D60" s="256">
        <v>1</v>
      </c>
      <c r="E60" s="257">
        <v>0</v>
      </c>
      <c r="F60" s="258">
        <v>18</v>
      </c>
      <c r="G60" s="255">
        <f t="shared" si="10"/>
        <v>1254.3399999999999</v>
      </c>
      <c r="H60" s="255">
        <f t="shared" si="11"/>
        <v>1505.2079999999999</v>
      </c>
      <c r="I60" s="259">
        <v>1345.5</v>
      </c>
      <c r="J60" s="260">
        <f t="shared" si="18"/>
        <v>1</v>
      </c>
      <c r="K60" s="261" t="s">
        <v>974</v>
      </c>
      <c r="L60" s="259">
        <v>1063</v>
      </c>
    </row>
    <row r="61" spans="2:12" x14ac:dyDescent="0.2">
      <c r="B61" s="263" t="s">
        <v>8474</v>
      </c>
      <c r="C61" s="255">
        <f t="shared" si="13"/>
        <v>2083.88</v>
      </c>
      <c r="D61" s="256">
        <v>1</v>
      </c>
      <c r="E61" s="257">
        <v>0</v>
      </c>
      <c r="F61" s="258">
        <v>18</v>
      </c>
      <c r="G61" s="255">
        <f t="shared" si="10"/>
        <v>2083.88</v>
      </c>
      <c r="H61" s="255">
        <f t="shared" si="11"/>
        <v>2500.6559999999999</v>
      </c>
      <c r="I61" s="259">
        <v>2398.5</v>
      </c>
      <c r="J61" s="260">
        <f t="shared" si="18"/>
        <v>1</v>
      </c>
      <c r="K61" s="261" t="s">
        <v>974</v>
      </c>
      <c r="L61" s="259">
        <v>1766</v>
      </c>
    </row>
    <row r="62" spans="2:12" x14ac:dyDescent="0.2">
      <c r="B62" s="254" t="s">
        <v>612</v>
      </c>
      <c r="C62" s="255">
        <f t="shared" si="13"/>
        <v>16284</v>
      </c>
      <c r="D62" s="256">
        <v>1</v>
      </c>
      <c r="E62" s="257">
        <v>0</v>
      </c>
      <c r="F62" s="258">
        <v>18</v>
      </c>
      <c r="G62" s="255">
        <f t="shared" si="10"/>
        <v>16284</v>
      </c>
      <c r="H62" s="255">
        <f t="shared" si="11"/>
        <v>19540.8</v>
      </c>
      <c r="I62" s="259">
        <v>16145.999999999998</v>
      </c>
      <c r="J62" s="260">
        <f t="shared" si="18"/>
        <v>3</v>
      </c>
      <c r="K62" s="261" t="s">
        <v>976</v>
      </c>
      <c r="L62" s="259">
        <v>13800</v>
      </c>
    </row>
    <row r="63" spans="2:12" x14ac:dyDescent="0.2">
      <c r="B63" s="262" t="s">
        <v>717</v>
      </c>
      <c r="C63" s="255">
        <f t="shared" si="13"/>
        <v>3072.72</v>
      </c>
      <c r="D63" s="256">
        <v>1</v>
      </c>
      <c r="E63" s="257">
        <v>0</v>
      </c>
      <c r="F63" s="258">
        <v>18</v>
      </c>
      <c r="G63" s="255">
        <f t="shared" si="10"/>
        <v>3072.72</v>
      </c>
      <c r="H63" s="255">
        <f t="shared" si="11"/>
        <v>3687.2639999999997</v>
      </c>
      <c r="I63" s="259">
        <v>3217.5</v>
      </c>
      <c r="J63" s="260">
        <f t="shared" si="18"/>
        <v>1</v>
      </c>
      <c r="K63" s="261" t="s">
        <v>974</v>
      </c>
      <c r="L63" s="259">
        <v>2604</v>
      </c>
    </row>
    <row r="64" spans="2:12" x14ac:dyDescent="0.2">
      <c r="B64" s="254" t="s">
        <v>611</v>
      </c>
      <c r="C64" s="255">
        <f t="shared" si="13"/>
        <v>7670</v>
      </c>
      <c r="D64" s="256">
        <v>1</v>
      </c>
      <c r="E64" s="257">
        <v>0</v>
      </c>
      <c r="F64" s="258">
        <v>18</v>
      </c>
      <c r="G64" s="255">
        <f t="shared" si="10"/>
        <v>7670</v>
      </c>
      <c r="H64" s="255">
        <f t="shared" si="11"/>
        <v>9204</v>
      </c>
      <c r="I64" s="259">
        <v>7604.9999999999991</v>
      </c>
      <c r="J64" s="260">
        <f t="shared" si="18"/>
        <v>3</v>
      </c>
      <c r="K64" s="261" t="s">
        <v>974</v>
      </c>
      <c r="L64" s="259">
        <v>6500</v>
      </c>
    </row>
    <row r="65" spans="2:12" x14ac:dyDescent="0.2">
      <c r="B65" s="48" t="s">
        <v>9112</v>
      </c>
      <c r="C65" s="255">
        <f t="shared" ref="C65:C68" si="19">+((F65/100)+1)*L65</f>
        <v>2967.7</v>
      </c>
      <c r="D65" s="256">
        <v>3</v>
      </c>
      <c r="E65" s="257">
        <v>0</v>
      </c>
      <c r="F65" s="258">
        <v>18</v>
      </c>
      <c r="G65" s="255">
        <f t="shared" ref="G65:G68" si="20">C65/D65</f>
        <v>989.23333333333323</v>
      </c>
      <c r="H65" s="255">
        <f t="shared" ref="H65:H68" si="21">G65*1.2</f>
        <v>1187.08</v>
      </c>
      <c r="I65" s="259">
        <v>7606</v>
      </c>
      <c r="J65" s="260">
        <f t="shared" ref="J65:J68" si="22">IF(I65&lt;C65,3,IF(I65&gt;C65,1,2))</f>
        <v>1</v>
      </c>
      <c r="K65" s="261" t="s">
        <v>974</v>
      </c>
      <c r="L65" s="259">
        <v>2515</v>
      </c>
    </row>
    <row r="66" spans="2:12" x14ac:dyDescent="0.2">
      <c r="B66" s="48" t="s">
        <v>9113</v>
      </c>
      <c r="C66" s="255">
        <f t="shared" si="19"/>
        <v>2967.7</v>
      </c>
      <c r="D66" s="256">
        <v>3</v>
      </c>
      <c r="E66" s="257">
        <v>0</v>
      </c>
      <c r="F66" s="258">
        <v>18</v>
      </c>
      <c r="G66" s="255">
        <f t="shared" si="20"/>
        <v>989.23333333333323</v>
      </c>
      <c r="H66" s="255">
        <f t="shared" si="21"/>
        <v>1187.08</v>
      </c>
      <c r="I66" s="259">
        <v>7607</v>
      </c>
      <c r="J66" s="260">
        <f t="shared" si="22"/>
        <v>1</v>
      </c>
      <c r="K66" s="261" t="s">
        <v>974</v>
      </c>
      <c r="L66" s="259">
        <v>2515</v>
      </c>
    </row>
    <row r="67" spans="2:12" x14ac:dyDescent="0.2">
      <c r="B67" s="48" t="s">
        <v>9168</v>
      </c>
      <c r="C67" s="255">
        <f t="shared" si="19"/>
        <v>2967.7</v>
      </c>
      <c r="D67" s="256">
        <v>3</v>
      </c>
      <c r="E67" s="257">
        <v>0</v>
      </c>
      <c r="F67" s="258">
        <v>18</v>
      </c>
      <c r="G67" s="255">
        <f t="shared" si="20"/>
        <v>989.23333333333323</v>
      </c>
      <c r="H67" s="255">
        <f t="shared" si="21"/>
        <v>1187.08</v>
      </c>
      <c r="I67" s="259">
        <v>7608</v>
      </c>
      <c r="J67" s="260">
        <f t="shared" si="22"/>
        <v>1</v>
      </c>
      <c r="K67" s="261" t="s">
        <v>974</v>
      </c>
      <c r="L67" s="259">
        <v>2515</v>
      </c>
    </row>
    <row r="68" spans="2:12" x14ac:dyDescent="0.2">
      <c r="B68" s="48" t="s">
        <v>9167</v>
      </c>
      <c r="C68" s="255">
        <f t="shared" si="19"/>
        <v>2967.7</v>
      </c>
      <c r="D68" s="256">
        <v>3</v>
      </c>
      <c r="E68" s="257">
        <v>0</v>
      </c>
      <c r="F68" s="258">
        <v>18</v>
      </c>
      <c r="G68" s="255">
        <f t="shared" si="20"/>
        <v>989.23333333333323</v>
      </c>
      <c r="H68" s="255">
        <f t="shared" si="21"/>
        <v>1187.08</v>
      </c>
      <c r="I68" s="259">
        <v>7609</v>
      </c>
      <c r="J68" s="260">
        <f t="shared" si="22"/>
        <v>1</v>
      </c>
      <c r="K68" s="261" t="s">
        <v>974</v>
      </c>
      <c r="L68" s="259">
        <v>2515</v>
      </c>
    </row>
    <row r="69" spans="2:12" x14ac:dyDescent="0.2">
      <c r="B69" s="240" t="s">
        <v>941</v>
      </c>
      <c r="C69" s="255">
        <f t="shared" si="13"/>
        <v>2596</v>
      </c>
      <c r="D69" s="256">
        <v>1</v>
      </c>
      <c r="E69" s="257">
        <v>0</v>
      </c>
      <c r="F69" s="258">
        <v>18</v>
      </c>
      <c r="G69" s="255">
        <f t="shared" ref="G69" si="23">C69/D69</f>
        <v>2596</v>
      </c>
      <c r="H69" s="255">
        <f t="shared" ref="H69:H132" si="24">G69*1.2</f>
        <v>3115.2</v>
      </c>
      <c r="I69" s="259">
        <v>0</v>
      </c>
      <c r="J69" s="260">
        <f t="shared" ref="J69:J85" si="25">IF(I69&lt;C69,3,IF(I69&gt;C69,1,2))</f>
        <v>3</v>
      </c>
      <c r="K69" s="261" t="s">
        <v>976</v>
      </c>
      <c r="L69" s="259">
        <v>2200</v>
      </c>
    </row>
    <row r="70" spans="2:12" x14ac:dyDescent="0.2">
      <c r="B70" s="240" t="s">
        <v>675</v>
      </c>
      <c r="C70" s="255">
        <f t="shared" si="13"/>
        <v>2655</v>
      </c>
      <c r="D70" s="256">
        <v>25</v>
      </c>
      <c r="E70" s="257">
        <v>0</v>
      </c>
      <c r="F70" s="258">
        <v>18</v>
      </c>
      <c r="G70" s="255">
        <f t="shared" ref="G70:G133" si="26">C70/D70</f>
        <v>106.2</v>
      </c>
      <c r="H70" s="255">
        <f t="shared" si="24"/>
        <v>127.44</v>
      </c>
      <c r="I70" s="259">
        <v>2390.31</v>
      </c>
      <c r="J70" s="260">
        <f t="shared" si="25"/>
        <v>3</v>
      </c>
      <c r="K70" s="261" t="s">
        <v>976</v>
      </c>
      <c r="L70" s="259">
        <v>2250</v>
      </c>
    </row>
    <row r="71" spans="2:12" x14ac:dyDescent="0.2">
      <c r="B71" s="240" t="s">
        <v>673</v>
      </c>
      <c r="C71" s="255">
        <f t="shared" si="13"/>
        <v>2902.7999999999997</v>
      </c>
      <c r="D71" s="256">
        <v>25</v>
      </c>
      <c r="E71" s="257">
        <v>0</v>
      </c>
      <c r="F71" s="258">
        <v>18</v>
      </c>
      <c r="G71" s="255">
        <f t="shared" si="26"/>
        <v>116.11199999999999</v>
      </c>
      <c r="H71" s="255">
        <f t="shared" si="24"/>
        <v>139.33439999999999</v>
      </c>
      <c r="I71" s="259">
        <v>2390.31</v>
      </c>
      <c r="J71" s="260">
        <f t="shared" si="25"/>
        <v>3</v>
      </c>
      <c r="K71" s="261" t="s">
        <v>976</v>
      </c>
      <c r="L71" s="259">
        <v>2460</v>
      </c>
    </row>
    <row r="72" spans="2:12" x14ac:dyDescent="0.2">
      <c r="B72" s="240" t="s">
        <v>676</v>
      </c>
      <c r="C72" s="255">
        <f t="shared" si="13"/>
        <v>2902.7999999999997</v>
      </c>
      <c r="D72" s="256">
        <v>25</v>
      </c>
      <c r="E72" s="257">
        <v>0</v>
      </c>
      <c r="F72" s="258">
        <v>18</v>
      </c>
      <c r="G72" s="255">
        <f t="shared" si="26"/>
        <v>116.11199999999999</v>
      </c>
      <c r="H72" s="255">
        <f t="shared" si="24"/>
        <v>139.33439999999999</v>
      </c>
      <c r="I72" s="259">
        <v>2390.31</v>
      </c>
      <c r="J72" s="260">
        <f t="shared" si="25"/>
        <v>3</v>
      </c>
      <c r="K72" s="261" t="s">
        <v>976</v>
      </c>
      <c r="L72" s="259">
        <v>2460</v>
      </c>
    </row>
    <row r="73" spans="2:12" x14ac:dyDescent="0.2">
      <c r="B73" s="240" t="s">
        <v>674</v>
      </c>
      <c r="C73" s="255">
        <f t="shared" si="13"/>
        <v>2655</v>
      </c>
      <c r="D73" s="256">
        <v>25</v>
      </c>
      <c r="E73" s="257">
        <v>0</v>
      </c>
      <c r="F73" s="258">
        <v>18</v>
      </c>
      <c r="G73" s="255">
        <f t="shared" si="26"/>
        <v>106.2</v>
      </c>
      <c r="H73" s="255">
        <f t="shared" si="24"/>
        <v>127.44</v>
      </c>
      <c r="I73" s="259">
        <v>2390.31</v>
      </c>
      <c r="J73" s="260">
        <f t="shared" si="25"/>
        <v>3</v>
      </c>
      <c r="K73" s="261" t="s">
        <v>976</v>
      </c>
      <c r="L73" s="259">
        <v>2250</v>
      </c>
    </row>
    <row r="74" spans="2:12" x14ac:dyDescent="0.2">
      <c r="B74" s="48" t="s">
        <v>8442</v>
      </c>
      <c r="C74" s="253">
        <f t="shared" si="13"/>
        <v>1200</v>
      </c>
      <c r="D74" s="49">
        <v>20</v>
      </c>
      <c r="F74" s="258">
        <v>20</v>
      </c>
      <c r="G74" s="255">
        <f t="shared" si="26"/>
        <v>60</v>
      </c>
      <c r="H74" s="255">
        <f t="shared" si="24"/>
        <v>72</v>
      </c>
      <c r="I74" s="259">
        <v>2390.31</v>
      </c>
      <c r="J74" s="260">
        <f t="shared" si="25"/>
        <v>1</v>
      </c>
      <c r="K74" s="51" t="s">
        <v>976</v>
      </c>
      <c r="L74" s="259">
        <v>1000</v>
      </c>
    </row>
    <row r="75" spans="2:12" x14ac:dyDescent="0.2">
      <c r="B75" s="48" t="s">
        <v>9373</v>
      </c>
      <c r="C75" s="253">
        <f t="shared" ref="C75:C106" si="27">+((F75/100)+1)*L75</f>
        <v>9369.1999999999989</v>
      </c>
      <c r="D75" s="266">
        <v>24</v>
      </c>
      <c r="E75" s="57"/>
      <c r="F75" s="55">
        <v>18</v>
      </c>
      <c r="G75" s="267">
        <f t="shared" si="26"/>
        <v>390.38333333333327</v>
      </c>
      <c r="H75" s="267">
        <f t="shared" si="24"/>
        <v>468.45999999999992</v>
      </c>
      <c r="I75" s="259">
        <v>2390.31</v>
      </c>
      <c r="J75" s="56">
        <f t="shared" si="25"/>
        <v>3</v>
      </c>
      <c r="K75" s="54" t="s">
        <v>976</v>
      </c>
      <c r="L75" s="253">
        <v>7940</v>
      </c>
    </row>
    <row r="76" spans="2:12" x14ac:dyDescent="0.2">
      <c r="B76" s="240" t="s">
        <v>846</v>
      </c>
      <c r="C76" s="255">
        <f t="shared" si="27"/>
        <v>50150</v>
      </c>
      <c r="D76" s="256">
        <v>25</v>
      </c>
      <c r="E76" s="257">
        <v>0</v>
      </c>
      <c r="F76" s="258">
        <v>18</v>
      </c>
      <c r="G76" s="255">
        <f t="shared" si="26"/>
        <v>2006</v>
      </c>
      <c r="H76" s="255">
        <f t="shared" si="24"/>
        <v>2407.1999999999998</v>
      </c>
      <c r="I76" s="259">
        <v>39639.599999999999</v>
      </c>
      <c r="J76" s="260">
        <f t="shared" si="25"/>
        <v>3</v>
      </c>
      <c r="K76" s="261" t="s">
        <v>976</v>
      </c>
      <c r="L76" s="259">
        <v>42500</v>
      </c>
    </row>
    <row r="77" spans="2:12" x14ac:dyDescent="0.2">
      <c r="B77" s="240" t="s">
        <v>847</v>
      </c>
      <c r="C77" s="255">
        <f t="shared" si="27"/>
        <v>50150</v>
      </c>
      <c r="D77" s="256">
        <v>25</v>
      </c>
      <c r="E77" s="257">
        <v>0</v>
      </c>
      <c r="F77" s="258">
        <v>18</v>
      </c>
      <c r="G77" s="255">
        <f t="shared" si="26"/>
        <v>2006</v>
      </c>
      <c r="H77" s="255">
        <f t="shared" si="24"/>
        <v>2407.1999999999998</v>
      </c>
      <c r="I77" s="259">
        <v>39639.599999999999</v>
      </c>
      <c r="J77" s="260">
        <f t="shared" si="25"/>
        <v>3</v>
      </c>
      <c r="K77" s="261" t="s">
        <v>976</v>
      </c>
      <c r="L77" s="259">
        <v>42500</v>
      </c>
    </row>
    <row r="78" spans="2:12" x14ac:dyDescent="0.2">
      <c r="B78" s="240" t="s">
        <v>848</v>
      </c>
      <c r="C78" s="255">
        <f t="shared" si="27"/>
        <v>50150</v>
      </c>
      <c r="D78" s="256">
        <v>25</v>
      </c>
      <c r="E78" s="257">
        <v>0</v>
      </c>
      <c r="F78" s="258">
        <v>18</v>
      </c>
      <c r="G78" s="255">
        <f t="shared" si="26"/>
        <v>2006</v>
      </c>
      <c r="H78" s="255">
        <f t="shared" si="24"/>
        <v>2407.1999999999998</v>
      </c>
      <c r="I78" s="259">
        <v>39639.599999999999</v>
      </c>
      <c r="J78" s="260">
        <f t="shared" si="25"/>
        <v>3</v>
      </c>
      <c r="K78" s="261" t="s">
        <v>976</v>
      </c>
      <c r="L78" s="259">
        <v>42500</v>
      </c>
    </row>
    <row r="79" spans="2:12" x14ac:dyDescent="0.2">
      <c r="B79" s="240" t="s">
        <v>849</v>
      </c>
      <c r="C79" s="255">
        <f t="shared" si="27"/>
        <v>47200</v>
      </c>
      <c r="D79" s="256">
        <v>25</v>
      </c>
      <c r="E79" s="257">
        <v>0</v>
      </c>
      <c r="F79" s="258">
        <v>18</v>
      </c>
      <c r="G79" s="255">
        <f t="shared" si="26"/>
        <v>1888</v>
      </c>
      <c r="H79" s="255">
        <f t="shared" si="24"/>
        <v>2265.6</v>
      </c>
      <c r="I79" s="259">
        <v>32291.999999999996</v>
      </c>
      <c r="J79" s="260">
        <f t="shared" si="25"/>
        <v>3</v>
      </c>
      <c r="K79" s="261" t="s">
        <v>976</v>
      </c>
      <c r="L79" s="259">
        <v>40000</v>
      </c>
    </row>
    <row r="80" spans="2:12" x14ac:dyDescent="0.2">
      <c r="B80" s="240" t="s">
        <v>926</v>
      </c>
      <c r="C80" s="255">
        <f t="shared" si="27"/>
        <v>26550</v>
      </c>
      <c r="D80" s="256">
        <v>25</v>
      </c>
      <c r="E80" s="257">
        <v>0</v>
      </c>
      <c r="F80" s="258">
        <v>18</v>
      </c>
      <c r="G80" s="255">
        <f t="shared" si="26"/>
        <v>1062</v>
      </c>
      <c r="H80" s="255">
        <f t="shared" si="24"/>
        <v>1274.3999999999999</v>
      </c>
      <c r="I80" s="259">
        <v>19305</v>
      </c>
      <c r="J80" s="260">
        <f t="shared" si="25"/>
        <v>3</v>
      </c>
      <c r="K80" s="261" t="s">
        <v>974</v>
      </c>
      <c r="L80" s="259">
        <v>22500</v>
      </c>
    </row>
    <row r="81" spans="2:12" x14ac:dyDescent="0.2">
      <c r="B81" s="254" t="s">
        <v>747</v>
      </c>
      <c r="C81" s="255">
        <f t="shared" si="27"/>
        <v>52982</v>
      </c>
      <c r="D81" s="256">
        <v>50</v>
      </c>
      <c r="E81" s="257">
        <v>0</v>
      </c>
      <c r="F81" s="258">
        <v>18</v>
      </c>
      <c r="G81" s="255">
        <f t="shared" si="26"/>
        <v>1059.6400000000001</v>
      </c>
      <c r="H81" s="255">
        <f t="shared" si="24"/>
        <v>1271.568</v>
      </c>
      <c r="I81" s="259">
        <v>38610</v>
      </c>
      <c r="J81" s="260">
        <f t="shared" si="25"/>
        <v>3</v>
      </c>
      <c r="K81" s="261" t="s">
        <v>974</v>
      </c>
      <c r="L81" s="259">
        <v>44900</v>
      </c>
    </row>
    <row r="82" spans="2:12" x14ac:dyDescent="0.2">
      <c r="B82" s="254" t="s">
        <v>8472</v>
      </c>
      <c r="C82" s="255">
        <f t="shared" si="27"/>
        <v>3894</v>
      </c>
      <c r="D82" s="256">
        <v>1</v>
      </c>
      <c r="E82" s="257">
        <v>0</v>
      </c>
      <c r="F82" s="258">
        <v>18</v>
      </c>
      <c r="G82" s="255">
        <f t="shared" si="26"/>
        <v>3894</v>
      </c>
      <c r="H82" s="255">
        <f t="shared" si="24"/>
        <v>4672.8</v>
      </c>
      <c r="I82" s="259">
        <v>3860.9999999999995</v>
      </c>
      <c r="J82" s="260">
        <f t="shared" si="25"/>
        <v>3</v>
      </c>
      <c r="K82" s="261" t="s">
        <v>974</v>
      </c>
      <c r="L82" s="259">
        <v>3300</v>
      </c>
    </row>
    <row r="83" spans="2:12" x14ac:dyDescent="0.2">
      <c r="B83" s="254" t="s">
        <v>8473</v>
      </c>
      <c r="C83" s="255">
        <f t="shared" si="27"/>
        <v>3894</v>
      </c>
      <c r="D83" s="256">
        <v>1</v>
      </c>
      <c r="E83" s="257">
        <v>0</v>
      </c>
      <c r="F83" s="258">
        <v>18</v>
      </c>
      <c r="G83" s="255">
        <f t="shared" si="26"/>
        <v>3894</v>
      </c>
      <c r="H83" s="255">
        <f t="shared" si="24"/>
        <v>4672.8</v>
      </c>
      <c r="I83" s="259">
        <v>3860.9999999999995</v>
      </c>
      <c r="J83" s="260">
        <f t="shared" si="25"/>
        <v>3</v>
      </c>
      <c r="K83" s="261" t="s">
        <v>974</v>
      </c>
      <c r="L83" s="259">
        <v>3300</v>
      </c>
    </row>
    <row r="84" spans="2:12" x14ac:dyDescent="0.2">
      <c r="B84" s="254" t="s">
        <v>23</v>
      </c>
      <c r="C84" s="255">
        <f t="shared" si="27"/>
        <v>4743.5999999999995</v>
      </c>
      <c r="D84" s="256">
        <v>1</v>
      </c>
      <c r="E84" s="257">
        <v>0</v>
      </c>
      <c r="F84" s="258">
        <v>18</v>
      </c>
      <c r="G84" s="255">
        <f t="shared" si="26"/>
        <v>4743.5999999999995</v>
      </c>
      <c r="H84" s="255">
        <f t="shared" si="24"/>
        <v>5692.3199999999988</v>
      </c>
      <c r="I84" s="259">
        <v>3966.2999999999997</v>
      </c>
      <c r="J84" s="260">
        <f t="shared" si="25"/>
        <v>3</v>
      </c>
      <c r="K84" s="261" t="s">
        <v>976</v>
      </c>
      <c r="L84" s="259">
        <v>4020</v>
      </c>
    </row>
    <row r="85" spans="2:12" x14ac:dyDescent="0.2">
      <c r="B85" s="254" t="s">
        <v>610</v>
      </c>
      <c r="C85" s="255">
        <f t="shared" si="27"/>
        <v>4743.5999999999995</v>
      </c>
      <c r="D85" s="256">
        <v>1</v>
      </c>
      <c r="E85" s="257">
        <v>0</v>
      </c>
      <c r="F85" s="258">
        <v>18</v>
      </c>
      <c r="G85" s="255">
        <f t="shared" si="26"/>
        <v>4743.5999999999995</v>
      </c>
      <c r="H85" s="255">
        <f t="shared" si="24"/>
        <v>5692.3199999999988</v>
      </c>
      <c r="I85" s="259">
        <v>3966.2999999999997</v>
      </c>
      <c r="J85" s="260">
        <f t="shared" si="25"/>
        <v>3</v>
      </c>
      <c r="K85" s="261" t="s">
        <v>976</v>
      </c>
      <c r="L85" s="259">
        <v>4020</v>
      </c>
    </row>
    <row r="86" spans="2:12" x14ac:dyDescent="0.2">
      <c r="B86" s="48" t="s">
        <v>8951</v>
      </c>
      <c r="C86" s="253">
        <f t="shared" si="27"/>
        <v>6655.2</v>
      </c>
      <c r="D86" s="49">
        <v>1</v>
      </c>
      <c r="E86" s="48" t="s">
        <v>8952</v>
      </c>
      <c r="F86" s="48">
        <v>18</v>
      </c>
      <c r="G86" s="244">
        <f t="shared" si="26"/>
        <v>6655.2</v>
      </c>
      <c r="H86" s="244">
        <f t="shared" si="24"/>
        <v>7986.24</v>
      </c>
      <c r="L86" s="48">
        <v>5640</v>
      </c>
    </row>
    <row r="87" spans="2:12" x14ac:dyDescent="0.2">
      <c r="B87" s="259" t="s">
        <v>8868</v>
      </c>
      <c r="C87" s="255">
        <f t="shared" si="27"/>
        <v>5451.5999999999995</v>
      </c>
      <c r="D87" s="256">
        <v>3</v>
      </c>
      <c r="E87" s="257">
        <v>0</v>
      </c>
      <c r="F87" s="258">
        <v>18</v>
      </c>
      <c r="G87" s="255">
        <f t="shared" si="26"/>
        <v>1817.1999999999998</v>
      </c>
      <c r="H87" s="255">
        <f t="shared" si="24"/>
        <v>2180.64</v>
      </c>
      <c r="I87" s="259">
        <v>4914</v>
      </c>
      <c r="J87" s="260">
        <f t="shared" ref="J87:J120" si="28">IF(I87&lt;C87,3,IF(I87&gt;C87,1,2))</f>
        <v>3</v>
      </c>
      <c r="K87" s="261" t="s">
        <v>975</v>
      </c>
      <c r="L87" s="259">
        <v>4620</v>
      </c>
    </row>
    <row r="88" spans="2:12" x14ac:dyDescent="0.2">
      <c r="B88" s="259" t="s">
        <v>954</v>
      </c>
      <c r="C88" s="255">
        <f t="shared" si="27"/>
        <v>5380.7999999999993</v>
      </c>
      <c r="D88" s="256">
        <v>1</v>
      </c>
      <c r="E88" s="257">
        <v>0</v>
      </c>
      <c r="F88" s="258">
        <v>18</v>
      </c>
      <c r="G88" s="255">
        <f t="shared" si="26"/>
        <v>5380.7999999999993</v>
      </c>
      <c r="H88" s="255">
        <f t="shared" si="24"/>
        <v>6456.9599999999991</v>
      </c>
      <c r="I88" s="259">
        <v>4914</v>
      </c>
      <c r="J88" s="260">
        <f t="shared" si="28"/>
        <v>3</v>
      </c>
      <c r="K88" s="261" t="s">
        <v>975</v>
      </c>
      <c r="L88" s="259">
        <v>4560</v>
      </c>
    </row>
    <row r="89" spans="2:12" x14ac:dyDescent="0.2">
      <c r="B89" s="254" t="s">
        <v>609</v>
      </c>
      <c r="C89" s="255">
        <f t="shared" si="27"/>
        <v>1008</v>
      </c>
      <c r="D89" s="256">
        <v>20</v>
      </c>
      <c r="E89" s="257">
        <v>0</v>
      </c>
      <c r="F89" s="258">
        <v>20</v>
      </c>
      <c r="G89" s="255">
        <f t="shared" si="26"/>
        <v>50.4</v>
      </c>
      <c r="H89" s="255">
        <f t="shared" si="24"/>
        <v>60.48</v>
      </c>
      <c r="I89" s="259">
        <v>999.59999999999991</v>
      </c>
      <c r="J89" s="260">
        <f t="shared" si="28"/>
        <v>3</v>
      </c>
      <c r="K89" s="261" t="s">
        <v>973</v>
      </c>
      <c r="L89" s="259">
        <v>840</v>
      </c>
    </row>
    <row r="90" spans="2:12" x14ac:dyDescent="0.2">
      <c r="B90" s="262" t="s">
        <v>608</v>
      </c>
      <c r="C90" s="255">
        <f t="shared" si="27"/>
        <v>1008</v>
      </c>
      <c r="D90" s="256">
        <v>20</v>
      </c>
      <c r="E90" s="257">
        <v>0</v>
      </c>
      <c r="F90" s="258">
        <v>20</v>
      </c>
      <c r="G90" s="255">
        <f t="shared" si="26"/>
        <v>50.4</v>
      </c>
      <c r="H90" s="255">
        <f t="shared" si="24"/>
        <v>60.48</v>
      </c>
      <c r="I90" s="259">
        <v>999.59999999999991</v>
      </c>
      <c r="J90" s="260">
        <f t="shared" si="28"/>
        <v>3</v>
      </c>
      <c r="K90" s="261" t="s">
        <v>973</v>
      </c>
      <c r="L90" s="259">
        <v>840</v>
      </c>
    </row>
    <row r="91" spans="2:12" x14ac:dyDescent="0.2">
      <c r="B91" s="254" t="s">
        <v>9341</v>
      </c>
      <c r="C91" s="255">
        <f t="shared" si="27"/>
        <v>22420</v>
      </c>
      <c r="D91" s="256">
        <v>24</v>
      </c>
      <c r="E91" s="257">
        <v>0</v>
      </c>
      <c r="F91" s="258">
        <v>18</v>
      </c>
      <c r="G91" s="255">
        <f t="shared" si="26"/>
        <v>934.16666666666663</v>
      </c>
      <c r="H91" s="255">
        <f t="shared" si="24"/>
        <v>1121</v>
      </c>
      <c r="I91" s="259">
        <v>21177</v>
      </c>
      <c r="J91" s="260">
        <f t="shared" si="28"/>
        <v>3</v>
      </c>
      <c r="K91" s="261" t="s">
        <v>976</v>
      </c>
      <c r="L91" s="259">
        <v>19000</v>
      </c>
    </row>
    <row r="92" spans="2:12" x14ac:dyDescent="0.2">
      <c r="B92" s="254" t="s">
        <v>9253</v>
      </c>
      <c r="C92" s="267">
        <f t="shared" si="27"/>
        <v>11210</v>
      </c>
      <c r="D92" s="266">
        <v>12</v>
      </c>
      <c r="E92" s="257">
        <v>0</v>
      </c>
      <c r="F92" s="55">
        <v>18</v>
      </c>
      <c r="G92" s="267">
        <f t="shared" si="26"/>
        <v>934.16666666666663</v>
      </c>
      <c r="H92" s="267">
        <f t="shared" si="24"/>
        <v>1121</v>
      </c>
      <c r="I92" s="253">
        <v>10588.5</v>
      </c>
      <c r="J92" s="56">
        <f t="shared" si="28"/>
        <v>3</v>
      </c>
      <c r="K92" s="54" t="s">
        <v>974</v>
      </c>
      <c r="L92" s="253">
        <v>9500</v>
      </c>
    </row>
    <row r="93" spans="2:12" ht="15.75" customHeight="1" x14ac:dyDescent="0.2">
      <c r="B93" s="265" t="s">
        <v>9254</v>
      </c>
      <c r="C93" s="255">
        <f t="shared" si="27"/>
        <v>2044.9399999999998</v>
      </c>
      <c r="D93" s="256">
        <v>1</v>
      </c>
      <c r="E93" s="257">
        <v>0</v>
      </c>
      <c r="F93" s="258">
        <v>18</v>
      </c>
      <c r="G93" s="255">
        <f t="shared" si="26"/>
        <v>2044.9399999999998</v>
      </c>
      <c r="H93" s="255">
        <f t="shared" si="24"/>
        <v>2453.9279999999999</v>
      </c>
      <c r="I93" s="259">
        <v>1930.4999999999998</v>
      </c>
      <c r="J93" s="260">
        <f t="shared" si="28"/>
        <v>3</v>
      </c>
      <c r="K93" s="261" t="s">
        <v>974</v>
      </c>
      <c r="L93" s="259">
        <v>1733</v>
      </c>
    </row>
    <row r="94" spans="2:12" x14ac:dyDescent="0.2">
      <c r="B94" s="254" t="s">
        <v>607</v>
      </c>
      <c r="C94" s="255">
        <f t="shared" si="27"/>
        <v>9832.9399999999987</v>
      </c>
      <c r="D94" s="256">
        <v>18</v>
      </c>
      <c r="E94" s="257" t="s">
        <v>604</v>
      </c>
      <c r="F94" s="258">
        <v>18</v>
      </c>
      <c r="G94" s="255">
        <f t="shared" si="26"/>
        <v>546.27444444444438</v>
      </c>
      <c r="H94" s="255">
        <f t="shared" si="24"/>
        <v>655.52933333333328</v>
      </c>
      <c r="I94" s="259">
        <v>9652.5</v>
      </c>
      <c r="J94" s="260">
        <f t="shared" si="28"/>
        <v>3</v>
      </c>
      <c r="K94" s="261" t="s">
        <v>974</v>
      </c>
      <c r="L94" s="259">
        <v>8333</v>
      </c>
    </row>
    <row r="95" spans="2:12" x14ac:dyDescent="0.2">
      <c r="B95" s="254" t="s">
        <v>606</v>
      </c>
      <c r="C95" s="255">
        <f t="shared" si="27"/>
        <v>9832.9399999999987</v>
      </c>
      <c r="D95" s="256">
        <v>18</v>
      </c>
      <c r="E95" s="257" t="s">
        <v>604</v>
      </c>
      <c r="F95" s="258">
        <v>18</v>
      </c>
      <c r="G95" s="255">
        <f t="shared" si="26"/>
        <v>546.27444444444438</v>
      </c>
      <c r="H95" s="255">
        <f t="shared" si="24"/>
        <v>655.52933333333328</v>
      </c>
      <c r="I95" s="259">
        <v>9652.5</v>
      </c>
      <c r="J95" s="260">
        <f t="shared" si="28"/>
        <v>3</v>
      </c>
      <c r="K95" s="261" t="s">
        <v>974</v>
      </c>
      <c r="L95" s="259">
        <v>8333</v>
      </c>
    </row>
    <row r="96" spans="2:12" x14ac:dyDescent="0.2">
      <c r="B96" s="254" t="s">
        <v>605</v>
      </c>
      <c r="C96" s="255">
        <f t="shared" si="27"/>
        <v>9676</v>
      </c>
      <c r="D96" s="256">
        <v>18</v>
      </c>
      <c r="E96" s="257" t="s">
        <v>604</v>
      </c>
      <c r="F96" s="258">
        <v>18</v>
      </c>
      <c r="G96" s="255">
        <f t="shared" si="26"/>
        <v>537.55555555555554</v>
      </c>
      <c r="H96" s="255">
        <f t="shared" si="24"/>
        <v>645.06666666666661</v>
      </c>
      <c r="I96" s="259">
        <v>9243</v>
      </c>
      <c r="J96" s="260">
        <f t="shared" si="28"/>
        <v>3</v>
      </c>
      <c r="K96" s="261" t="s">
        <v>974</v>
      </c>
      <c r="L96" s="259">
        <v>8200</v>
      </c>
    </row>
    <row r="97" spans="2:12" x14ac:dyDescent="0.2">
      <c r="B97" s="254" t="s">
        <v>603</v>
      </c>
      <c r="C97" s="255">
        <f t="shared" si="27"/>
        <v>7440</v>
      </c>
      <c r="D97" s="256">
        <v>10</v>
      </c>
      <c r="E97" s="257">
        <v>0</v>
      </c>
      <c r="F97" s="258">
        <v>20</v>
      </c>
      <c r="G97" s="255">
        <f t="shared" si="26"/>
        <v>744</v>
      </c>
      <c r="H97" s="255">
        <f t="shared" si="24"/>
        <v>892.8</v>
      </c>
      <c r="I97" s="259">
        <v>6120</v>
      </c>
      <c r="J97" s="260">
        <f t="shared" si="28"/>
        <v>3</v>
      </c>
      <c r="K97" s="261" t="s">
        <v>973</v>
      </c>
      <c r="L97" s="259">
        <v>6200</v>
      </c>
    </row>
    <row r="98" spans="2:12" x14ac:dyDescent="0.2">
      <c r="B98" s="254" t="s">
        <v>602</v>
      </c>
      <c r="C98" s="255">
        <f t="shared" si="27"/>
        <v>9840</v>
      </c>
      <c r="D98" s="256">
        <v>10</v>
      </c>
      <c r="E98" s="257">
        <v>0</v>
      </c>
      <c r="F98" s="258">
        <v>20</v>
      </c>
      <c r="G98" s="255">
        <f t="shared" si="26"/>
        <v>984</v>
      </c>
      <c r="H98" s="255">
        <f t="shared" si="24"/>
        <v>1180.8</v>
      </c>
      <c r="I98" s="259">
        <v>8100</v>
      </c>
      <c r="J98" s="260">
        <f t="shared" si="28"/>
        <v>3</v>
      </c>
      <c r="K98" s="261" t="s">
        <v>973</v>
      </c>
      <c r="L98" s="259">
        <v>8200</v>
      </c>
    </row>
    <row r="99" spans="2:12" x14ac:dyDescent="0.2">
      <c r="B99" s="254" t="s">
        <v>601</v>
      </c>
      <c r="C99" s="255">
        <f t="shared" si="27"/>
        <v>21120</v>
      </c>
      <c r="D99" s="256">
        <v>10</v>
      </c>
      <c r="E99" s="257">
        <v>0</v>
      </c>
      <c r="F99" s="258">
        <v>20</v>
      </c>
      <c r="G99" s="255">
        <f t="shared" si="26"/>
        <v>2112</v>
      </c>
      <c r="H99" s="255">
        <f t="shared" si="24"/>
        <v>2534.4</v>
      </c>
      <c r="I99" s="259">
        <v>13080</v>
      </c>
      <c r="J99" s="260">
        <f t="shared" si="28"/>
        <v>3</v>
      </c>
      <c r="K99" s="261" t="s">
        <v>973</v>
      </c>
      <c r="L99" s="259">
        <v>17600</v>
      </c>
    </row>
    <row r="100" spans="2:12" x14ac:dyDescent="0.2">
      <c r="B100" s="254" t="s">
        <v>600</v>
      </c>
      <c r="C100" s="255">
        <f t="shared" si="27"/>
        <v>5280</v>
      </c>
      <c r="D100" s="256">
        <v>10</v>
      </c>
      <c r="E100" s="257">
        <v>0</v>
      </c>
      <c r="F100" s="258">
        <v>20</v>
      </c>
      <c r="G100" s="255">
        <f t="shared" si="26"/>
        <v>528</v>
      </c>
      <c r="H100" s="255">
        <f t="shared" si="24"/>
        <v>633.6</v>
      </c>
      <c r="I100" s="259">
        <v>4620</v>
      </c>
      <c r="J100" s="260">
        <f t="shared" si="28"/>
        <v>3</v>
      </c>
      <c r="K100" s="261" t="s">
        <v>973</v>
      </c>
      <c r="L100" s="259">
        <v>4400</v>
      </c>
    </row>
    <row r="101" spans="2:12" x14ac:dyDescent="0.2">
      <c r="B101" s="262" t="s">
        <v>599</v>
      </c>
      <c r="C101" s="255">
        <f t="shared" si="27"/>
        <v>6240</v>
      </c>
      <c r="D101" s="256">
        <v>10</v>
      </c>
      <c r="E101" s="257">
        <v>0</v>
      </c>
      <c r="F101" s="258">
        <v>20</v>
      </c>
      <c r="G101" s="255">
        <f t="shared" si="26"/>
        <v>624</v>
      </c>
      <c r="H101" s="255">
        <f t="shared" si="24"/>
        <v>748.8</v>
      </c>
      <c r="I101" s="259">
        <v>5100</v>
      </c>
      <c r="J101" s="260">
        <f t="shared" si="28"/>
        <v>3</v>
      </c>
      <c r="K101" s="261" t="s">
        <v>973</v>
      </c>
      <c r="L101" s="259">
        <v>5200</v>
      </c>
    </row>
    <row r="102" spans="2:12" x14ac:dyDescent="0.2">
      <c r="B102" s="254" t="s">
        <v>598</v>
      </c>
      <c r="C102" s="255">
        <f t="shared" si="27"/>
        <v>6690</v>
      </c>
      <c r="D102" s="256">
        <v>40</v>
      </c>
      <c r="E102" s="257">
        <v>0</v>
      </c>
      <c r="F102" s="258">
        <v>20</v>
      </c>
      <c r="G102" s="255">
        <f t="shared" si="26"/>
        <v>167.25</v>
      </c>
      <c r="H102" s="255">
        <f t="shared" si="24"/>
        <v>200.7</v>
      </c>
      <c r="I102" s="259">
        <v>4504.5</v>
      </c>
      <c r="J102" s="260">
        <f t="shared" si="28"/>
        <v>3</v>
      </c>
      <c r="K102" s="261" t="s">
        <v>974</v>
      </c>
      <c r="L102" s="259">
        <v>5575</v>
      </c>
    </row>
    <row r="103" spans="2:12" x14ac:dyDescent="0.2">
      <c r="B103" s="262" t="s">
        <v>850</v>
      </c>
      <c r="C103" s="255">
        <f t="shared" si="27"/>
        <v>10384</v>
      </c>
      <c r="D103" s="256">
        <v>12</v>
      </c>
      <c r="E103" s="257" t="s">
        <v>799</v>
      </c>
      <c r="F103" s="258">
        <v>18</v>
      </c>
      <c r="G103" s="255">
        <f t="shared" si="26"/>
        <v>865.33333333333337</v>
      </c>
      <c r="H103" s="255">
        <f t="shared" si="24"/>
        <v>1038.4000000000001</v>
      </c>
      <c r="I103" s="259">
        <v>10296</v>
      </c>
      <c r="J103" s="260">
        <f t="shared" si="28"/>
        <v>3</v>
      </c>
      <c r="K103" s="261" t="s">
        <v>974</v>
      </c>
      <c r="L103" s="259">
        <v>8800</v>
      </c>
    </row>
    <row r="104" spans="2:12" x14ac:dyDescent="0.2">
      <c r="B104" s="262" t="s">
        <v>851</v>
      </c>
      <c r="C104" s="255">
        <f t="shared" si="27"/>
        <v>10384</v>
      </c>
      <c r="D104" s="256">
        <v>12</v>
      </c>
      <c r="E104" s="257" t="s">
        <v>799</v>
      </c>
      <c r="F104" s="258">
        <v>18</v>
      </c>
      <c r="G104" s="255">
        <f t="shared" si="26"/>
        <v>865.33333333333337</v>
      </c>
      <c r="H104" s="255">
        <f t="shared" si="24"/>
        <v>1038.4000000000001</v>
      </c>
      <c r="I104" s="259">
        <v>10296</v>
      </c>
      <c r="J104" s="260">
        <f t="shared" si="28"/>
        <v>3</v>
      </c>
      <c r="K104" s="261" t="s">
        <v>974</v>
      </c>
      <c r="L104" s="259">
        <v>8800</v>
      </c>
    </row>
    <row r="105" spans="2:12" x14ac:dyDescent="0.2">
      <c r="B105" s="263" t="s">
        <v>786</v>
      </c>
      <c r="C105" s="255">
        <f t="shared" si="27"/>
        <v>1964.6999999999998</v>
      </c>
      <c r="D105" s="256">
        <v>1</v>
      </c>
      <c r="E105" s="257" t="s">
        <v>787</v>
      </c>
      <c r="F105" s="258">
        <v>18</v>
      </c>
      <c r="G105" s="255">
        <f t="shared" si="26"/>
        <v>1964.6999999999998</v>
      </c>
      <c r="H105" s="255">
        <f t="shared" si="24"/>
        <v>2357.64</v>
      </c>
      <c r="I105" s="259">
        <v>1872</v>
      </c>
      <c r="J105" s="260">
        <f t="shared" si="28"/>
        <v>3</v>
      </c>
      <c r="K105" s="261" t="s">
        <v>974</v>
      </c>
      <c r="L105" s="259">
        <v>1665</v>
      </c>
    </row>
    <row r="106" spans="2:12" x14ac:dyDescent="0.2">
      <c r="B106" s="264" t="s">
        <v>686</v>
      </c>
      <c r="C106" s="255">
        <f t="shared" si="27"/>
        <v>4248</v>
      </c>
      <c r="D106" s="256">
        <v>50</v>
      </c>
      <c r="E106" s="257">
        <v>0</v>
      </c>
      <c r="F106" s="258">
        <v>18</v>
      </c>
      <c r="G106" s="255">
        <f t="shared" si="26"/>
        <v>84.96</v>
      </c>
      <c r="H106" s="255">
        <f t="shared" si="24"/>
        <v>101.95199999999998</v>
      </c>
      <c r="I106" s="259">
        <v>3860.9999999999995</v>
      </c>
      <c r="J106" s="260">
        <f t="shared" si="28"/>
        <v>3</v>
      </c>
      <c r="K106" s="261" t="s">
        <v>979</v>
      </c>
      <c r="L106" s="259">
        <v>3600</v>
      </c>
    </row>
    <row r="107" spans="2:12" x14ac:dyDescent="0.2">
      <c r="B107" s="254" t="s">
        <v>597</v>
      </c>
      <c r="C107" s="255">
        <f t="shared" ref="C107:C120" si="29">+((F107/100)+1)*L107</f>
        <v>7552</v>
      </c>
      <c r="D107" s="256">
        <v>100</v>
      </c>
      <c r="E107" s="257">
        <v>0</v>
      </c>
      <c r="F107" s="258">
        <v>18</v>
      </c>
      <c r="G107" s="255">
        <f t="shared" si="26"/>
        <v>75.52</v>
      </c>
      <c r="H107" s="255">
        <f t="shared" si="24"/>
        <v>90.623999999999995</v>
      </c>
      <c r="I107" s="259">
        <v>5674.5</v>
      </c>
      <c r="J107" s="260">
        <f t="shared" si="28"/>
        <v>3</v>
      </c>
      <c r="K107" s="261" t="s">
        <v>975</v>
      </c>
      <c r="L107" s="259">
        <v>6400</v>
      </c>
    </row>
    <row r="108" spans="2:12" x14ac:dyDescent="0.2">
      <c r="B108" s="254" t="s">
        <v>596</v>
      </c>
      <c r="C108" s="255">
        <f t="shared" si="29"/>
        <v>6254</v>
      </c>
      <c r="D108" s="256">
        <v>24</v>
      </c>
      <c r="E108" s="257">
        <v>0</v>
      </c>
      <c r="F108" s="258">
        <v>18</v>
      </c>
      <c r="G108" s="255">
        <f t="shared" si="26"/>
        <v>260.58333333333331</v>
      </c>
      <c r="H108" s="255">
        <f t="shared" si="24"/>
        <v>312.7</v>
      </c>
      <c r="I108" s="259">
        <v>4329</v>
      </c>
      <c r="J108" s="260">
        <f t="shared" si="28"/>
        <v>3</v>
      </c>
      <c r="K108" s="261" t="s">
        <v>979</v>
      </c>
      <c r="L108" s="259">
        <v>5300</v>
      </c>
    </row>
    <row r="109" spans="2:12" x14ac:dyDescent="0.2">
      <c r="B109" s="254" t="s">
        <v>595</v>
      </c>
      <c r="C109" s="255">
        <f t="shared" si="29"/>
        <v>7552</v>
      </c>
      <c r="D109" s="256">
        <v>100</v>
      </c>
      <c r="E109" s="257">
        <v>0</v>
      </c>
      <c r="F109" s="258">
        <v>18</v>
      </c>
      <c r="G109" s="255">
        <f t="shared" si="26"/>
        <v>75.52</v>
      </c>
      <c r="H109" s="255">
        <f t="shared" si="24"/>
        <v>90.623999999999995</v>
      </c>
      <c r="I109" s="259">
        <v>5674.5</v>
      </c>
      <c r="J109" s="260">
        <f t="shared" si="28"/>
        <v>3</v>
      </c>
      <c r="K109" s="261" t="s">
        <v>975</v>
      </c>
      <c r="L109" s="259">
        <v>6400</v>
      </c>
    </row>
    <row r="110" spans="2:12" x14ac:dyDescent="0.2">
      <c r="B110" s="262" t="s">
        <v>594</v>
      </c>
      <c r="C110" s="255">
        <f t="shared" si="29"/>
        <v>6254</v>
      </c>
      <c r="D110" s="256">
        <v>24</v>
      </c>
      <c r="E110" s="257">
        <v>0</v>
      </c>
      <c r="F110" s="258">
        <v>18</v>
      </c>
      <c r="G110" s="255">
        <f t="shared" si="26"/>
        <v>260.58333333333331</v>
      </c>
      <c r="H110" s="255">
        <f t="shared" si="24"/>
        <v>312.7</v>
      </c>
      <c r="I110" s="259">
        <v>4329</v>
      </c>
      <c r="J110" s="260">
        <f t="shared" si="28"/>
        <v>3</v>
      </c>
      <c r="K110" s="261" t="s">
        <v>979</v>
      </c>
      <c r="L110" s="259">
        <v>5300</v>
      </c>
    </row>
    <row r="111" spans="2:12" x14ac:dyDescent="0.2">
      <c r="B111" s="263" t="s">
        <v>774</v>
      </c>
      <c r="C111" s="255">
        <f t="shared" si="29"/>
        <v>8319</v>
      </c>
      <c r="D111" s="256">
        <v>12</v>
      </c>
      <c r="E111" s="257">
        <v>0</v>
      </c>
      <c r="F111" s="258">
        <v>18</v>
      </c>
      <c r="G111" s="255">
        <f t="shared" si="26"/>
        <v>693.25</v>
      </c>
      <c r="H111" s="255">
        <f t="shared" si="24"/>
        <v>831.9</v>
      </c>
      <c r="I111" s="259">
        <v>8248.5</v>
      </c>
      <c r="J111" s="260">
        <f t="shared" si="28"/>
        <v>3</v>
      </c>
      <c r="K111" s="261" t="s">
        <v>975</v>
      </c>
      <c r="L111" s="259">
        <v>7050</v>
      </c>
    </row>
    <row r="112" spans="2:12" x14ac:dyDescent="0.2">
      <c r="B112" s="262" t="s">
        <v>593</v>
      </c>
      <c r="C112" s="255">
        <f t="shared" si="29"/>
        <v>5160</v>
      </c>
      <c r="D112" s="256">
        <v>12</v>
      </c>
      <c r="E112" s="257">
        <v>0</v>
      </c>
      <c r="F112" s="258">
        <v>20</v>
      </c>
      <c r="G112" s="255">
        <f t="shared" si="26"/>
        <v>430</v>
      </c>
      <c r="H112" s="255">
        <f t="shared" si="24"/>
        <v>516</v>
      </c>
      <c r="I112" s="259">
        <v>4680</v>
      </c>
      <c r="J112" s="260">
        <f t="shared" si="28"/>
        <v>3</v>
      </c>
      <c r="K112" s="261" t="s">
        <v>974</v>
      </c>
      <c r="L112" s="259">
        <v>4300</v>
      </c>
    </row>
    <row r="113" spans="2:12" x14ac:dyDescent="0.2">
      <c r="B113" s="263" t="s">
        <v>721</v>
      </c>
      <c r="C113" s="255">
        <f t="shared" si="29"/>
        <v>5160</v>
      </c>
      <c r="D113" s="256">
        <v>12</v>
      </c>
      <c r="E113" s="257">
        <v>0</v>
      </c>
      <c r="F113" s="258">
        <v>20</v>
      </c>
      <c r="G113" s="255">
        <f t="shared" si="26"/>
        <v>430</v>
      </c>
      <c r="H113" s="255">
        <f t="shared" si="24"/>
        <v>516</v>
      </c>
      <c r="I113" s="259">
        <v>4680</v>
      </c>
      <c r="J113" s="260">
        <f t="shared" si="28"/>
        <v>3</v>
      </c>
      <c r="K113" s="261" t="s">
        <v>973</v>
      </c>
      <c r="L113" s="259">
        <v>4300</v>
      </c>
    </row>
    <row r="114" spans="2:12" x14ac:dyDescent="0.2">
      <c r="B114" s="263" t="s">
        <v>720</v>
      </c>
      <c r="C114" s="255">
        <f t="shared" si="29"/>
        <v>5160</v>
      </c>
      <c r="D114" s="256">
        <v>12</v>
      </c>
      <c r="E114" s="257">
        <v>0</v>
      </c>
      <c r="F114" s="258">
        <v>20</v>
      </c>
      <c r="G114" s="255">
        <f t="shared" si="26"/>
        <v>430</v>
      </c>
      <c r="H114" s="255">
        <f t="shared" si="24"/>
        <v>516</v>
      </c>
      <c r="I114" s="259">
        <v>4680</v>
      </c>
      <c r="J114" s="260">
        <f t="shared" si="28"/>
        <v>3</v>
      </c>
      <c r="K114" s="261" t="s">
        <v>973</v>
      </c>
      <c r="L114" s="259">
        <v>4300</v>
      </c>
    </row>
    <row r="115" spans="2:12" x14ac:dyDescent="0.2">
      <c r="B115" s="262" t="s">
        <v>592</v>
      </c>
      <c r="C115" s="255">
        <f t="shared" si="29"/>
        <v>5160</v>
      </c>
      <c r="D115" s="256">
        <v>12</v>
      </c>
      <c r="E115" s="257">
        <v>0</v>
      </c>
      <c r="F115" s="258">
        <v>20</v>
      </c>
      <c r="G115" s="255">
        <f t="shared" si="26"/>
        <v>430</v>
      </c>
      <c r="H115" s="255">
        <f t="shared" si="24"/>
        <v>516</v>
      </c>
      <c r="I115" s="259">
        <v>4680</v>
      </c>
      <c r="J115" s="260">
        <f t="shared" si="28"/>
        <v>3</v>
      </c>
      <c r="K115" s="261" t="s">
        <v>974</v>
      </c>
      <c r="L115" s="259">
        <v>4300</v>
      </c>
    </row>
    <row r="116" spans="2:12" x14ac:dyDescent="0.2">
      <c r="B116" s="262" t="s">
        <v>591</v>
      </c>
      <c r="C116" s="255">
        <f t="shared" si="29"/>
        <v>5160</v>
      </c>
      <c r="D116" s="256">
        <v>12</v>
      </c>
      <c r="E116" s="257">
        <v>0</v>
      </c>
      <c r="F116" s="258">
        <v>20</v>
      </c>
      <c r="G116" s="255">
        <f t="shared" si="26"/>
        <v>430</v>
      </c>
      <c r="H116" s="255">
        <f t="shared" si="24"/>
        <v>516</v>
      </c>
      <c r="I116" s="259">
        <v>4680</v>
      </c>
      <c r="J116" s="260">
        <f t="shared" si="28"/>
        <v>3</v>
      </c>
      <c r="K116" s="261" t="s">
        <v>974</v>
      </c>
      <c r="L116" s="259">
        <v>4300</v>
      </c>
    </row>
    <row r="117" spans="2:12" x14ac:dyDescent="0.2">
      <c r="B117" s="254" t="s">
        <v>590</v>
      </c>
      <c r="C117" s="255">
        <f t="shared" si="29"/>
        <v>5160</v>
      </c>
      <c r="D117" s="256">
        <v>12</v>
      </c>
      <c r="E117" s="257">
        <v>0</v>
      </c>
      <c r="F117" s="258">
        <v>20</v>
      </c>
      <c r="G117" s="255">
        <f t="shared" si="26"/>
        <v>430</v>
      </c>
      <c r="H117" s="255">
        <f t="shared" si="24"/>
        <v>516</v>
      </c>
      <c r="I117" s="259">
        <v>4680</v>
      </c>
      <c r="J117" s="260">
        <f t="shared" si="28"/>
        <v>3</v>
      </c>
      <c r="K117" s="261" t="s">
        <v>973</v>
      </c>
      <c r="L117" s="259">
        <v>4300</v>
      </c>
    </row>
    <row r="118" spans="2:12" x14ac:dyDescent="0.2">
      <c r="B118" s="240" t="s">
        <v>944</v>
      </c>
      <c r="C118" s="255">
        <f t="shared" si="29"/>
        <v>5136</v>
      </c>
      <c r="D118" s="256">
        <v>1</v>
      </c>
      <c r="E118" s="257">
        <v>0</v>
      </c>
      <c r="F118" s="258">
        <v>20</v>
      </c>
      <c r="G118" s="255">
        <f t="shared" si="26"/>
        <v>5136</v>
      </c>
      <c r="H118" s="255">
        <f t="shared" si="24"/>
        <v>6163.2</v>
      </c>
      <c r="I118" s="259">
        <v>4914</v>
      </c>
      <c r="J118" s="260">
        <f t="shared" si="28"/>
        <v>3</v>
      </c>
      <c r="K118" s="261" t="s">
        <v>976</v>
      </c>
      <c r="L118" s="259">
        <v>4280</v>
      </c>
    </row>
    <row r="119" spans="2:12" x14ac:dyDescent="0.2">
      <c r="B119" s="265" t="s">
        <v>775</v>
      </c>
      <c r="C119" s="255">
        <f t="shared" si="29"/>
        <v>7896</v>
      </c>
      <c r="D119" s="256">
        <v>12</v>
      </c>
      <c r="E119" s="257">
        <v>0</v>
      </c>
      <c r="F119" s="258">
        <v>20</v>
      </c>
      <c r="G119" s="255">
        <f t="shared" si="26"/>
        <v>658</v>
      </c>
      <c r="H119" s="255">
        <f t="shared" si="24"/>
        <v>789.6</v>
      </c>
      <c r="I119" s="259">
        <v>7604.9999999999991</v>
      </c>
      <c r="J119" s="260">
        <f t="shared" si="28"/>
        <v>3</v>
      </c>
      <c r="K119" s="261" t="s">
        <v>976</v>
      </c>
      <c r="L119" s="259">
        <v>6580</v>
      </c>
    </row>
    <row r="120" spans="2:12" x14ac:dyDescent="0.2">
      <c r="B120" s="254" t="s">
        <v>589</v>
      </c>
      <c r="C120" s="255">
        <f t="shared" si="29"/>
        <v>5400</v>
      </c>
      <c r="D120" s="256">
        <v>40</v>
      </c>
      <c r="E120" s="257">
        <v>0</v>
      </c>
      <c r="F120" s="258">
        <v>20</v>
      </c>
      <c r="G120" s="255">
        <f t="shared" si="26"/>
        <v>135</v>
      </c>
      <c r="H120" s="255">
        <f t="shared" si="24"/>
        <v>162</v>
      </c>
      <c r="I120" s="259">
        <v>4094.9999999999995</v>
      </c>
      <c r="J120" s="260">
        <f t="shared" si="28"/>
        <v>3</v>
      </c>
      <c r="K120" s="261" t="s">
        <v>977</v>
      </c>
      <c r="L120" s="259">
        <v>4500</v>
      </c>
    </row>
    <row r="121" spans="2:12" x14ac:dyDescent="0.2">
      <c r="B121" s="48" t="s">
        <v>8450</v>
      </c>
      <c r="C121" s="253">
        <v>10000</v>
      </c>
      <c r="D121" s="49">
        <v>48</v>
      </c>
      <c r="F121" s="48">
        <v>18</v>
      </c>
      <c r="G121" s="244">
        <f t="shared" si="26"/>
        <v>208.33333333333334</v>
      </c>
      <c r="H121" s="244">
        <f t="shared" si="24"/>
        <v>250</v>
      </c>
      <c r="K121" s="51" t="s">
        <v>979</v>
      </c>
    </row>
    <row r="122" spans="2:12" x14ac:dyDescent="0.2">
      <c r="B122" s="254" t="s">
        <v>588</v>
      </c>
      <c r="C122" s="255">
        <f t="shared" ref="C122:C185" si="30">+((F122/100)+1)*L122</f>
        <v>840</v>
      </c>
      <c r="D122" s="256">
        <v>1</v>
      </c>
      <c r="E122" s="257">
        <v>0</v>
      </c>
      <c r="F122" s="258">
        <v>20</v>
      </c>
      <c r="G122" s="255">
        <f t="shared" si="26"/>
        <v>840</v>
      </c>
      <c r="H122" s="255">
        <f t="shared" si="24"/>
        <v>1008</v>
      </c>
      <c r="I122" s="259">
        <v>660</v>
      </c>
      <c r="J122" s="260">
        <f>IF(I122&lt;C122,3,IF(I122&gt;C122,1,2))</f>
        <v>3</v>
      </c>
      <c r="K122" s="261" t="s">
        <v>973</v>
      </c>
      <c r="L122" s="259">
        <v>700</v>
      </c>
    </row>
    <row r="123" spans="2:12" x14ac:dyDescent="0.2">
      <c r="B123" s="48" t="s">
        <v>8451</v>
      </c>
      <c r="C123" s="253">
        <f t="shared" si="30"/>
        <v>12626</v>
      </c>
      <c r="D123" s="49">
        <v>18</v>
      </c>
      <c r="F123" s="48">
        <v>18</v>
      </c>
      <c r="G123" s="244">
        <f t="shared" si="26"/>
        <v>701.44444444444446</v>
      </c>
      <c r="H123" s="244">
        <f t="shared" si="24"/>
        <v>841.73333333333335</v>
      </c>
      <c r="K123" s="51" t="s">
        <v>974</v>
      </c>
      <c r="L123" s="48">
        <v>10700</v>
      </c>
    </row>
    <row r="124" spans="2:12" x14ac:dyDescent="0.2">
      <c r="B124" s="254" t="s">
        <v>852</v>
      </c>
      <c r="C124" s="255">
        <f t="shared" si="30"/>
        <v>5760</v>
      </c>
      <c r="D124" s="256">
        <v>12</v>
      </c>
      <c r="E124" s="257">
        <v>0</v>
      </c>
      <c r="F124" s="258">
        <v>20</v>
      </c>
      <c r="G124" s="255">
        <f t="shared" si="26"/>
        <v>480</v>
      </c>
      <c r="H124" s="255">
        <f t="shared" si="24"/>
        <v>576</v>
      </c>
      <c r="I124" s="259">
        <v>5820</v>
      </c>
      <c r="J124" s="260">
        <f t="shared" ref="J124:J131" si="31">IF(I124&lt;C124,3,IF(I124&gt;C124,1,2))</f>
        <v>1</v>
      </c>
      <c r="K124" s="261" t="s">
        <v>973</v>
      </c>
      <c r="L124" s="259">
        <v>4800</v>
      </c>
    </row>
    <row r="125" spans="2:12" x14ac:dyDescent="0.2">
      <c r="B125" s="254" t="s">
        <v>853</v>
      </c>
      <c r="C125" s="255">
        <f t="shared" si="30"/>
        <v>3600</v>
      </c>
      <c r="D125" s="256">
        <v>12</v>
      </c>
      <c r="E125" s="257">
        <v>0</v>
      </c>
      <c r="F125" s="258">
        <v>20</v>
      </c>
      <c r="G125" s="255">
        <f t="shared" si="26"/>
        <v>300</v>
      </c>
      <c r="H125" s="255">
        <f t="shared" si="24"/>
        <v>360</v>
      </c>
      <c r="I125" s="259">
        <v>3420</v>
      </c>
      <c r="J125" s="260">
        <f t="shared" si="31"/>
        <v>3</v>
      </c>
      <c r="K125" s="261" t="s">
        <v>973</v>
      </c>
      <c r="L125" s="259">
        <v>3000</v>
      </c>
    </row>
    <row r="126" spans="2:12" x14ac:dyDescent="0.2">
      <c r="B126" s="254" t="s">
        <v>9401</v>
      </c>
      <c r="C126" s="253">
        <f t="shared" si="30"/>
        <v>12201.199999999999</v>
      </c>
      <c r="D126" s="256">
        <v>24</v>
      </c>
      <c r="E126" s="257"/>
      <c r="F126" s="258">
        <v>18</v>
      </c>
      <c r="G126" s="255">
        <f t="shared" si="26"/>
        <v>508.38333333333327</v>
      </c>
      <c r="H126" s="255">
        <f t="shared" si="24"/>
        <v>610.05999999999995</v>
      </c>
      <c r="I126" s="259"/>
      <c r="J126" s="260">
        <f t="shared" si="31"/>
        <v>3</v>
      </c>
      <c r="K126" s="261" t="s">
        <v>974</v>
      </c>
      <c r="L126" s="259">
        <v>10340</v>
      </c>
    </row>
    <row r="127" spans="2:12" x14ac:dyDescent="0.2">
      <c r="B127" s="48" t="s">
        <v>8438</v>
      </c>
      <c r="C127" s="253">
        <f t="shared" ref="C127" si="32">+((F127/100)+1)*L127</f>
        <v>11151</v>
      </c>
      <c r="D127" s="256">
        <v>12</v>
      </c>
      <c r="E127" s="257"/>
      <c r="F127" s="258">
        <v>18</v>
      </c>
      <c r="G127" s="255">
        <f t="shared" ref="G127" si="33">C127/D127</f>
        <v>929.25</v>
      </c>
      <c r="H127" s="255">
        <f t="shared" ref="H127" si="34">G127*1.2</f>
        <v>1115.0999999999999</v>
      </c>
      <c r="I127" s="259"/>
      <c r="J127" s="260">
        <f t="shared" si="31"/>
        <v>3</v>
      </c>
      <c r="K127" s="261" t="s">
        <v>974</v>
      </c>
      <c r="L127" s="259">
        <v>9450</v>
      </c>
    </row>
    <row r="128" spans="2:12" x14ac:dyDescent="0.2">
      <c r="B128" s="254" t="s">
        <v>8284</v>
      </c>
      <c r="C128" s="253">
        <f t="shared" si="30"/>
        <v>21712</v>
      </c>
      <c r="D128" s="256">
        <v>24</v>
      </c>
      <c r="E128" s="257"/>
      <c r="F128" s="258">
        <v>18</v>
      </c>
      <c r="G128" s="255">
        <f t="shared" si="26"/>
        <v>904.66666666666663</v>
      </c>
      <c r="H128" s="255">
        <f t="shared" si="24"/>
        <v>1085.5999999999999</v>
      </c>
      <c r="I128" s="259"/>
      <c r="J128" s="260">
        <f t="shared" si="31"/>
        <v>3</v>
      </c>
      <c r="K128" s="261" t="s">
        <v>974</v>
      </c>
      <c r="L128" s="259">
        <v>18400</v>
      </c>
    </row>
    <row r="129" spans="2:12" x14ac:dyDescent="0.2">
      <c r="B129" s="254" t="s">
        <v>587</v>
      </c>
      <c r="C129" s="255">
        <f t="shared" si="30"/>
        <v>1980</v>
      </c>
      <c r="D129" s="256">
        <v>1</v>
      </c>
      <c r="E129" s="257">
        <v>0</v>
      </c>
      <c r="F129" s="258">
        <v>20</v>
      </c>
      <c r="G129" s="255">
        <f t="shared" si="26"/>
        <v>1980</v>
      </c>
      <c r="H129" s="255">
        <f t="shared" si="24"/>
        <v>2376</v>
      </c>
      <c r="I129" s="259">
        <v>1620</v>
      </c>
      <c r="J129" s="260">
        <f t="shared" si="31"/>
        <v>3</v>
      </c>
      <c r="K129" s="261" t="s">
        <v>973</v>
      </c>
      <c r="L129" s="259">
        <v>1650</v>
      </c>
    </row>
    <row r="130" spans="2:12" x14ac:dyDescent="0.2">
      <c r="B130" s="254" t="s">
        <v>586</v>
      </c>
      <c r="C130" s="255">
        <f t="shared" si="30"/>
        <v>1980</v>
      </c>
      <c r="D130" s="256">
        <v>1</v>
      </c>
      <c r="E130" s="257">
        <v>0</v>
      </c>
      <c r="F130" s="258">
        <v>20</v>
      </c>
      <c r="G130" s="255">
        <f t="shared" si="26"/>
        <v>1980</v>
      </c>
      <c r="H130" s="255">
        <f t="shared" si="24"/>
        <v>2376</v>
      </c>
      <c r="I130" s="259">
        <v>1980</v>
      </c>
      <c r="J130" s="260">
        <f t="shared" si="31"/>
        <v>2</v>
      </c>
      <c r="K130" s="261" t="s">
        <v>973</v>
      </c>
      <c r="L130" s="259">
        <v>1650</v>
      </c>
    </row>
    <row r="131" spans="2:12" x14ac:dyDescent="0.2">
      <c r="B131" s="254" t="s">
        <v>585</v>
      </c>
      <c r="C131" s="255">
        <f t="shared" si="30"/>
        <v>1980</v>
      </c>
      <c r="D131" s="256">
        <v>1</v>
      </c>
      <c r="E131" s="257" t="s">
        <v>800</v>
      </c>
      <c r="F131" s="258">
        <v>20</v>
      </c>
      <c r="G131" s="255">
        <f t="shared" si="26"/>
        <v>1980</v>
      </c>
      <c r="H131" s="255">
        <f t="shared" si="24"/>
        <v>2376</v>
      </c>
      <c r="I131" s="259">
        <v>1980</v>
      </c>
      <c r="J131" s="260">
        <f t="shared" si="31"/>
        <v>2</v>
      </c>
      <c r="K131" s="261" t="s">
        <v>973</v>
      </c>
      <c r="L131" s="259">
        <v>1650</v>
      </c>
    </row>
    <row r="132" spans="2:12" x14ac:dyDescent="0.2">
      <c r="B132" s="48" t="s">
        <v>8445</v>
      </c>
      <c r="C132" s="253">
        <f t="shared" si="30"/>
        <v>2400</v>
      </c>
      <c r="D132" s="49">
        <v>1</v>
      </c>
      <c r="F132" s="48">
        <v>20</v>
      </c>
      <c r="G132" s="244">
        <f t="shared" si="26"/>
        <v>2400</v>
      </c>
      <c r="H132" s="244">
        <f t="shared" si="24"/>
        <v>2880</v>
      </c>
      <c r="K132" s="51" t="s">
        <v>973</v>
      </c>
      <c r="L132" s="48">
        <v>2000</v>
      </c>
    </row>
    <row r="133" spans="2:12" x14ac:dyDescent="0.2">
      <c r="B133" s="254" t="s">
        <v>584</v>
      </c>
      <c r="C133" s="255">
        <f t="shared" si="30"/>
        <v>3180</v>
      </c>
      <c r="D133" s="256">
        <v>1</v>
      </c>
      <c r="E133" s="257">
        <v>0</v>
      </c>
      <c r="F133" s="258">
        <v>20</v>
      </c>
      <c r="G133" s="255">
        <f t="shared" si="26"/>
        <v>3180</v>
      </c>
      <c r="H133" s="255">
        <f t="shared" ref="H133:H197" si="35">G133*1.2</f>
        <v>3816</v>
      </c>
      <c r="I133" s="259">
        <v>3180</v>
      </c>
      <c r="J133" s="260">
        <f t="shared" ref="J133:J141" si="36">IF(I133&lt;C133,3,IF(I133&gt;C133,1,2))</f>
        <v>2</v>
      </c>
      <c r="K133" s="261" t="s">
        <v>973</v>
      </c>
      <c r="L133" s="259">
        <v>2650</v>
      </c>
    </row>
    <row r="134" spans="2:12" x14ac:dyDescent="0.2">
      <c r="B134" s="254" t="s">
        <v>583</v>
      </c>
      <c r="C134" s="255">
        <f t="shared" si="30"/>
        <v>1200</v>
      </c>
      <c r="D134" s="256">
        <v>1</v>
      </c>
      <c r="E134" s="257">
        <v>0</v>
      </c>
      <c r="F134" s="258">
        <v>20</v>
      </c>
      <c r="G134" s="255">
        <f t="shared" ref="G134:G198" si="37">C134/D134</f>
        <v>1200</v>
      </c>
      <c r="H134" s="255">
        <f t="shared" si="35"/>
        <v>1440</v>
      </c>
      <c r="I134" s="259">
        <v>1200</v>
      </c>
      <c r="J134" s="260">
        <f t="shared" si="36"/>
        <v>2</v>
      </c>
      <c r="K134" s="261" t="s">
        <v>973</v>
      </c>
      <c r="L134" s="259">
        <v>1000</v>
      </c>
    </row>
    <row r="135" spans="2:12" x14ac:dyDescent="0.2">
      <c r="B135" s="254" t="s">
        <v>582</v>
      </c>
      <c r="C135" s="255">
        <f t="shared" si="30"/>
        <v>3780</v>
      </c>
      <c r="D135" s="256">
        <v>1</v>
      </c>
      <c r="E135" s="257">
        <v>0</v>
      </c>
      <c r="F135" s="258">
        <v>20</v>
      </c>
      <c r="G135" s="255">
        <f t="shared" si="37"/>
        <v>3780</v>
      </c>
      <c r="H135" s="255">
        <f t="shared" si="35"/>
        <v>4536</v>
      </c>
      <c r="I135" s="259">
        <v>3780</v>
      </c>
      <c r="J135" s="260">
        <f t="shared" si="36"/>
        <v>2</v>
      </c>
      <c r="K135" s="261" t="s">
        <v>973</v>
      </c>
      <c r="L135" s="259">
        <v>3150</v>
      </c>
    </row>
    <row r="136" spans="2:12" x14ac:dyDescent="0.2">
      <c r="B136" s="254" t="s">
        <v>581</v>
      </c>
      <c r="C136" s="255">
        <f t="shared" si="30"/>
        <v>2280</v>
      </c>
      <c r="D136" s="256">
        <v>1</v>
      </c>
      <c r="E136" s="257" t="s">
        <v>802</v>
      </c>
      <c r="F136" s="258">
        <v>20</v>
      </c>
      <c r="G136" s="255">
        <f t="shared" si="37"/>
        <v>2280</v>
      </c>
      <c r="H136" s="255">
        <f t="shared" si="35"/>
        <v>2736</v>
      </c>
      <c r="I136" s="259">
        <v>1920</v>
      </c>
      <c r="J136" s="260">
        <f t="shared" si="36"/>
        <v>3</v>
      </c>
      <c r="K136" s="261" t="s">
        <v>973</v>
      </c>
      <c r="L136" s="259">
        <v>1900</v>
      </c>
    </row>
    <row r="137" spans="2:12" x14ac:dyDescent="0.2">
      <c r="B137" s="254" t="s">
        <v>580</v>
      </c>
      <c r="C137" s="255">
        <f t="shared" si="30"/>
        <v>2640</v>
      </c>
      <c r="D137" s="256">
        <v>1</v>
      </c>
      <c r="E137" s="257" t="s">
        <v>802</v>
      </c>
      <c r="F137" s="258">
        <v>20</v>
      </c>
      <c r="G137" s="255">
        <f t="shared" si="37"/>
        <v>2640</v>
      </c>
      <c r="H137" s="255">
        <f t="shared" si="35"/>
        <v>3168</v>
      </c>
      <c r="I137" s="259">
        <v>2280</v>
      </c>
      <c r="J137" s="260">
        <f t="shared" si="36"/>
        <v>3</v>
      </c>
      <c r="K137" s="261" t="s">
        <v>973</v>
      </c>
      <c r="L137" s="259">
        <v>2200</v>
      </c>
    </row>
    <row r="138" spans="2:12" x14ac:dyDescent="0.2">
      <c r="B138" s="254" t="s">
        <v>579</v>
      </c>
      <c r="C138" s="255">
        <f t="shared" si="30"/>
        <v>2880</v>
      </c>
      <c r="D138" s="256">
        <v>1</v>
      </c>
      <c r="E138" s="257">
        <v>0</v>
      </c>
      <c r="F138" s="258">
        <v>20</v>
      </c>
      <c r="G138" s="255">
        <f t="shared" si="37"/>
        <v>2880</v>
      </c>
      <c r="H138" s="255">
        <f t="shared" si="35"/>
        <v>3456</v>
      </c>
      <c r="I138" s="259">
        <v>2280</v>
      </c>
      <c r="J138" s="260">
        <f t="shared" si="36"/>
        <v>3</v>
      </c>
      <c r="K138" s="261" t="s">
        <v>973</v>
      </c>
      <c r="L138" s="259">
        <v>2400</v>
      </c>
    </row>
    <row r="139" spans="2:12" x14ac:dyDescent="0.2">
      <c r="B139" s="254" t="s">
        <v>578</v>
      </c>
      <c r="C139" s="255">
        <f t="shared" si="30"/>
        <v>1800</v>
      </c>
      <c r="D139" s="256">
        <v>1</v>
      </c>
      <c r="E139" s="257">
        <v>0</v>
      </c>
      <c r="F139" s="258">
        <v>20</v>
      </c>
      <c r="G139" s="255">
        <f t="shared" si="37"/>
        <v>1800</v>
      </c>
      <c r="H139" s="255">
        <f t="shared" si="35"/>
        <v>2160</v>
      </c>
      <c r="I139" s="259">
        <v>1800</v>
      </c>
      <c r="J139" s="260">
        <f t="shared" si="36"/>
        <v>2</v>
      </c>
      <c r="K139" s="261" t="s">
        <v>973</v>
      </c>
      <c r="L139" s="259">
        <v>1500</v>
      </c>
    </row>
    <row r="140" spans="2:12" x14ac:dyDescent="0.2">
      <c r="B140" s="254" t="s">
        <v>8412</v>
      </c>
      <c r="C140" s="255">
        <f t="shared" si="30"/>
        <v>2352</v>
      </c>
      <c r="D140" s="256">
        <v>1</v>
      </c>
      <c r="E140" s="257" t="s">
        <v>801</v>
      </c>
      <c r="F140" s="258">
        <v>20</v>
      </c>
      <c r="G140" s="255">
        <f t="shared" si="37"/>
        <v>2352</v>
      </c>
      <c r="H140" s="255">
        <f t="shared" si="35"/>
        <v>2822.4</v>
      </c>
      <c r="I140" s="259">
        <v>2280</v>
      </c>
      <c r="J140" s="260">
        <f t="shared" si="36"/>
        <v>3</v>
      </c>
      <c r="K140" s="261" t="s">
        <v>973</v>
      </c>
      <c r="L140" s="259">
        <v>1960</v>
      </c>
    </row>
    <row r="141" spans="2:12" x14ac:dyDescent="0.2">
      <c r="B141" s="254" t="s">
        <v>577</v>
      </c>
      <c r="C141" s="255">
        <f t="shared" si="30"/>
        <v>2352</v>
      </c>
      <c r="D141" s="256">
        <v>1</v>
      </c>
      <c r="E141" s="257">
        <v>0</v>
      </c>
      <c r="F141" s="258">
        <v>20</v>
      </c>
      <c r="G141" s="255">
        <f t="shared" si="37"/>
        <v>2352</v>
      </c>
      <c r="H141" s="255">
        <f t="shared" si="35"/>
        <v>2822.4</v>
      </c>
      <c r="I141" s="259">
        <v>2340</v>
      </c>
      <c r="J141" s="260">
        <f t="shared" si="36"/>
        <v>3</v>
      </c>
      <c r="K141" s="261" t="s">
        <v>973</v>
      </c>
      <c r="L141" s="259">
        <v>1960</v>
      </c>
    </row>
    <row r="142" spans="2:12" x14ac:dyDescent="0.2">
      <c r="B142" s="48" t="s">
        <v>9053</v>
      </c>
      <c r="C142" s="253">
        <f t="shared" si="30"/>
        <v>2640</v>
      </c>
      <c r="D142" s="49">
        <v>1</v>
      </c>
      <c r="F142" s="48">
        <v>20</v>
      </c>
      <c r="G142" s="244">
        <f t="shared" si="37"/>
        <v>2640</v>
      </c>
      <c r="H142" s="244">
        <f t="shared" si="35"/>
        <v>3168</v>
      </c>
      <c r="L142" s="48">
        <v>2200</v>
      </c>
    </row>
    <row r="143" spans="2:12" x14ac:dyDescent="0.2">
      <c r="B143" s="254" t="s">
        <v>576</v>
      </c>
      <c r="C143" s="255">
        <f t="shared" si="30"/>
        <v>4020</v>
      </c>
      <c r="D143" s="256">
        <v>1</v>
      </c>
      <c r="E143" s="257">
        <v>0</v>
      </c>
      <c r="F143" s="258">
        <v>20</v>
      </c>
      <c r="G143" s="255">
        <f t="shared" si="37"/>
        <v>4020</v>
      </c>
      <c r="H143" s="255">
        <f t="shared" si="35"/>
        <v>4824</v>
      </c>
      <c r="I143" s="259">
        <v>3960</v>
      </c>
      <c r="J143" s="260">
        <f t="shared" ref="J143:J174" si="38">IF(I143&lt;C143,3,IF(I143&gt;C143,1,2))</f>
        <v>3</v>
      </c>
      <c r="K143" s="261" t="s">
        <v>973</v>
      </c>
      <c r="L143" s="259">
        <v>3350</v>
      </c>
    </row>
    <row r="144" spans="2:12" x14ac:dyDescent="0.2">
      <c r="B144" s="254" t="s">
        <v>8285</v>
      </c>
      <c r="C144" s="253">
        <f t="shared" si="30"/>
        <v>10440.64</v>
      </c>
      <c r="D144" s="256">
        <v>36</v>
      </c>
      <c r="E144" s="257"/>
      <c r="F144" s="258">
        <v>18</v>
      </c>
      <c r="G144" s="255">
        <f t="shared" si="37"/>
        <v>290.01777777777778</v>
      </c>
      <c r="H144" s="255">
        <f t="shared" si="35"/>
        <v>348.0213333333333</v>
      </c>
      <c r="I144" s="259"/>
      <c r="J144" s="260">
        <f t="shared" si="38"/>
        <v>3</v>
      </c>
      <c r="K144" s="261" t="s">
        <v>975</v>
      </c>
      <c r="L144" s="259">
        <v>8848</v>
      </c>
    </row>
    <row r="145" spans="1:12" x14ac:dyDescent="0.2">
      <c r="A145" s="48">
        <v>2</v>
      </c>
      <c r="B145" s="264" t="s">
        <v>854</v>
      </c>
      <c r="C145" s="255">
        <f t="shared" si="30"/>
        <v>31200</v>
      </c>
      <c r="D145" s="256">
        <v>12</v>
      </c>
      <c r="E145" s="257">
        <v>0</v>
      </c>
      <c r="F145" s="258">
        <v>20</v>
      </c>
      <c r="G145" s="255">
        <f t="shared" si="37"/>
        <v>2600</v>
      </c>
      <c r="H145" s="255">
        <f t="shared" si="35"/>
        <v>3120</v>
      </c>
      <c r="I145" s="259">
        <v>19200</v>
      </c>
      <c r="J145" s="260">
        <f t="shared" si="38"/>
        <v>3</v>
      </c>
      <c r="K145" s="261" t="s">
        <v>973</v>
      </c>
      <c r="L145" s="259">
        <v>26000</v>
      </c>
    </row>
    <row r="146" spans="1:12" x14ac:dyDescent="0.2">
      <c r="B146" s="264" t="s">
        <v>855</v>
      </c>
      <c r="C146" s="255">
        <f t="shared" si="30"/>
        <v>24000</v>
      </c>
      <c r="D146" s="256">
        <v>12</v>
      </c>
      <c r="E146" s="257">
        <v>0</v>
      </c>
      <c r="F146" s="258">
        <v>20</v>
      </c>
      <c r="G146" s="255">
        <f t="shared" si="37"/>
        <v>2000</v>
      </c>
      <c r="H146" s="255">
        <f t="shared" si="35"/>
        <v>2400</v>
      </c>
      <c r="I146" s="259">
        <v>14400</v>
      </c>
      <c r="J146" s="260">
        <f t="shared" si="38"/>
        <v>3</v>
      </c>
      <c r="K146" s="261" t="s">
        <v>973</v>
      </c>
      <c r="L146" s="259">
        <v>20000</v>
      </c>
    </row>
    <row r="147" spans="1:12" x14ac:dyDescent="0.2">
      <c r="B147" s="240" t="s">
        <v>856</v>
      </c>
      <c r="C147" s="255">
        <f t="shared" si="30"/>
        <v>15240</v>
      </c>
      <c r="D147" s="256">
        <v>12</v>
      </c>
      <c r="E147" s="257">
        <v>0</v>
      </c>
      <c r="F147" s="258">
        <v>20</v>
      </c>
      <c r="G147" s="255">
        <f t="shared" si="37"/>
        <v>1270</v>
      </c>
      <c r="H147" s="255">
        <f t="shared" si="35"/>
        <v>1524</v>
      </c>
      <c r="I147" s="259">
        <v>10800</v>
      </c>
      <c r="J147" s="260">
        <f t="shared" si="38"/>
        <v>3</v>
      </c>
      <c r="K147" s="261" t="s">
        <v>973</v>
      </c>
      <c r="L147" s="259">
        <v>12700</v>
      </c>
    </row>
    <row r="148" spans="1:12" x14ac:dyDescent="0.2">
      <c r="B148" s="264" t="s">
        <v>1000</v>
      </c>
      <c r="C148" s="255">
        <f t="shared" si="30"/>
        <v>3000</v>
      </c>
      <c r="D148" s="256">
        <v>1</v>
      </c>
      <c r="E148" s="257">
        <v>0</v>
      </c>
      <c r="F148" s="258">
        <v>20</v>
      </c>
      <c r="G148" s="255">
        <f t="shared" si="37"/>
        <v>3000</v>
      </c>
      <c r="H148" s="255">
        <f t="shared" si="35"/>
        <v>3600</v>
      </c>
      <c r="I148" s="259">
        <v>3180</v>
      </c>
      <c r="J148" s="260">
        <f t="shared" si="38"/>
        <v>1</v>
      </c>
      <c r="K148" s="261" t="s">
        <v>973</v>
      </c>
      <c r="L148" s="259">
        <v>2500</v>
      </c>
    </row>
    <row r="149" spans="1:12" x14ac:dyDescent="0.2">
      <c r="B149" s="264" t="s">
        <v>1001</v>
      </c>
      <c r="C149" s="255">
        <f t="shared" si="30"/>
        <v>5280</v>
      </c>
      <c r="D149" s="256">
        <v>1</v>
      </c>
      <c r="E149" s="257">
        <v>0</v>
      </c>
      <c r="F149" s="258">
        <v>20</v>
      </c>
      <c r="G149" s="255">
        <f t="shared" si="37"/>
        <v>5280</v>
      </c>
      <c r="H149" s="255">
        <f t="shared" si="35"/>
        <v>6336</v>
      </c>
      <c r="I149" s="259">
        <v>3600</v>
      </c>
      <c r="J149" s="260">
        <f t="shared" si="38"/>
        <v>3</v>
      </c>
      <c r="K149" s="261" t="s">
        <v>973</v>
      </c>
      <c r="L149" s="259">
        <v>4400</v>
      </c>
    </row>
    <row r="150" spans="1:12" x14ac:dyDescent="0.2">
      <c r="B150" s="264" t="s">
        <v>1002</v>
      </c>
      <c r="C150" s="255">
        <f t="shared" si="30"/>
        <v>7440</v>
      </c>
      <c r="D150" s="256">
        <v>1</v>
      </c>
      <c r="E150" s="257">
        <v>0</v>
      </c>
      <c r="F150" s="258">
        <v>20</v>
      </c>
      <c r="G150" s="255">
        <f t="shared" si="37"/>
        <v>7440</v>
      </c>
      <c r="H150" s="255">
        <f t="shared" si="35"/>
        <v>8928</v>
      </c>
      <c r="I150" s="259">
        <v>5280</v>
      </c>
      <c r="J150" s="260">
        <f t="shared" si="38"/>
        <v>3</v>
      </c>
      <c r="K150" s="261" t="s">
        <v>973</v>
      </c>
      <c r="L150" s="259">
        <v>6200</v>
      </c>
    </row>
    <row r="151" spans="1:12" x14ac:dyDescent="0.2">
      <c r="B151" s="264" t="s">
        <v>1003</v>
      </c>
      <c r="C151" s="255">
        <f t="shared" si="30"/>
        <v>8880</v>
      </c>
      <c r="D151" s="256">
        <v>1</v>
      </c>
      <c r="E151" s="257">
        <v>0</v>
      </c>
      <c r="F151" s="258">
        <v>20</v>
      </c>
      <c r="G151" s="255">
        <f t="shared" si="37"/>
        <v>8880</v>
      </c>
      <c r="H151" s="255">
        <f t="shared" si="35"/>
        <v>10656</v>
      </c>
      <c r="I151" s="259">
        <v>6480</v>
      </c>
      <c r="J151" s="260">
        <f t="shared" si="38"/>
        <v>3</v>
      </c>
      <c r="K151" s="261" t="s">
        <v>973</v>
      </c>
      <c r="L151" s="259">
        <v>7400</v>
      </c>
    </row>
    <row r="152" spans="1:12" x14ac:dyDescent="0.2">
      <c r="B152" s="254" t="s">
        <v>1023</v>
      </c>
      <c r="C152" s="267">
        <f t="shared" si="30"/>
        <v>12000</v>
      </c>
      <c r="D152" s="256">
        <v>10</v>
      </c>
      <c r="E152" s="257" t="s">
        <v>1024</v>
      </c>
      <c r="F152" s="258">
        <v>20</v>
      </c>
      <c r="G152" s="255">
        <f t="shared" si="37"/>
        <v>1200</v>
      </c>
      <c r="H152" s="255">
        <f t="shared" si="35"/>
        <v>1440</v>
      </c>
      <c r="I152" s="259">
        <v>20400</v>
      </c>
      <c r="J152" s="260">
        <f t="shared" si="38"/>
        <v>1</v>
      </c>
      <c r="K152" s="261" t="s">
        <v>977</v>
      </c>
      <c r="L152" s="259">
        <v>10000</v>
      </c>
    </row>
    <row r="153" spans="1:12" ht="15.75" customHeight="1" x14ac:dyDescent="0.2">
      <c r="B153" s="254" t="s">
        <v>9241</v>
      </c>
      <c r="C153" s="267">
        <v>3050</v>
      </c>
      <c r="D153" s="256">
        <v>1</v>
      </c>
      <c r="E153" s="257">
        <v>0</v>
      </c>
      <c r="F153" s="258">
        <v>18</v>
      </c>
      <c r="G153" s="255">
        <f t="shared" si="37"/>
        <v>3050</v>
      </c>
      <c r="H153" s="255">
        <f t="shared" si="35"/>
        <v>3660</v>
      </c>
      <c r="I153" s="259">
        <v>3510</v>
      </c>
      <c r="J153" s="260">
        <f t="shared" si="38"/>
        <v>1</v>
      </c>
      <c r="K153" s="261" t="s">
        <v>974</v>
      </c>
      <c r="L153" s="259">
        <v>2607</v>
      </c>
    </row>
    <row r="154" spans="1:12" x14ac:dyDescent="0.2">
      <c r="B154" s="254" t="s">
        <v>8452</v>
      </c>
      <c r="C154" s="267">
        <f t="shared" si="30"/>
        <v>6360</v>
      </c>
      <c r="D154" s="256">
        <v>2</v>
      </c>
      <c r="E154" s="257">
        <v>0</v>
      </c>
      <c r="F154" s="258">
        <v>20</v>
      </c>
      <c r="G154" s="255">
        <f t="shared" si="37"/>
        <v>3180</v>
      </c>
      <c r="H154" s="255">
        <f t="shared" si="35"/>
        <v>3816</v>
      </c>
      <c r="I154" s="259">
        <v>7680</v>
      </c>
      <c r="J154" s="260">
        <f t="shared" si="38"/>
        <v>1</v>
      </c>
      <c r="K154" s="261" t="s">
        <v>974</v>
      </c>
      <c r="L154" s="259">
        <v>5300</v>
      </c>
    </row>
    <row r="155" spans="1:12" x14ac:dyDescent="0.2">
      <c r="B155" s="254" t="s">
        <v>9402</v>
      </c>
      <c r="C155" s="255">
        <f t="shared" si="30"/>
        <v>4187.82</v>
      </c>
      <c r="D155" s="256">
        <v>1</v>
      </c>
      <c r="E155" s="257">
        <v>0</v>
      </c>
      <c r="F155" s="258">
        <v>18</v>
      </c>
      <c r="G155" s="255">
        <f t="shared" si="37"/>
        <v>4187.82</v>
      </c>
      <c r="H155" s="255">
        <f t="shared" si="35"/>
        <v>5025.3839999999991</v>
      </c>
      <c r="I155" s="259">
        <v>6610.5</v>
      </c>
      <c r="J155" s="260">
        <f t="shared" si="38"/>
        <v>1</v>
      </c>
      <c r="K155" s="261" t="s">
        <v>976</v>
      </c>
      <c r="L155" s="259">
        <v>3549</v>
      </c>
    </row>
    <row r="156" spans="1:12" x14ac:dyDescent="0.2">
      <c r="B156" s="240" t="s">
        <v>943</v>
      </c>
      <c r="C156" s="255">
        <f t="shared" si="30"/>
        <v>20296</v>
      </c>
      <c r="D156" s="256">
        <v>80</v>
      </c>
      <c r="E156" s="257">
        <v>0</v>
      </c>
      <c r="F156" s="258">
        <v>18</v>
      </c>
      <c r="G156" s="255">
        <f t="shared" si="37"/>
        <v>253.7</v>
      </c>
      <c r="H156" s="255">
        <f t="shared" si="35"/>
        <v>304.44</v>
      </c>
      <c r="I156" s="259">
        <v>17199</v>
      </c>
      <c r="J156" s="260">
        <f t="shared" si="38"/>
        <v>3</v>
      </c>
      <c r="K156" s="261" t="s">
        <v>979</v>
      </c>
      <c r="L156" s="259">
        <v>17200</v>
      </c>
    </row>
    <row r="157" spans="1:12" x14ac:dyDescent="0.2">
      <c r="B157" s="254" t="s">
        <v>575</v>
      </c>
      <c r="C157" s="255">
        <f t="shared" si="30"/>
        <v>7434</v>
      </c>
      <c r="D157" s="256">
        <v>24</v>
      </c>
      <c r="E157" s="257">
        <v>0</v>
      </c>
      <c r="F157" s="258">
        <v>18</v>
      </c>
      <c r="G157" s="255">
        <f t="shared" si="37"/>
        <v>309.75</v>
      </c>
      <c r="H157" s="255">
        <f t="shared" si="35"/>
        <v>371.7</v>
      </c>
      <c r="I157" s="259">
        <v>4563</v>
      </c>
      <c r="J157" s="260">
        <f t="shared" si="38"/>
        <v>3</v>
      </c>
      <c r="K157" s="261" t="s">
        <v>979</v>
      </c>
      <c r="L157" s="259">
        <v>6300</v>
      </c>
    </row>
    <row r="158" spans="1:12" x14ac:dyDescent="0.2">
      <c r="B158" s="259" t="s">
        <v>9239</v>
      </c>
      <c r="C158" s="255">
        <f t="shared" si="30"/>
        <v>7434</v>
      </c>
      <c r="D158" s="256">
        <v>24</v>
      </c>
      <c r="E158" s="257">
        <v>0</v>
      </c>
      <c r="F158" s="258">
        <v>18</v>
      </c>
      <c r="G158" s="255">
        <f t="shared" si="37"/>
        <v>309.75</v>
      </c>
      <c r="H158" s="255">
        <f t="shared" si="35"/>
        <v>371.7</v>
      </c>
      <c r="I158" s="259">
        <v>4563</v>
      </c>
      <c r="J158" s="260">
        <f t="shared" si="38"/>
        <v>3</v>
      </c>
      <c r="K158" s="261" t="s">
        <v>979</v>
      </c>
      <c r="L158" s="259">
        <v>6300</v>
      </c>
    </row>
    <row r="159" spans="1:12" x14ac:dyDescent="0.2">
      <c r="B159" s="254" t="s">
        <v>574</v>
      </c>
      <c r="C159" s="255">
        <f t="shared" si="30"/>
        <v>6136</v>
      </c>
      <c r="D159" s="256">
        <v>24</v>
      </c>
      <c r="E159" s="257">
        <v>0</v>
      </c>
      <c r="F159" s="258">
        <v>18</v>
      </c>
      <c r="G159" s="255">
        <f t="shared" si="37"/>
        <v>255.66666666666666</v>
      </c>
      <c r="H159" s="255">
        <f t="shared" si="35"/>
        <v>306.79999999999995</v>
      </c>
      <c r="I159" s="259">
        <v>5323.5</v>
      </c>
      <c r="J159" s="260">
        <f t="shared" si="38"/>
        <v>3</v>
      </c>
      <c r="K159" s="261" t="s">
        <v>979</v>
      </c>
      <c r="L159" s="259">
        <v>5200</v>
      </c>
    </row>
    <row r="160" spans="1:12" x14ac:dyDescent="0.2">
      <c r="B160" s="263" t="s">
        <v>788</v>
      </c>
      <c r="C160" s="255">
        <f t="shared" si="30"/>
        <v>5369</v>
      </c>
      <c r="D160" s="256">
        <v>24</v>
      </c>
      <c r="E160" s="257">
        <v>0</v>
      </c>
      <c r="F160" s="258">
        <v>18</v>
      </c>
      <c r="G160" s="255">
        <f t="shared" si="37"/>
        <v>223.70833333333334</v>
      </c>
      <c r="H160" s="255">
        <f t="shared" si="35"/>
        <v>268.45</v>
      </c>
      <c r="I160" s="259">
        <v>5323.5</v>
      </c>
      <c r="J160" s="260">
        <f t="shared" si="38"/>
        <v>3</v>
      </c>
      <c r="K160" s="261" t="s">
        <v>975</v>
      </c>
      <c r="L160" s="259">
        <v>4550</v>
      </c>
    </row>
    <row r="161" spans="2:12" x14ac:dyDescent="0.2">
      <c r="B161" s="254" t="s">
        <v>573</v>
      </c>
      <c r="C161" s="255">
        <f t="shared" si="30"/>
        <v>7434</v>
      </c>
      <c r="D161" s="256">
        <v>24</v>
      </c>
      <c r="E161" s="257">
        <v>0</v>
      </c>
      <c r="F161" s="258">
        <v>18</v>
      </c>
      <c r="G161" s="255">
        <f t="shared" si="37"/>
        <v>309.75</v>
      </c>
      <c r="H161" s="255">
        <f t="shared" si="35"/>
        <v>371.7</v>
      </c>
      <c r="I161" s="259">
        <v>4797</v>
      </c>
      <c r="J161" s="260">
        <f t="shared" si="38"/>
        <v>3</v>
      </c>
      <c r="K161" s="261" t="s">
        <v>979</v>
      </c>
      <c r="L161" s="259">
        <v>6300</v>
      </c>
    </row>
    <row r="162" spans="2:12" x14ac:dyDescent="0.2">
      <c r="B162" s="264" t="s">
        <v>895</v>
      </c>
      <c r="C162" s="255">
        <f t="shared" si="30"/>
        <v>64959</v>
      </c>
      <c r="D162" s="256">
        <v>16</v>
      </c>
      <c r="E162" s="257">
        <v>0</v>
      </c>
      <c r="F162" s="258">
        <v>18</v>
      </c>
      <c r="G162" s="255">
        <f t="shared" si="37"/>
        <v>4059.9375</v>
      </c>
      <c r="H162" s="255">
        <f t="shared" si="35"/>
        <v>4871.9250000000002</v>
      </c>
      <c r="I162" s="259">
        <v>43290</v>
      </c>
      <c r="J162" s="260">
        <f t="shared" si="38"/>
        <v>3</v>
      </c>
      <c r="K162" s="261" t="s">
        <v>974</v>
      </c>
      <c r="L162" s="259">
        <v>55050</v>
      </c>
    </row>
    <row r="163" spans="2:12" x14ac:dyDescent="0.2">
      <c r="B163" s="240" t="s">
        <v>9349</v>
      </c>
      <c r="C163" s="259">
        <f t="shared" si="30"/>
        <v>49560</v>
      </c>
      <c r="D163" s="256">
        <v>20</v>
      </c>
      <c r="E163" s="257">
        <v>0</v>
      </c>
      <c r="F163" s="258">
        <v>18</v>
      </c>
      <c r="G163" s="255">
        <f t="shared" si="37"/>
        <v>2478</v>
      </c>
      <c r="H163" s="255">
        <f t="shared" si="35"/>
        <v>2973.6</v>
      </c>
      <c r="I163" s="259">
        <v>35100</v>
      </c>
      <c r="J163" s="260">
        <f t="shared" si="38"/>
        <v>3</v>
      </c>
      <c r="K163" s="261" t="s">
        <v>977</v>
      </c>
      <c r="L163" s="259">
        <v>42000</v>
      </c>
    </row>
    <row r="164" spans="2:12" x14ac:dyDescent="0.2">
      <c r="B164" s="254" t="s">
        <v>992</v>
      </c>
      <c r="C164" s="267">
        <f t="shared" si="30"/>
        <v>1</v>
      </c>
      <c r="D164" s="256">
        <v>1</v>
      </c>
      <c r="E164" s="257">
        <v>0</v>
      </c>
      <c r="F164" s="258">
        <v>0</v>
      </c>
      <c r="G164" s="255">
        <f t="shared" si="37"/>
        <v>1</v>
      </c>
      <c r="H164" s="255">
        <f t="shared" si="35"/>
        <v>1.2</v>
      </c>
      <c r="I164" s="259">
        <v>1</v>
      </c>
      <c r="J164" s="260">
        <f t="shared" si="38"/>
        <v>2</v>
      </c>
      <c r="K164" s="261"/>
      <c r="L164" s="259">
        <v>1</v>
      </c>
    </row>
    <row r="165" spans="2:12" x14ac:dyDescent="0.2">
      <c r="B165" s="254" t="s">
        <v>572</v>
      </c>
      <c r="C165" s="255">
        <f t="shared" si="30"/>
        <v>8760</v>
      </c>
      <c r="D165" s="256">
        <v>24</v>
      </c>
      <c r="E165" s="257" t="s">
        <v>803</v>
      </c>
      <c r="F165" s="258">
        <v>20</v>
      </c>
      <c r="G165" s="255">
        <f t="shared" si="37"/>
        <v>365</v>
      </c>
      <c r="H165" s="255">
        <f t="shared" si="35"/>
        <v>438</v>
      </c>
      <c r="I165" s="259">
        <v>7620</v>
      </c>
      <c r="J165" s="260">
        <f t="shared" si="38"/>
        <v>3</v>
      </c>
      <c r="K165" s="261" t="s">
        <v>973</v>
      </c>
      <c r="L165" s="259">
        <v>7300</v>
      </c>
    </row>
    <row r="166" spans="2:12" x14ac:dyDescent="0.2">
      <c r="B166" s="254" t="s">
        <v>571</v>
      </c>
      <c r="C166" s="255">
        <f t="shared" si="30"/>
        <v>2760</v>
      </c>
      <c r="D166" s="256">
        <v>12</v>
      </c>
      <c r="E166" s="257" t="s">
        <v>731</v>
      </c>
      <c r="F166" s="258">
        <v>20</v>
      </c>
      <c r="G166" s="255">
        <f t="shared" si="37"/>
        <v>230</v>
      </c>
      <c r="H166" s="255">
        <f t="shared" si="35"/>
        <v>276</v>
      </c>
      <c r="I166" s="259">
        <v>2520</v>
      </c>
      <c r="J166" s="260">
        <f t="shared" si="38"/>
        <v>3</v>
      </c>
      <c r="K166" s="261" t="s">
        <v>973</v>
      </c>
      <c r="L166" s="259">
        <v>2300</v>
      </c>
    </row>
    <row r="167" spans="2:12" x14ac:dyDescent="0.2">
      <c r="B167" s="265" t="s">
        <v>765</v>
      </c>
      <c r="C167" s="255">
        <f t="shared" si="30"/>
        <v>16080</v>
      </c>
      <c r="D167" s="256">
        <v>24</v>
      </c>
      <c r="E167" s="53" t="s">
        <v>766</v>
      </c>
      <c r="F167" s="258">
        <v>20</v>
      </c>
      <c r="G167" s="255">
        <f t="shared" si="37"/>
        <v>670</v>
      </c>
      <c r="H167" s="255">
        <f t="shared" si="35"/>
        <v>804</v>
      </c>
      <c r="I167" s="259">
        <v>14820</v>
      </c>
      <c r="J167" s="260">
        <f t="shared" si="38"/>
        <v>3</v>
      </c>
      <c r="K167" s="261" t="s">
        <v>973</v>
      </c>
      <c r="L167" s="259">
        <v>13400</v>
      </c>
    </row>
    <row r="168" spans="2:12" x14ac:dyDescent="0.2">
      <c r="B168" s="262" t="s">
        <v>750</v>
      </c>
      <c r="C168" s="255">
        <f t="shared" si="30"/>
        <v>5400</v>
      </c>
      <c r="D168" s="256">
        <v>24</v>
      </c>
      <c r="E168" s="257" t="s">
        <v>769</v>
      </c>
      <c r="F168" s="258">
        <v>20</v>
      </c>
      <c r="G168" s="255">
        <f t="shared" si="37"/>
        <v>225</v>
      </c>
      <c r="H168" s="255">
        <f t="shared" si="35"/>
        <v>270</v>
      </c>
      <c r="I168" s="259">
        <v>5400</v>
      </c>
      <c r="J168" s="260">
        <f t="shared" si="38"/>
        <v>2</v>
      </c>
      <c r="K168" s="261" t="s">
        <v>973</v>
      </c>
      <c r="L168" s="259">
        <v>4500</v>
      </c>
    </row>
    <row r="169" spans="2:12" x14ac:dyDescent="0.2">
      <c r="B169" s="265" t="s">
        <v>759</v>
      </c>
      <c r="C169" s="255">
        <f t="shared" si="30"/>
        <v>21000</v>
      </c>
      <c r="D169" s="256">
        <v>35</v>
      </c>
      <c r="E169" s="257">
        <v>0</v>
      </c>
      <c r="F169" s="258">
        <v>20</v>
      </c>
      <c r="G169" s="255">
        <f t="shared" si="37"/>
        <v>600</v>
      </c>
      <c r="H169" s="255">
        <f t="shared" si="35"/>
        <v>720</v>
      </c>
      <c r="I169" s="259">
        <v>21000</v>
      </c>
      <c r="J169" s="260">
        <f t="shared" si="38"/>
        <v>2</v>
      </c>
      <c r="K169" s="261" t="s">
        <v>973</v>
      </c>
      <c r="L169" s="259">
        <v>17500</v>
      </c>
    </row>
    <row r="170" spans="2:12" x14ac:dyDescent="0.2">
      <c r="B170" s="254" t="s">
        <v>570</v>
      </c>
      <c r="C170" s="255">
        <f t="shared" si="30"/>
        <v>2760</v>
      </c>
      <c r="D170" s="256">
        <v>24</v>
      </c>
      <c r="E170" s="257" t="s">
        <v>732</v>
      </c>
      <c r="F170" s="258">
        <v>20</v>
      </c>
      <c r="G170" s="255">
        <f t="shared" si="37"/>
        <v>115</v>
      </c>
      <c r="H170" s="255">
        <f t="shared" si="35"/>
        <v>138</v>
      </c>
      <c r="I170" s="259">
        <v>2880</v>
      </c>
      <c r="J170" s="260">
        <f t="shared" si="38"/>
        <v>1</v>
      </c>
      <c r="K170" s="261" t="s">
        <v>973</v>
      </c>
      <c r="L170" s="259">
        <v>2300</v>
      </c>
    </row>
    <row r="171" spans="2:12" x14ac:dyDescent="0.2">
      <c r="B171" s="254" t="s">
        <v>569</v>
      </c>
      <c r="C171" s="255">
        <f t="shared" si="30"/>
        <v>23100</v>
      </c>
      <c r="D171" s="256">
        <v>24</v>
      </c>
      <c r="E171" s="257">
        <v>0</v>
      </c>
      <c r="F171" s="258">
        <v>20</v>
      </c>
      <c r="G171" s="255">
        <f t="shared" si="37"/>
        <v>962.5</v>
      </c>
      <c r="H171" s="255">
        <f t="shared" si="35"/>
        <v>1155</v>
      </c>
      <c r="I171" s="259">
        <v>23100</v>
      </c>
      <c r="J171" s="260">
        <f t="shared" si="38"/>
        <v>2</v>
      </c>
      <c r="K171" s="261" t="s">
        <v>973</v>
      </c>
      <c r="L171" s="259">
        <v>19250</v>
      </c>
    </row>
    <row r="172" spans="2:12" x14ac:dyDescent="0.2">
      <c r="B172" s="254" t="s">
        <v>568</v>
      </c>
      <c r="C172" s="255">
        <f t="shared" si="30"/>
        <v>3540</v>
      </c>
      <c r="D172" s="256">
        <v>1</v>
      </c>
      <c r="E172" s="257">
        <v>0</v>
      </c>
      <c r="F172" s="258">
        <v>18</v>
      </c>
      <c r="G172" s="255">
        <f t="shared" si="37"/>
        <v>3540</v>
      </c>
      <c r="H172" s="255">
        <f t="shared" si="35"/>
        <v>4248</v>
      </c>
      <c r="I172" s="259">
        <v>2925</v>
      </c>
      <c r="J172" s="260">
        <f t="shared" si="38"/>
        <v>3</v>
      </c>
      <c r="K172" s="261" t="s">
        <v>974</v>
      </c>
      <c r="L172" s="259">
        <v>3000</v>
      </c>
    </row>
    <row r="173" spans="2:12" x14ac:dyDescent="0.2">
      <c r="B173" s="254" t="s">
        <v>567</v>
      </c>
      <c r="C173" s="255">
        <f t="shared" si="30"/>
        <v>3540</v>
      </c>
      <c r="D173" s="256">
        <v>1</v>
      </c>
      <c r="E173" s="257">
        <v>0</v>
      </c>
      <c r="F173" s="258">
        <v>18</v>
      </c>
      <c r="G173" s="255">
        <f t="shared" si="37"/>
        <v>3540</v>
      </c>
      <c r="H173" s="255">
        <f t="shared" si="35"/>
        <v>4248</v>
      </c>
      <c r="I173" s="259">
        <v>2925</v>
      </c>
      <c r="J173" s="260">
        <f t="shared" si="38"/>
        <v>3</v>
      </c>
      <c r="K173" s="261" t="s">
        <v>974</v>
      </c>
      <c r="L173" s="259">
        <v>3000</v>
      </c>
    </row>
    <row r="174" spans="2:12" x14ac:dyDescent="0.2">
      <c r="B174" s="262" t="s">
        <v>640</v>
      </c>
      <c r="C174" s="255">
        <f t="shared" si="30"/>
        <v>1980</v>
      </c>
      <c r="D174" s="256">
        <v>1</v>
      </c>
      <c r="E174" s="257">
        <v>0</v>
      </c>
      <c r="F174" s="258">
        <v>20</v>
      </c>
      <c r="G174" s="255">
        <f t="shared" si="37"/>
        <v>1980</v>
      </c>
      <c r="H174" s="255">
        <f t="shared" si="35"/>
        <v>2376</v>
      </c>
      <c r="I174" s="259">
        <v>1440</v>
      </c>
      <c r="J174" s="260">
        <f t="shared" si="38"/>
        <v>3</v>
      </c>
      <c r="K174" s="261" t="s">
        <v>973</v>
      </c>
      <c r="L174" s="259">
        <v>1650</v>
      </c>
    </row>
    <row r="175" spans="2:12" x14ac:dyDescent="0.2">
      <c r="B175" s="254" t="s">
        <v>641</v>
      </c>
      <c r="C175" s="255">
        <f t="shared" si="30"/>
        <v>7200</v>
      </c>
      <c r="D175" s="256">
        <v>6</v>
      </c>
      <c r="E175" s="257">
        <v>0</v>
      </c>
      <c r="F175" s="258">
        <v>20</v>
      </c>
      <c r="G175" s="255">
        <f t="shared" si="37"/>
        <v>1200</v>
      </c>
      <c r="H175" s="255">
        <f t="shared" si="35"/>
        <v>1440</v>
      </c>
      <c r="I175" s="259">
        <v>6120</v>
      </c>
      <c r="J175" s="260">
        <f t="shared" ref="J175:J192" si="39">IF(I175&lt;C175,3,IF(I175&gt;C175,1,2))</f>
        <v>3</v>
      </c>
      <c r="K175" s="261" t="s">
        <v>973</v>
      </c>
      <c r="L175" s="259">
        <v>6000</v>
      </c>
    </row>
    <row r="176" spans="2:12" x14ac:dyDescent="0.2">
      <c r="B176" s="254" t="s">
        <v>566</v>
      </c>
      <c r="C176" s="255">
        <f t="shared" si="30"/>
        <v>6431</v>
      </c>
      <c r="D176" s="256">
        <v>70</v>
      </c>
      <c r="E176" s="257">
        <v>0</v>
      </c>
      <c r="F176" s="258">
        <v>18</v>
      </c>
      <c r="G176" s="255">
        <f t="shared" si="37"/>
        <v>91.871428571428567</v>
      </c>
      <c r="H176" s="255">
        <f t="shared" si="35"/>
        <v>110.24571428571427</v>
      </c>
      <c r="I176" s="259">
        <v>6201</v>
      </c>
      <c r="J176" s="260">
        <f t="shared" si="39"/>
        <v>3</v>
      </c>
      <c r="K176" s="261" t="s">
        <v>975</v>
      </c>
      <c r="L176" s="259">
        <v>5450</v>
      </c>
    </row>
    <row r="177" spans="1:13" x14ac:dyDescent="0.2">
      <c r="B177" s="254" t="s">
        <v>565</v>
      </c>
      <c r="C177" s="255">
        <f t="shared" si="30"/>
        <v>6431</v>
      </c>
      <c r="D177" s="256">
        <v>70</v>
      </c>
      <c r="E177" s="257">
        <v>0</v>
      </c>
      <c r="F177" s="258">
        <v>18</v>
      </c>
      <c r="G177" s="255">
        <f t="shared" si="37"/>
        <v>91.871428571428567</v>
      </c>
      <c r="H177" s="255">
        <f t="shared" si="35"/>
        <v>110.24571428571427</v>
      </c>
      <c r="I177" s="259">
        <v>6201</v>
      </c>
      <c r="J177" s="260">
        <f t="shared" si="39"/>
        <v>3</v>
      </c>
      <c r="K177" s="261" t="s">
        <v>975</v>
      </c>
      <c r="L177" s="259">
        <v>5450</v>
      </c>
    </row>
    <row r="178" spans="1:13" x14ac:dyDescent="0.2">
      <c r="B178" s="254" t="s">
        <v>8334</v>
      </c>
      <c r="C178" s="253">
        <f t="shared" si="30"/>
        <v>5144.8</v>
      </c>
      <c r="D178" s="256">
        <v>20</v>
      </c>
      <c r="E178" s="257"/>
      <c r="F178" s="258">
        <v>18</v>
      </c>
      <c r="G178" s="255">
        <f t="shared" si="37"/>
        <v>257.24</v>
      </c>
      <c r="H178" s="255">
        <f t="shared" si="35"/>
        <v>308.68799999999999</v>
      </c>
      <c r="I178" s="259"/>
      <c r="J178" s="260">
        <f t="shared" si="39"/>
        <v>3</v>
      </c>
      <c r="K178" s="261" t="s">
        <v>975</v>
      </c>
      <c r="L178" s="259">
        <v>4360</v>
      </c>
    </row>
    <row r="179" spans="1:13" x14ac:dyDescent="0.2">
      <c r="B179" s="254" t="s">
        <v>564</v>
      </c>
      <c r="C179" s="255">
        <f t="shared" si="30"/>
        <v>6726</v>
      </c>
      <c r="D179" s="256">
        <v>70</v>
      </c>
      <c r="E179" s="257">
        <v>0</v>
      </c>
      <c r="F179" s="258">
        <v>18</v>
      </c>
      <c r="G179" s="255">
        <f t="shared" si="37"/>
        <v>96.085714285714289</v>
      </c>
      <c r="H179" s="255">
        <f t="shared" si="35"/>
        <v>115.30285714285714</v>
      </c>
      <c r="I179" s="259">
        <v>6201</v>
      </c>
      <c r="J179" s="260">
        <f t="shared" si="39"/>
        <v>3</v>
      </c>
      <c r="K179" s="261" t="s">
        <v>976</v>
      </c>
      <c r="L179" s="259">
        <v>5700</v>
      </c>
    </row>
    <row r="180" spans="1:13" x14ac:dyDescent="0.2">
      <c r="B180" s="48" t="s">
        <v>8458</v>
      </c>
      <c r="C180" s="255">
        <f t="shared" si="30"/>
        <v>6327.16</v>
      </c>
      <c r="D180" s="256">
        <v>70</v>
      </c>
      <c r="E180" s="257">
        <v>0</v>
      </c>
      <c r="F180" s="258">
        <v>18</v>
      </c>
      <c r="G180" s="255">
        <f t="shared" si="37"/>
        <v>90.387999999999991</v>
      </c>
      <c r="H180" s="255">
        <f t="shared" si="35"/>
        <v>108.46559999999998</v>
      </c>
      <c r="I180" s="259">
        <v>6202</v>
      </c>
      <c r="J180" s="260">
        <f t="shared" si="39"/>
        <v>3</v>
      </c>
      <c r="K180" s="261" t="s">
        <v>976</v>
      </c>
      <c r="L180" s="259">
        <v>5362</v>
      </c>
    </row>
    <row r="181" spans="1:13" x14ac:dyDescent="0.2">
      <c r="B181" s="262" t="s">
        <v>563</v>
      </c>
      <c r="C181" s="255">
        <f t="shared" si="30"/>
        <v>34904.400000000001</v>
      </c>
      <c r="D181" s="256">
        <v>30</v>
      </c>
      <c r="E181" s="257">
        <v>0</v>
      </c>
      <c r="F181" s="258">
        <v>18</v>
      </c>
      <c r="G181" s="255">
        <f t="shared" si="37"/>
        <v>1163.48</v>
      </c>
      <c r="H181" s="255">
        <f t="shared" si="35"/>
        <v>1396.1759999999999</v>
      </c>
      <c r="I181" s="259">
        <v>30829.499999999996</v>
      </c>
      <c r="J181" s="260">
        <f t="shared" si="39"/>
        <v>3</v>
      </c>
      <c r="K181" s="261" t="s">
        <v>974</v>
      </c>
      <c r="L181" s="259">
        <v>29580</v>
      </c>
    </row>
    <row r="182" spans="1:13" x14ac:dyDescent="0.2">
      <c r="B182" s="254" t="s">
        <v>748</v>
      </c>
      <c r="C182" s="255">
        <f t="shared" si="30"/>
        <v>30708.32</v>
      </c>
      <c r="D182" s="256">
        <v>24</v>
      </c>
      <c r="E182" s="257">
        <v>0</v>
      </c>
      <c r="F182" s="258">
        <v>18</v>
      </c>
      <c r="G182" s="255">
        <f t="shared" si="37"/>
        <v>1279.5133333333333</v>
      </c>
      <c r="H182" s="255">
        <f t="shared" si="35"/>
        <v>1535.4159999999999</v>
      </c>
      <c r="I182" s="259">
        <v>39780</v>
      </c>
      <c r="J182" s="260">
        <f t="shared" si="39"/>
        <v>1</v>
      </c>
      <c r="K182" s="261" t="s">
        <v>974</v>
      </c>
      <c r="L182" s="259">
        <v>26024</v>
      </c>
    </row>
    <row r="183" spans="1:13" x14ac:dyDescent="0.2">
      <c r="B183" s="48" t="s">
        <v>9175</v>
      </c>
      <c r="C183" s="255">
        <f t="shared" si="30"/>
        <v>11269</v>
      </c>
      <c r="D183" s="256">
        <v>10</v>
      </c>
      <c r="E183" s="257">
        <v>0</v>
      </c>
      <c r="F183" s="258">
        <v>18</v>
      </c>
      <c r="G183" s="255">
        <f t="shared" si="37"/>
        <v>1126.9000000000001</v>
      </c>
      <c r="H183" s="255">
        <f t="shared" si="35"/>
        <v>1352.28</v>
      </c>
      <c r="I183" s="259">
        <v>39781</v>
      </c>
      <c r="J183" s="260">
        <f t="shared" si="39"/>
        <v>1</v>
      </c>
      <c r="K183" s="261" t="s">
        <v>974</v>
      </c>
      <c r="L183" s="259">
        <v>9550</v>
      </c>
    </row>
    <row r="184" spans="1:13" x14ac:dyDescent="0.2">
      <c r="B184" s="48" t="s">
        <v>9176</v>
      </c>
      <c r="C184" s="255">
        <f t="shared" si="30"/>
        <v>10714.4</v>
      </c>
      <c r="D184" s="256">
        <v>1</v>
      </c>
      <c r="E184" s="257">
        <v>0</v>
      </c>
      <c r="F184" s="258">
        <v>18</v>
      </c>
      <c r="G184" s="255">
        <f t="shared" si="37"/>
        <v>10714.4</v>
      </c>
      <c r="H184" s="255">
        <f t="shared" si="35"/>
        <v>12857.279999999999</v>
      </c>
      <c r="I184" s="259">
        <v>39782</v>
      </c>
      <c r="J184" s="260">
        <f t="shared" si="39"/>
        <v>1</v>
      </c>
      <c r="K184" s="261" t="s">
        <v>974</v>
      </c>
      <c r="L184" s="259">
        <v>9080</v>
      </c>
    </row>
    <row r="185" spans="1:13" x14ac:dyDescent="0.2">
      <c r="B185" s="254" t="s">
        <v>857</v>
      </c>
      <c r="C185" s="255">
        <f t="shared" si="30"/>
        <v>2220</v>
      </c>
      <c r="D185" s="256">
        <v>6</v>
      </c>
      <c r="E185" s="257" t="s">
        <v>562</v>
      </c>
      <c r="F185" s="258">
        <v>20</v>
      </c>
      <c r="G185" s="255">
        <f t="shared" si="37"/>
        <v>370</v>
      </c>
      <c r="H185" s="255">
        <f t="shared" si="35"/>
        <v>444</v>
      </c>
      <c r="I185" s="259">
        <v>2400</v>
      </c>
      <c r="J185" s="260">
        <f t="shared" si="39"/>
        <v>1</v>
      </c>
      <c r="K185" s="261" t="s">
        <v>973</v>
      </c>
      <c r="L185" s="259">
        <v>1850</v>
      </c>
    </row>
    <row r="186" spans="1:13" x14ac:dyDescent="0.2">
      <c r="B186" s="254" t="s">
        <v>858</v>
      </c>
      <c r="C186" s="255">
        <f t="shared" ref="C186:C250" si="40">+((F186/100)+1)*L186</f>
        <v>6120</v>
      </c>
      <c r="D186" s="256">
        <v>6</v>
      </c>
      <c r="E186" s="257" t="s">
        <v>733</v>
      </c>
      <c r="F186" s="258">
        <v>20</v>
      </c>
      <c r="G186" s="255">
        <f t="shared" si="37"/>
        <v>1020</v>
      </c>
      <c r="H186" s="255">
        <f t="shared" si="35"/>
        <v>1224</v>
      </c>
      <c r="I186" s="259">
        <v>5400</v>
      </c>
      <c r="J186" s="260">
        <f t="shared" si="39"/>
        <v>3</v>
      </c>
      <c r="K186" s="261" t="s">
        <v>973</v>
      </c>
      <c r="L186" s="259">
        <v>5100</v>
      </c>
    </row>
    <row r="187" spans="1:13" x14ac:dyDescent="0.2">
      <c r="B187" s="254" t="s">
        <v>859</v>
      </c>
      <c r="C187" s="255">
        <f t="shared" si="40"/>
        <v>3960</v>
      </c>
      <c r="D187" s="256">
        <v>6</v>
      </c>
      <c r="E187" s="257">
        <v>0</v>
      </c>
      <c r="F187" s="258">
        <v>20</v>
      </c>
      <c r="G187" s="255">
        <f t="shared" si="37"/>
        <v>660</v>
      </c>
      <c r="H187" s="255">
        <f t="shared" si="35"/>
        <v>792</v>
      </c>
      <c r="I187" s="259">
        <v>3000</v>
      </c>
      <c r="J187" s="260">
        <f t="shared" si="39"/>
        <v>3</v>
      </c>
      <c r="K187" s="261" t="s">
        <v>973</v>
      </c>
      <c r="L187" s="259">
        <v>3300</v>
      </c>
    </row>
    <row r="188" spans="1:13" x14ac:dyDescent="0.2">
      <c r="A188" s="277"/>
      <c r="B188" s="278" t="s">
        <v>9339</v>
      </c>
      <c r="C188" s="255">
        <f t="shared" ref="C188" si="41">+((F188/100)+1)*L188</f>
        <v>15480</v>
      </c>
      <c r="D188" s="256">
        <v>6</v>
      </c>
      <c r="E188" s="257">
        <v>0</v>
      </c>
      <c r="F188" s="258">
        <v>20</v>
      </c>
      <c r="G188" s="255">
        <f t="shared" ref="G188" si="42">C188/D188</f>
        <v>2580</v>
      </c>
      <c r="H188" s="255">
        <f t="shared" ref="H188" si="43">G188*1.2</f>
        <v>3096</v>
      </c>
      <c r="I188" s="259">
        <v>3001</v>
      </c>
      <c r="J188" s="260">
        <f t="shared" ref="J188" si="44">IF(I188&lt;C188,3,IF(I188&gt;C188,1,2))</f>
        <v>3</v>
      </c>
      <c r="K188" s="261" t="s">
        <v>973</v>
      </c>
      <c r="L188" s="259">
        <v>12900</v>
      </c>
      <c r="M188" s="277"/>
    </row>
    <row r="189" spans="1:13" x14ac:dyDescent="0.2">
      <c r="B189" s="264" t="s">
        <v>679</v>
      </c>
      <c r="C189" s="255">
        <f t="shared" si="40"/>
        <v>20024.599999999999</v>
      </c>
      <c r="D189" s="256">
        <v>24</v>
      </c>
      <c r="E189" s="257">
        <v>0</v>
      </c>
      <c r="F189" s="258">
        <v>18</v>
      </c>
      <c r="G189" s="255">
        <f t="shared" si="37"/>
        <v>834.35833333333323</v>
      </c>
      <c r="H189" s="255">
        <f t="shared" si="35"/>
        <v>1001.2299999999998</v>
      </c>
      <c r="I189" s="259">
        <v>18837</v>
      </c>
      <c r="J189" s="260">
        <f t="shared" si="39"/>
        <v>3</v>
      </c>
      <c r="K189" s="261" t="s">
        <v>974</v>
      </c>
      <c r="L189" s="259">
        <v>16970</v>
      </c>
    </row>
    <row r="190" spans="1:13" x14ac:dyDescent="0.2">
      <c r="B190" s="264" t="s">
        <v>678</v>
      </c>
      <c r="C190" s="255">
        <f t="shared" si="40"/>
        <v>43680.06</v>
      </c>
      <c r="D190" s="256">
        <v>48</v>
      </c>
      <c r="E190" s="257">
        <v>0</v>
      </c>
      <c r="F190" s="258">
        <v>18</v>
      </c>
      <c r="G190" s="255">
        <f t="shared" si="37"/>
        <v>910.00124999999991</v>
      </c>
      <c r="H190" s="255">
        <f t="shared" si="35"/>
        <v>1092.0014999999999</v>
      </c>
      <c r="I190" s="259">
        <v>37615.5</v>
      </c>
      <c r="J190" s="260">
        <f t="shared" si="39"/>
        <v>3</v>
      </c>
      <c r="K190" s="261" t="s">
        <v>974</v>
      </c>
      <c r="L190" s="259">
        <v>37017</v>
      </c>
    </row>
    <row r="191" spans="1:13" x14ac:dyDescent="0.2">
      <c r="B191" s="264" t="s">
        <v>677</v>
      </c>
      <c r="C191" s="255">
        <f t="shared" si="40"/>
        <v>24780</v>
      </c>
      <c r="D191" s="256">
        <v>24</v>
      </c>
      <c r="E191" s="257">
        <v>0</v>
      </c>
      <c r="F191" s="258">
        <v>18</v>
      </c>
      <c r="G191" s="255">
        <f t="shared" si="37"/>
        <v>1032.5</v>
      </c>
      <c r="H191" s="255">
        <f t="shared" si="35"/>
        <v>1239</v>
      </c>
      <c r="I191" s="259">
        <v>21645</v>
      </c>
      <c r="J191" s="260">
        <f t="shared" si="39"/>
        <v>3</v>
      </c>
      <c r="K191" s="261" t="s">
        <v>974</v>
      </c>
      <c r="L191" s="259">
        <v>21000</v>
      </c>
    </row>
    <row r="192" spans="1:13" x14ac:dyDescent="0.2">
      <c r="B192" s="254" t="s">
        <v>561</v>
      </c>
      <c r="C192" s="255">
        <f t="shared" si="40"/>
        <v>49560</v>
      </c>
      <c r="D192" s="256">
        <v>48</v>
      </c>
      <c r="E192" s="257">
        <v>0</v>
      </c>
      <c r="F192" s="258">
        <v>18</v>
      </c>
      <c r="G192" s="255">
        <f t="shared" si="37"/>
        <v>1032.5</v>
      </c>
      <c r="H192" s="255">
        <f t="shared" si="35"/>
        <v>1239</v>
      </c>
      <c r="I192" s="259">
        <v>43290</v>
      </c>
      <c r="J192" s="260">
        <f t="shared" si="39"/>
        <v>3</v>
      </c>
      <c r="K192" s="261" t="s">
        <v>974</v>
      </c>
      <c r="L192" s="259">
        <v>42000</v>
      </c>
    </row>
    <row r="193" spans="2:12" x14ac:dyDescent="0.2">
      <c r="B193" s="254" t="s">
        <v>8503</v>
      </c>
      <c r="C193" s="255">
        <f t="shared" si="40"/>
        <v>16800</v>
      </c>
      <c r="D193" s="256">
        <v>20</v>
      </c>
      <c r="E193" s="257" t="s">
        <v>8423</v>
      </c>
      <c r="F193" s="258">
        <v>20</v>
      </c>
      <c r="G193" s="255">
        <f t="shared" si="37"/>
        <v>840</v>
      </c>
      <c r="H193" s="255">
        <f t="shared" si="35"/>
        <v>1008</v>
      </c>
      <c r="I193" s="259"/>
      <c r="J193" s="260"/>
      <c r="K193" s="261" t="s">
        <v>977</v>
      </c>
      <c r="L193" s="259">
        <v>14000</v>
      </c>
    </row>
    <row r="194" spans="2:12" x14ac:dyDescent="0.2">
      <c r="B194" s="254" t="s">
        <v>8421</v>
      </c>
      <c r="C194" s="255">
        <f t="shared" si="40"/>
        <v>10800</v>
      </c>
      <c r="D194" s="256">
        <v>20</v>
      </c>
      <c r="E194" s="257" t="s">
        <v>8424</v>
      </c>
      <c r="F194" s="258">
        <v>20</v>
      </c>
      <c r="G194" s="255">
        <f t="shared" si="37"/>
        <v>540</v>
      </c>
      <c r="H194" s="255">
        <f t="shared" si="35"/>
        <v>648</v>
      </c>
      <c r="I194" s="259">
        <v>14625</v>
      </c>
      <c r="J194" s="260">
        <f t="shared" ref="J194:J223" si="45">IF(I194&lt;C194,3,IF(I194&gt;C194,1,2))</f>
        <v>1</v>
      </c>
      <c r="K194" s="261" t="s">
        <v>977</v>
      </c>
      <c r="L194" s="259">
        <v>9000</v>
      </c>
    </row>
    <row r="195" spans="2:12" x14ac:dyDescent="0.2">
      <c r="B195" s="254" t="s">
        <v>8420</v>
      </c>
      <c r="C195" s="255">
        <f t="shared" si="40"/>
        <v>9600</v>
      </c>
      <c r="D195" s="256">
        <v>40</v>
      </c>
      <c r="E195" s="257" t="s">
        <v>8422</v>
      </c>
      <c r="F195" s="258">
        <v>20</v>
      </c>
      <c r="G195" s="255">
        <f t="shared" si="37"/>
        <v>240</v>
      </c>
      <c r="H195" s="255">
        <f t="shared" si="35"/>
        <v>288</v>
      </c>
      <c r="I195" s="259">
        <v>12870</v>
      </c>
      <c r="J195" s="260">
        <f t="shared" si="45"/>
        <v>1</v>
      </c>
      <c r="K195" s="261" t="s">
        <v>977</v>
      </c>
      <c r="L195" s="259">
        <v>8000</v>
      </c>
    </row>
    <row r="196" spans="2:12" x14ac:dyDescent="0.2">
      <c r="B196" s="240" t="s">
        <v>742</v>
      </c>
      <c r="C196" s="255">
        <f t="shared" si="40"/>
        <v>7200</v>
      </c>
      <c r="D196" s="256">
        <v>40</v>
      </c>
      <c r="E196" s="257">
        <v>0</v>
      </c>
      <c r="F196" s="258">
        <v>20</v>
      </c>
      <c r="G196" s="255">
        <f t="shared" si="37"/>
        <v>180</v>
      </c>
      <c r="H196" s="255">
        <f t="shared" si="35"/>
        <v>216</v>
      </c>
      <c r="I196" s="259">
        <v>5850</v>
      </c>
      <c r="J196" s="260">
        <f t="shared" si="45"/>
        <v>3</v>
      </c>
      <c r="K196" s="261" t="s">
        <v>977</v>
      </c>
      <c r="L196" s="259">
        <v>6000</v>
      </c>
    </row>
    <row r="197" spans="2:12" x14ac:dyDescent="0.2">
      <c r="B197" s="254" t="s">
        <v>560</v>
      </c>
      <c r="C197" s="255">
        <f t="shared" si="40"/>
        <v>3360</v>
      </c>
      <c r="D197" s="256">
        <v>100</v>
      </c>
      <c r="E197" s="257">
        <v>0</v>
      </c>
      <c r="F197" s="258">
        <v>20</v>
      </c>
      <c r="G197" s="255">
        <f t="shared" si="37"/>
        <v>33.6</v>
      </c>
      <c r="H197" s="255">
        <f t="shared" si="35"/>
        <v>40.32</v>
      </c>
      <c r="I197" s="259">
        <v>3000</v>
      </c>
      <c r="J197" s="260">
        <f t="shared" si="45"/>
        <v>3</v>
      </c>
      <c r="K197" s="261" t="s">
        <v>973</v>
      </c>
      <c r="L197" s="259">
        <v>2800</v>
      </c>
    </row>
    <row r="198" spans="2:12" x14ac:dyDescent="0.2">
      <c r="B198" s="254" t="s">
        <v>559</v>
      </c>
      <c r="C198" s="255">
        <f t="shared" si="40"/>
        <v>3240</v>
      </c>
      <c r="D198" s="256">
        <v>12</v>
      </c>
      <c r="E198" s="257">
        <v>0</v>
      </c>
      <c r="F198" s="258">
        <v>20</v>
      </c>
      <c r="G198" s="255">
        <f t="shared" si="37"/>
        <v>270</v>
      </c>
      <c r="H198" s="255">
        <f t="shared" ref="H198:H262" si="46">G198*1.2</f>
        <v>324</v>
      </c>
      <c r="I198" s="259">
        <v>2280</v>
      </c>
      <c r="J198" s="260">
        <f t="shared" si="45"/>
        <v>3</v>
      </c>
      <c r="K198" s="261" t="s">
        <v>973</v>
      </c>
      <c r="L198" s="259">
        <v>2700</v>
      </c>
    </row>
    <row r="199" spans="2:12" x14ac:dyDescent="0.2">
      <c r="B199" s="254" t="s">
        <v>558</v>
      </c>
      <c r="C199" s="255">
        <f t="shared" si="40"/>
        <v>3240</v>
      </c>
      <c r="D199" s="256">
        <v>12</v>
      </c>
      <c r="E199" s="257">
        <v>0</v>
      </c>
      <c r="F199" s="258">
        <v>20</v>
      </c>
      <c r="G199" s="255">
        <f t="shared" ref="G199:G263" si="47">C199/D199</f>
        <v>270</v>
      </c>
      <c r="H199" s="255">
        <f t="shared" si="46"/>
        <v>324</v>
      </c>
      <c r="I199" s="259">
        <v>2280</v>
      </c>
      <c r="J199" s="260">
        <f t="shared" si="45"/>
        <v>3</v>
      </c>
      <c r="K199" s="261" t="s">
        <v>973</v>
      </c>
      <c r="L199" s="259">
        <v>2700</v>
      </c>
    </row>
    <row r="200" spans="2:12" x14ac:dyDescent="0.2">
      <c r="B200" s="254" t="s">
        <v>770</v>
      </c>
      <c r="C200" s="255">
        <f t="shared" si="40"/>
        <v>1380</v>
      </c>
      <c r="D200" s="256">
        <v>1</v>
      </c>
      <c r="E200" s="257">
        <v>0</v>
      </c>
      <c r="F200" s="258">
        <v>20</v>
      </c>
      <c r="G200" s="255">
        <f t="shared" si="47"/>
        <v>1380</v>
      </c>
      <c r="H200" s="255">
        <f t="shared" si="46"/>
        <v>1656</v>
      </c>
      <c r="I200" s="259">
        <v>1620</v>
      </c>
      <c r="J200" s="260">
        <f t="shared" si="45"/>
        <v>1</v>
      </c>
      <c r="K200" s="261" t="s">
        <v>973</v>
      </c>
      <c r="L200" s="259">
        <v>1150</v>
      </c>
    </row>
    <row r="201" spans="2:12" x14ac:dyDescent="0.2">
      <c r="B201" s="254" t="s">
        <v>771</v>
      </c>
      <c r="C201" s="255">
        <f t="shared" si="40"/>
        <v>3600</v>
      </c>
      <c r="D201" s="256">
        <v>1</v>
      </c>
      <c r="E201" s="257">
        <v>0</v>
      </c>
      <c r="F201" s="258">
        <v>20</v>
      </c>
      <c r="G201" s="255">
        <f t="shared" si="47"/>
        <v>3600</v>
      </c>
      <c r="H201" s="255">
        <f t="shared" si="46"/>
        <v>4320</v>
      </c>
      <c r="I201" s="259">
        <v>3000</v>
      </c>
      <c r="J201" s="260">
        <f t="shared" si="45"/>
        <v>3</v>
      </c>
      <c r="K201" s="261" t="s">
        <v>973</v>
      </c>
      <c r="L201" s="259">
        <v>3000</v>
      </c>
    </row>
    <row r="202" spans="2:12" x14ac:dyDescent="0.2">
      <c r="B202" s="254" t="s">
        <v>557</v>
      </c>
      <c r="C202" s="255">
        <f t="shared" si="40"/>
        <v>1920</v>
      </c>
      <c r="D202" s="256">
        <v>1</v>
      </c>
      <c r="E202" s="257">
        <v>0</v>
      </c>
      <c r="F202" s="258">
        <v>20</v>
      </c>
      <c r="G202" s="255">
        <f t="shared" si="47"/>
        <v>1920</v>
      </c>
      <c r="H202" s="255">
        <f t="shared" si="46"/>
        <v>2304</v>
      </c>
      <c r="I202" s="259">
        <v>1620</v>
      </c>
      <c r="J202" s="260">
        <f t="shared" si="45"/>
        <v>3</v>
      </c>
      <c r="K202" s="261" t="s">
        <v>973</v>
      </c>
      <c r="L202" s="259">
        <v>1600</v>
      </c>
    </row>
    <row r="203" spans="2:12" x14ac:dyDescent="0.2">
      <c r="B203" s="254" t="s">
        <v>556</v>
      </c>
      <c r="C203" s="255">
        <f t="shared" si="40"/>
        <v>1980</v>
      </c>
      <c r="D203" s="256">
        <v>1</v>
      </c>
      <c r="E203" s="257">
        <v>0</v>
      </c>
      <c r="F203" s="258">
        <v>20</v>
      </c>
      <c r="G203" s="255">
        <f t="shared" si="47"/>
        <v>1980</v>
      </c>
      <c r="H203" s="255">
        <f t="shared" si="46"/>
        <v>2376</v>
      </c>
      <c r="I203" s="259">
        <v>1800</v>
      </c>
      <c r="J203" s="260">
        <f t="shared" si="45"/>
        <v>3</v>
      </c>
      <c r="K203" s="261" t="s">
        <v>973</v>
      </c>
      <c r="L203" s="259">
        <v>1650</v>
      </c>
    </row>
    <row r="204" spans="2:12" x14ac:dyDescent="0.2">
      <c r="B204" s="265" t="s">
        <v>692</v>
      </c>
      <c r="C204" s="255">
        <f t="shared" si="40"/>
        <v>2220</v>
      </c>
      <c r="D204" s="256">
        <v>5</v>
      </c>
      <c r="E204" s="257">
        <v>0</v>
      </c>
      <c r="F204" s="258">
        <v>20</v>
      </c>
      <c r="G204" s="255">
        <f t="shared" si="47"/>
        <v>444</v>
      </c>
      <c r="H204" s="255">
        <f t="shared" si="46"/>
        <v>532.79999999999995</v>
      </c>
      <c r="I204" s="259">
        <v>1980</v>
      </c>
      <c r="J204" s="260">
        <f t="shared" si="45"/>
        <v>3</v>
      </c>
      <c r="K204" s="261" t="s">
        <v>973</v>
      </c>
      <c r="L204" s="259">
        <v>1850</v>
      </c>
    </row>
    <row r="205" spans="2:12" x14ac:dyDescent="0.2">
      <c r="B205" s="265" t="s">
        <v>693</v>
      </c>
      <c r="C205" s="255">
        <f t="shared" si="40"/>
        <v>2400</v>
      </c>
      <c r="D205" s="256">
        <v>5</v>
      </c>
      <c r="E205" s="257">
        <v>0</v>
      </c>
      <c r="F205" s="258">
        <v>20</v>
      </c>
      <c r="G205" s="255">
        <f t="shared" si="47"/>
        <v>480</v>
      </c>
      <c r="H205" s="255">
        <f t="shared" si="46"/>
        <v>576</v>
      </c>
      <c r="I205" s="259">
        <v>2220</v>
      </c>
      <c r="J205" s="260">
        <f t="shared" si="45"/>
        <v>3</v>
      </c>
      <c r="K205" s="261" t="s">
        <v>973</v>
      </c>
      <c r="L205" s="259">
        <v>2000</v>
      </c>
    </row>
    <row r="206" spans="2:12" x14ac:dyDescent="0.2">
      <c r="B206" s="254" t="s">
        <v>752</v>
      </c>
      <c r="C206" s="255">
        <f t="shared" si="40"/>
        <v>10800</v>
      </c>
      <c r="D206" s="256">
        <v>50</v>
      </c>
      <c r="E206" s="257">
        <v>0</v>
      </c>
      <c r="F206" s="258">
        <v>20</v>
      </c>
      <c r="G206" s="255">
        <f t="shared" si="47"/>
        <v>216</v>
      </c>
      <c r="H206" s="255">
        <f t="shared" si="46"/>
        <v>259.2</v>
      </c>
      <c r="I206" s="259">
        <v>8280</v>
      </c>
      <c r="J206" s="260">
        <f t="shared" si="45"/>
        <v>3</v>
      </c>
      <c r="K206" s="261" t="s">
        <v>973</v>
      </c>
      <c r="L206" s="259">
        <v>9000</v>
      </c>
    </row>
    <row r="207" spans="2:12" x14ac:dyDescent="0.2">
      <c r="B207" s="254" t="s">
        <v>753</v>
      </c>
      <c r="C207" s="255">
        <f t="shared" si="40"/>
        <v>10800</v>
      </c>
      <c r="D207" s="256">
        <v>50</v>
      </c>
      <c r="E207" s="257">
        <v>0</v>
      </c>
      <c r="F207" s="258">
        <v>20</v>
      </c>
      <c r="G207" s="255">
        <f t="shared" si="47"/>
        <v>216</v>
      </c>
      <c r="H207" s="255">
        <f t="shared" si="46"/>
        <v>259.2</v>
      </c>
      <c r="I207" s="259">
        <v>10800</v>
      </c>
      <c r="J207" s="260">
        <f t="shared" si="45"/>
        <v>2</v>
      </c>
      <c r="K207" s="261" t="s">
        <v>973</v>
      </c>
      <c r="L207" s="259">
        <v>9000</v>
      </c>
    </row>
    <row r="208" spans="2:12" x14ac:dyDescent="0.2">
      <c r="B208" s="48" t="s">
        <v>8550</v>
      </c>
      <c r="C208" s="255">
        <f t="shared" si="40"/>
        <v>4200</v>
      </c>
      <c r="D208" s="256">
        <v>50</v>
      </c>
      <c r="E208" s="257">
        <v>0</v>
      </c>
      <c r="F208" s="258">
        <v>20</v>
      </c>
      <c r="G208" s="255">
        <f t="shared" si="47"/>
        <v>84</v>
      </c>
      <c r="H208" s="255">
        <f t="shared" si="46"/>
        <v>100.8</v>
      </c>
      <c r="I208" s="259">
        <v>10801</v>
      </c>
      <c r="J208" s="260">
        <f t="shared" si="45"/>
        <v>1</v>
      </c>
      <c r="K208" s="261" t="s">
        <v>973</v>
      </c>
      <c r="L208" s="259">
        <v>3500</v>
      </c>
    </row>
    <row r="209" spans="2:12" x14ac:dyDescent="0.2">
      <c r="B209" s="254" t="s">
        <v>555</v>
      </c>
      <c r="C209" s="255">
        <f t="shared" si="40"/>
        <v>5040</v>
      </c>
      <c r="D209" s="256">
        <v>25</v>
      </c>
      <c r="E209" s="257">
        <v>0</v>
      </c>
      <c r="F209" s="258">
        <v>20</v>
      </c>
      <c r="G209" s="255">
        <f t="shared" si="47"/>
        <v>201.6</v>
      </c>
      <c r="H209" s="255">
        <f t="shared" si="46"/>
        <v>241.92</v>
      </c>
      <c r="I209" s="259">
        <v>4080</v>
      </c>
      <c r="J209" s="260">
        <f t="shared" si="45"/>
        <v>3</v>
      </c>
      <c r="K209" s="261" t="s">
        <v>973</v>
      </c>
      <c r="L209" s="259">
        <v>4200</v>
      </c>
    </row>
    <row r="210" spans="2:12" x14ac:dyDescent="0.2">
      <c r="B210" s="254" t="s">
        <v>554</v>
      </c>
      <c r="C210" s="255">
        <f t="shared" si="40"/>
        <v>20400</v>
      </c>
      <c r="D210" s="256">
        <v>10</v>
      </c>
      <c r="E210" s="257">
        <v>0</v>
      </c>
      <c r="F210" s="258">
        <v>20</v>
      </c>
      <c r="G210" s="255">
        <f t="shared" si="47"/>
        <v>2040</v>
      </c>
      <c r="H210" s="255">
        <f t="shared" si="46"/>
        <v>2448</v>
      </c>
      <c r="I210" s="259">
        <v>10800</v>
      </c>
      <c r="J210" s="260">
        <f t="shared" si="45"/>
        <v>3</v>
      </c>
      <c r="K210" s="261" t="s">
        <v>973</v>
      </c>
      <c r="L210" s="259">
        <v>17000</v>
      </c>
    </row>
    <row r="211" spans="2:12" x14ac:dyDescent="0.2">
      <c r="B211" s="254" t="s">
        <v>9246</v>
      </c>
      <c r="C211" s="255">
        <f t="shared" si="40"/>
        <v>7140</v>
      </c>
      <c r="D211" s="256">
        <v>25</v>
      </c>
      <c r="E211" s="257" t="s">
        <v>553</v>
      </c>
      <c r="F211" s="258">
        <v>20</v>
      </c>
      <c r="G211" s="255">
        <f t="shared" si="47"/>
        <v>285.60000000000002</v>
      </c>
      <c r="H211" s="255">
        <f t="shared" si="46"/>
        <v>342.72</v>
      </c>
      <c r="I211" s="259">
        <v>4300</v>
      </c>
      <c r="J211" s="260">
        <f t="shared" si="45"/>
        <v>3</v>
      </c>
      <c r="K211" s="261" t="s">
        <v>973</v>
      </c>
      <c r="L211" s="259">
        <v>5950</v>
      </c>
    </row>
    <row r="212" spans="2:12" x14ac:dyDescent="0.2">
      <c r="B212" s="254" t="s">
        <v>552</v>
      </c>
      <c r="C212" s="255">
        <f t="shared" si="40"/>
        <v>9600</v>
      </c>
      <c r="D212" s="256">
        <v>10</v>
      </c>
      <c r="E212" s="257">
        <v>0</v>
      </c>
      <c r="F212" s="258">
        <v>20</v>
      </c>
      <c r="G212" s="255">
        <f t="shared" si="47"/>
        <v>960</v>
      </c>
      <c r="H212" s="255">
        <f t="shared" si="46"/>
        <v>1152</v>
      </c>
      <c r="I212" s="259">
        <v>7800</v>
      </c>
      <c r="J212" s="260">
        <f t="shared" si="45"/>
        <v>3</v>
      </c>
      <c r="K212" s="261" t="s">
        <v>973</v>
      </c>
      <c r="L212" s="259">
        <v>8000</v>
      </c>
    </row>
    <row r="213" spans="2:12" ht="14.25" customHeight="1" x14ac:dyDescent="0.2">
      <c r="B213" s="254" t="s">
        <v>551</v>
      </c>
      <c r="C213" s="255">
        <f t="shared" si="40"/>
        <v>4200</v>
      </c>
      <c r="D213" s="256">
        <v>10</v>
      </c>
      <c r="E213" s="257">
        <v>0</v>
      </c>
      <c r="F213" s="258">
        <v>20</v>
      </c>
      <c r="G213" s="255">
        <f t="shared" si="47"/>
        <v>420</v>
      </c>
      <c r="H213" s="255">
        <f t="shared" si="46"/>
        <v>504</v>
      </c>
      <c r="I213" s="259">
        <v>3900</v>
      </c>
      <c r="J213" s="260">
        <f t="shared" si="45"/>
        <v>3</v>
      </c>
      <c r="K213" s="261" t="s">
        <v>973</v>
      </c>
      <c r="L213" s="259">
        <v>3500</v>
      </c>
    </row>
    <row r="214" spans="2:12" x14ac:dyDescent="0.2">
      <c r="B214" s="254" t="s">
        <v>550</v>
      </c>
      <c r="C214" s="255">
        <f t="shared" si="40"/>
        <v>18600</v>
      </c>
      <c r="D214" s="256">
        <v>10</v>
      </c>
      <c r="E214" s="257">
        <v>0</v>
      </c>
      <c r="F214" s="258">
        <v>20</v>
      </c>
      <c r="G214" s="255">
        <f t="shared" si="47"/>
        <v>1860</v>
      </c>
      <c r="H214" s="255">
        <f t="shared" si="46"/>
        <v>2232</v>
      </c>
      <c r="I214" s="259">
        <v>15600</v>
      </c>
      <c r="J214" s="260">
        <f t="shared" si="45"/>
        <v>3</v>
      </c>
      <c r="K214" s="261" t="s">
        <v>973</v>
      </c>
      <c r="L214" s="259">
        <v>15500</v>
      </c>
    </row>
    <row r="215" spans="2:12" x14ac:dyDescent="0.2">
      <c r="B215" s="254" t="s">
        <v>549</v>
      </c>
      <c r="C215" s="255">
        <f t="shared" si="40"/>
        <v>5640</v>
      </c>
      <c r="D215" s="256">
        <v>10</v>
      </c>
      <c r="E215" s="257">
        <v>0</v>
      </c>
      <c r="F215" s="258">
        <v>20</v>
      </c>
      <c r="G215" s="255">
        <f t="shared" si="47"/>
        <v>564</v>
      </c>
      <c r="H215" s="255">
        <f t="shared" si="46"/>
        <v>676.8</v>
      </c>
      <c r="I215" s="259">
        <v>5100</v>
      </c>
      <c r="J215" s="260">
        <f t="shared" si="45"/>
        <v>3</v>
      </c>
      <c r="K215" s="261" t="s">
        <v>973</v>
      </c>
      <c r="L215" s="259">
        <v>4700</v>
      </c>
    </row>
    <row r="216" spans="2:12" x14ac:dyDescent="0.2">
      <c r="B216" s="254" t="s">
        <v>548</v>
      </c>
      <c r="C216" s="255">
        <f t="shared" si="40"/>
        <v>10500</v>
      </c>
      <c r="D216" s="256">
        <v>25</v>
      </c>
      <c r="E216" s="257">
        <v>0</v>
      </c>
      <c r="F216" s="258">
        <v>20</v>
      </c>
      <c r="G216" s="255">
        <f t="shared" si="47"/>
        <v>420</v>
      </c>
      <c r="H216" s="255">
        <f t="shared" si="46"/>
        <v>504</v>
      </c>
      <c r="I216" s="259">
        <v>7500</v>
      </c>
      <c r="J216" s="260">
        <f t="shared" si="45"/>
        <v>3</v>
      </c>
      <c r="K216" s="261" t="s">
        <v>973</v>
      </c>
      <c r="L216" s="259">
        <v>8750</v>
      </c>
    </row>
    <row r="217" spans="2:12" x14ac:dyDescent="0.2">
      <c r="B217" s="240" t="s">
        <v>934</v>
      </c>
      <c r="C217" s="255">
        <f t="shared" si="40"/>
        <v>0</v>
      </c>
      <c r="D217" s="256">
        <v>0</v>
      </c>
      <c r="E217" s="257">
        <v>0</v>
      </c>
      <c r="F217" s="258">
        <v>18</v>
      </c>
      <c r="G217" s="255" t="e">
        <f t="shared" si="47"/>
        <v>#DIV/0!</v>
      </c>
      <c r="H217" s="255" t="e">
        <f t="shared" si="46"/>
        <v>#DIV/0!</v>
      </c>
      <c r="I217" s="259">
        <v>0</v>
      </c>
      <c r="J217" s="260">
        <f t="shared" si="45"/>
        <v>2</v>
      </c>
      <c r="K217" s="261" t="s">
        <v>973</v>
      </c>
      <c r="L217" s="259">
        <v>0</v>
      </c>
    </row>
    <row r="218" spans="2:12" x14ac:dyDescent="0.2">
      <c r="B218" s="254" t="s">
        <v>8259</v>
      </c>
      <c r="C218" s="255">
        <f t="shared" si="40"/>
        <v>10800</v>
      </c>
      <c r="D218" s="256">
        <v>100</v>
      </c>
      <c r="E218" s="257">
        <v>0</v>
      </c>
      <c r="F218" s="258">
        <v>20</v>
      </c>
      <c r="G218" s="255">
        <f t="shared" si="47"/>
        <v>108</v>
      </c>
      <c r="H218" s="255">
        <f t="shared" si="46"/>
        <v>129.6</v>
      </c>
      <c r="I218" s="259">
        <v>7140</v>
      </c>
      <c r="J218" s="260">
        <f t="shared" si="45"/>
        <v>3</v>
      </c>
      <c r="K218" s="261" t="s">
        <v>973</v>
      </c>
      <c r="L218" s="259">
        <v>9000</v>
      </c>
    </row>
    <row r="219" spans="2:12" x14ac:dyDescent="0.2">
      <c r="B219" s="254" t="s">
        <v>547</v>
      </c>
      <c r="C219" s="255">
        <f t="shared" si="40"/>
        <v>10800</v>
      </c>
      <c r="D219" s="256">
        <v>100</v>
      </c>
      <c r="E219" s="257">
        <v>0</v>
      </c>
      <c r="F219" s="258">
        <v>20</v>
      </c>
      <c r="G219" s="255">
        <f t="shared" si="47"/>
        <v>108</v>
      </c>
      <c r="H219" s="255">
        <f t="shared" si="46"/>
        <v>129.6</v>
      </c>
      <c r="I219" s="259">
        <v>7140</v>
      </c>
      <c r="J219" s="260">
        <f t="shared" si="45"/>
        <v>3</v>
      </c>
      <c r="K219" s="261" t="s">
        <v>973</v>
      </c>
      <c r="L219" s="259">
        <v>9000</v>
      </c>
    </row>
    <row r="220" spans="2:12" x14ac:dyDescent="0.2">
      <c r="B220" s="254" t="s">
        <v>546</v>
      </c>
      <c r="C220" s="255">
        <f t="shared" si="40"/>
        <v>8940</v>
      </c>
      <c r="D220" s="256">
        <v>10</v>
      </c>
      <c r="E220" s="257">
        <v>0</v>
      </c>
      <c r="F220" s="258">
        <v>20</v>
      </c>
      <c r="G220" s="255">
        <f t="shared" si="47"/>
        <v>894</v>
      </c>
      <c r="H220" s="255">
        <f t="shared" si="46"/>
        <v>1072.8</v>
      </c>
      <c r="I220" s="259">
        <v>8280</v>
      </c>
      <c r="J220" s="260">
        <f t="shared" si="45"/>
        <v>3</v>
      </c>
      <c r="K220" s="261" t="s">
        <v>973</v>
      </c>
      <c r="L220" s="259">
        <v>7450</v>
      </c>
    </row>
    <row r="221" spans="2:12" x14ac:dyDescent="0.2">
      <c r="B221" s="254" t="s">
        <v>545</v>
      </c>
      <c r="C221" s="255">
        <f t="shared" si="40"/>
        <v>1200</v>
      </c>
      <c r="D221" s="256">
        <v>10</v>
      </c>
      <c r="E221" s="257">
        <v>0</v>
      </c>
      <c r="F221" s="258">
        <v>20</v>
      </c>
      <c r="G221" s="255">
        <f t="shared" si="47"/>
        <v>120</v>
      </c>
      <c r="H221" s="255">
        <f t="shared" si="46"/>
        <v>144</v>
      </c>
      <c r="I221" s="259">
        <v>1200</v>
      </c>
      <c r="J221" s="260">
        <f t="shared" si="45"/>
        <v>2</v>
      </c>
      <c r="K221" s="261" t="s">
        <v>973</v>
      </c>
      <c r="L221" s="259">
        <v>1000</v>
      </c>
    </row>
    <row r="222" spans="2:12" x14ac:dyDescent="0.2">
      <c r="B222" s="264" t="s">
        <v>687</v>
      </c>
      <c r="C222" s="255">
        <f t="shared" si="40"/>
        <v>6360</v>
      </c>
      <c r="D222" s="256">
        <v>10</v>
      </c>
      <c r="E222" s="257">
        <v>0</v>
      </c>
      <c r="F222" s="258">
        <v>20</v>
      </c>
      <c r="G222" s="255">
        <f t="shared" si="47"/>
        <v>636</v>
      </c>
      <c r="H222" s="255">
        <f t="shared" si="46"/>
        <v>763.19999999999993</v>
      </c>
      <c r="I222" s="259">
        <v>4620</v>
      </c>
      <c r="J222" s="260">
        <f t="shared" si="45"/>
        <v>3</v>
      </c>
      <c r="K222" s="261" t="s">
        <v>973</v>
      </c>
      <c r="L222" s="259">
        <v>5300</v>
      </c>
    </row>
    <row r="223" spans="2:12" x14ac:dyDescent="0.2">
      <c r="B223" s="254" t="s">
        <v>544</v>
      </c>
      <c r="C223" s="255">
        <f t="shared" si="40"/>
        <v>1440</v>
      </c>
      <c r="D223" s="256">
        <v>10</v>
      </c>
      <c r="E223" s="257">
        <v>0</v>
      </c>
      <c r="F223" s="258">
        <v>20</v>
      </c>
      <c r="G223" s="255">
        <f t="shared" si="47"/>
        <v>144</v>
      </c>
      <c r="H223" s="255">
        <f t="shared" si="46"/>
        <v>172.79999999999998</v>
      </c>
      <c r="I223" s="259">
        <v>1320</v>
      </c>
      <c r="J223" s="260">
        <f t="shared" si="45"/>
        <v>3</v>
      </c>
      <c r="K223" s="261" t="s">
        <v>973</v>
      </c>
      <c r="L223" s="259">
        <v>1200</v>
      </c>
    </row>
    <row r="224" spans="2:12" x14ac:dyDescent="0.2">
      <c r="B224" s="48" t="s">
        <v>8457</v>
      </c>
      <c r="C224" s="255">
        <f t="shared" ref="C224:C225" si="48">+((F224/100)+1)*L224</f>
        <v>4200</v>
      </c>
      <c r="D224" s="256">
        <v>25</v>
      </c>
      <c r="E224" s="257">
        <v>0</v>
      </c>
      <c r="F224" s="258">
        <v>20</v>
      </c>
      <c r="G224" s="255">
        <f t="shared" ref="G224:G225" si="49">C224/D224</f>
        <v>168</v>
      </c>
      <c r="H224" s="255">
        <f t="shared" ref="H224:H225" si="50">G224*1.2</f>
        <v>201.6</v>
      </c>
      <c r="I224" s="259">
        <v>1321</v>
      </c>
      <c r="J224" s="260">
        <f t="shared" ref="J224:J225" si="51">IF(I224&lt;C224,3,IF(I224&gt;C224,1,2))</f>
        <v>3</v>
      </c>
      <c r="K224" s="261" t="s">
        <v>973</v>
      </c>
      <c r="L224" s="259">
        <v>3500</v>
      </c>
    </row>
    <row r="225" spans="2:12" x14ac:dyDescent="0.2">
      <c r="B225" s="48" t="s">
        <v>8413</v>
      </c>
      <c r="C225" s="255">
        <f t="shared" si="48"/>
        <v>1560</v>
      </c>
      <c r="D225" s="256">
        <v>10</v>
      </c>
      <c r="E225" s="257">
        <v>0</v>
      </c>
      <c r="F225" s="258">
        <v>20</v>
      </c>
      <c r="G225" s="255">
        <f t="shared" si="49"/>
        <v>156</v>
      </c>
      <c r="H225" s="255">
        <f t="shared" si="50"/>
        <v>187.2</v>
      </c>
      <c r="I225" s="259">
        <v>1322</v>
      </c>
      <c r="J225" s="260">
        <f t="shared" si="51"/>
        <v>3</v>
      </c>
      <c r="K225" s="261" t="s">
        <v>973</v>
      </c>
      <c r="L225" s="259">
        <v>1300</v>
      </c>
    </row>
    <row r="226" spans="2:12" x14ac:dyDescent="0.2">
      <c r="B226" s="254" t="s">
        <v>543</v>
      </c>
      <c r="C226" s="255">
        <f t="shared" si="40"/>
        <v>9000</v>
      </c>
      <c r="D226" s="256">
        <v>10</v>
      </c>
      <c r="E226" s="257">
        <v>0</v>
      </c>
      <c r="F226" s="258">
        <v>20</v>
      </c>
      <c r="G226" s="255">
        <f t="shared" si="47"/>
        <v>900</v>
      </c>
      <c r="H226" s="255">
        <f t="shared" si="46"/>
        <v>1080</v>
      </c>
      <c r="I226" s="259">
        <v>7200</v>
      </c>
      <c r="J226" s="260">
        <f t="shared" ref="J226:J231" si="52">IF(I226&lt;C226,3,IF(I226&gt;C226,1,2))</f>
        <v>3</v>
      </c>
      <c r="K226" s="261" t="s">
        <v>973</v>
      </c>
      <c r="L226" s="259">
        <v>7500</v>
      </c>
    </row>
    <row r="227" spans="2:12" x14ac:dyDescent="0.2">
      <c r="B227" s="254" t="s">
        <v>542</v>
      </c>
      <c r="C227" s="255">
        <f t="shared" si="40"/>
        <v>11760</v>
      </c>
      <c r="D227" s="256">
        <v>50</v>
      </c>
      <c r="E227" s="257">
        <v>0</v>
      </c>
      <c r="F227" s="258">
        <v>20</v>
      </c>
      <c r="G227" s="255">
        <f t="shared" si="47"/>
        <v>235.2</v>
      </c>
      <c r="H227" s="255">
        <f t="shared" si="46"/>
        <v>282.23999999999995</v>
      </c>
      <c r="I227" s="259">
        <v>9000</v>
      </c>
      <c r="J227" s="260">
        <f t="shared" si="52"/>
        <v>3</v>
      </c>
      <c r="K227" s="261" t="s">
        <v>973</v>
      </c>
      <c r="L227" s="259">
        <v>9800</v>
      </c>
    </row>
    <row r="228" spans="2:12" x14ac:dyDescent="0.2">
      <c r="B228" s="262" t="s">
        <v>9117</v>
      </c>
      <c r="C228" s="255">
        <f t="shared" si="40"/>
        <v>8260</v>
      </c>
      <c r="D228" s="256">
        <v>50</v>
      </c>
      <c r="E228" s="257">
        <v>0</v>
      </c>
      <c r="F228" s="258">
        <v>18</v>
      </c>
      <c r="G228" s="255">
        <f t="shared" si="47"/>
        <v>165.2</v>
      </c>
      <c r="H228" s="255">
        <f t="shared" si="46"/>
        <v>198.23999999999998</v>
      </c>
      <c r="I228" s="259">
        <v>103545</v>
      </c>
      <c r="J228" s="260">
        <f t="shared" si="52"/>
        <v>1</v>
      </c>
      <c r="K228" s="261" t="s">
        <v>977</v>
      </c>
      <c r="L228" s="259">
        <v>7000</v>
      </c>
    </row>
    <row r="229" spans="2:12" x14ac:dyDescent="0.2">
      <c r="B229" s="254" t="s">
        <v>541</v>
      </c>
      <c r="C229" s="255">
        <f t="shared" si="40"/>
        <v>22500</v>
      </c>
      <c r="D229" s="256">
        <v>25</v>
      </c>
      <c r="E229" s="257">
        <v>0</v>
      </c>
      <c r="F229" s="258">
        <v>20</v>
      </c>
      <c r="G229" s="255">
        <f t="shared" si="47"/>
        <v>900</v>
      </c>
      <c r="H229" s="255">
        <f t="shared" si="46"/>
        <v>1080</v>
      </c>
      <c r="I229" s="259">
        <v>15000</v>
      </c>
      <c r="J229" s="260">
        <f t="shared" si="52"/>
        <v>3</v>
      </c>
      <c r="K229" s="261" t="s">
        <v>973</v>
      </c>
      <c r="L229" s="259">
        <v>18750</v>
      </c>
    </row>
    <row r="230" spans="2:12" x14ac:dyDescent="0.2">
      <c r="B230" s="254" t="s">
        <v>540</v>
      </c>
      <c r="C230" s="255">
        <f t="shared" si="40"/>
        <v>17400</v>
      </c>
      <c r="D230" s="256">
        <v>10</v>
      </c>
      <c r="E230" s="257">
        <v>0</v>
      </c>
      <c r="F230" s="258">
        <v>20</v>
      </c>
      <c r="G230" s="255">
        <f t="shared" si="47"/>
        <v>1740</v>
      </c>
      <c r="H230" s="255">
        <f t="shared" si="46"/>
        <v>2088</v>
      </c>
      <c r="I230" s="259">
        <v>14400</v>
      </c>
      <c r="J230" s="260">
        <f t="shared" si="52"/>
        <v>3</v>
      </c>
      <c r="K230" s="261" t="s">
        <v>973</v>
      </c>
      <c r="L230" s="259">
        <v>14500</v>
      </c>
    </row>
    <row r="231" spans="2:12" x14ac:dyDescent="0.2">
      <c r="B231" s="48" t="s">
        <v>8443</v>
      </c>
      <c r="C231" s="255">
        <f t="shared" ref="C231" si="53">+((F231/100)+1)*L231</f>
        <v>3600</v>
      </c>
      <c r="D231" s="256">
        <v>6</v>
      </c>
      <c r="E231" s="257">
        <v>0</v>
      </c>
      <c r="F231" s="258">
        <v>20</v>
      </c>
      <c r="G231" s="255">
        <f t="shared" ref="G231" si="54">C231/D231</f>
        <v>600</v>
      </c>
      <c r="H231" s="255">
        <f t="shared" ref="H231" si="55">G231*1.2</f>
        <v>720</v>
      </c>
      <c r="I231" s="259">
        <v>14401</v>
      </c>
      <c r="J231" s="260">
        <f t="shared" si="52"/>
        <v>1</v>
      </c>
      <c r="K231" s="261" t="s">
        <v>973</v>
      </c>
      <c r="L231" s="259">
        <v>3000</v>
      </c>
    </row>
    <row r="232" spans="2:12" x14ac:dyDescent="0.2">
      <c r="B232" s="265" t="s">
        <v>722</v>
      </c>
      <c r="C232" s="255">
        <f t="shared" si="40"/>
        <v>6600</v>
      </c>
      <c r="D232" s="256">
        <v>12</v>
      </c>
      <c r="E232" s="257">
        <v>0</v>
      </c>
      <c r="F232" s="258">
        <v>20</v>
      </c>
      <c r="G232" s="255">
        <f t="shared" si="47"/>
        <v>550</v>
      </c>
      <c r="H232" s="255">
        <f t="shared" si="46"/>
        <v>660</v>
      </c>
      <c r="I232" s="259">
        <v>5520</v>
      </c>
      <c r="J232" s="260">
        <f t="shared" ref="J232:J258" si="56">IF(I232&lt;C232,3,IF(I232&gt;C232,1,2))</f>
        <v>3</v>
      </c>
      <c r="K232" s="261" t="s">
        <v>977</v>
      </c>
      <c r="L232" s="259">
        <v>5500</v>
      </c>
    </row>
    <row r="233" spans="2:12" x14ac:dyDescent="0.2">
      <c r="B233" s="254" t="s">
        <v>539</v>
      </c>
      <c r="C233" s="255">
        <f t="shared" si="40"/>
        <v>5664</v>
      </c>
      <c r="D233" s="256">
        <v>12</v>
      </c>
      <c r="E233" s="257">
        <v>0</v>
      </c>
      <c r="F233" s="258">
        <v>18</v>
      </c>
      <c r="G233" s="255">
        <f t="shared" si="47"/>
        <v>472</v>
      </c>
      <c r="H233" s="255">
        <f t="shared" si="46"/>
        <v>566.4</v>
      </c>
      <c r="I233" s="259">
        <v>5499</v>
      </c>
      <c r="J233" s="260">
        <f t="shared" si="56"/>
        <v>3</v>
      </c>
      <c r="K233" s="261" t="s">
        <v>973</v>
      </c>
      <c r="L233" s="259">
        <v>4800</v>
      </c>
    </row>
    <row r="234" spans="2:12" x14ac:dyDescent="0.2">
      <c r="B234" s="254" t="s">
        <v>538</v>
      </c>
      <c r="C234" s="255">
        <f t="shared" si="40"/>
        <v>3420</v>
      </c>
      <c r="D234" s="256">
        <v>12</v>
      </c>
      <c r="E234" s="257">
        <v>0</v>
      </c>
      <c r="F234" s="258">
        <v>20</v>
      </c>
      <c r="G234" s="255">
        <f t="shared" si="47"/>
        <v>285</v>
      </c>
      <c r="H234" s="255">
        <f t="shared" si="46"/>
        <v>342</v>
      </c>
      <c r="I234" s="259">
        <v>3600</v>
      </c>
      <c r="J234" s="260">
        <f t="shared" si="56"/>
        <v>1</v>
      </c>
      <c r="K234" s="261" t="s">
        <v>977</v>
      </c>
      <c r="L234" s="259">
        <v>2850</v>
      </c>
    </row>
    <row r="235" spans="2:12" x14ac:dyDescent="0.2">
      <c r="B235" s="264" t="s">
        <v>896</v>
      </c>
      <c r="C235" s="255">
        <f t="shared" si="40"/>
        <v>25200</v>
      </c>
      <c r="D235" s="256">
        <v>50</v>
      </c>
      <c r="E235" s="257">
        <v>0</v>
      </c>
      <c r="F235" s="258">
        <v>20</v>
      </c>
      <c r="G235" s="255">
        <f t="shared" si="47"/>
        <v>504</v>
      </c>
      <c r="H235" s="255">
        <f t="shared" si="46"/>
        <v>604.79999999999995</v>
      </c>
      <c r="I235" s="259">
        <v>21780</v>
      </c>
      <c r="J235" s="260">
        <f t="shared" si="56"/>
        <v>3</v>
      </c>
      <c r="K235" s="261" t="s">
        <v>973</v>
      </c>
      <c r="L235" s="259">
        <v>21000</v>
      </c>
    </row>
    <row r="236" spans="2:12" x14ac:dyDescent="0.2">
      <c r="B236" s="254" t="s">
        <v>537</v>
      </c>
      <c r="C236" s="255">
        <f t="shared" si="40"/>
        <v>2820</v>
      </c>
      <c r="D236" s="256">
        <v>12</v>
      </c>
      <c r="E236" s="257">
        <v>0</v>
      </c>
      <c r="F236" s="258">
        <v>20</v>
      </c>
      <c r="G236" s="255">
        <f t="shared" si="47"/>
        <v>235</v>
      </c>
      <c r="H236" s="255">
        <f t="shared" si="46"/>
        <v>282</v>
      </c>
      <c r="I236" s="259">
        <v>2820</v>
      </c>
      <c r="J236" s="260">
        <f t="shared" si="56"/>
        <v>2</v>
      </c>
      <c r="K236" s="261" t="s">
        <v>978</v>
      </c>
      <c r="L236" s="259">
        <v>2350</v>
      </c>
    </row>
    <row r="237" spans="2:12" x14ac:dyDescent="0.2">
      <c r="B237" s="254" t="s">
        <v>32</v>
      </c>
      <c r="C237" s="255">
        <f t="shared" si="40"/>
        <v>22420</v>
      </c>
      <c r="D237" s="256">
        <v>12</v>
      </c>
      <c r="E237" s="257">
        <v>0</v>
      </c>
      <c r="F237" s="258">
        <v>18</v>
      </c>
      <c r="G237" s="255">
        <f t="shared" si="47"/>
        <v>1868.3333333333333</v>
      </c>
      <c r="H237" s="255">
        <f t="shared" si="46"/>
        <v>2242</v>
      </c>
      <c r="I237" s="259">
        <v>17082</v>
      </c>
      <c r="J237" s="260">
        <f t="shared" si="56"/>
        <v>3</v>
      </c>
      <c r="K237" s="261" t="s">
        <v>974</v>
      </c>
      <c r="L237" s="259">
        <v>19000</v>
      </c>
    </row>
    <row r="238" spans="2:12" x14ac:dyDescent="0.2">
      <c r="B238" s="254" t="s">
        <v>536</v>
      </c>
      <c r="C238" s="255">
        <f t="shared" si="40"/>
        <v>8850</v>
      </c>
      <c r="D238" s="256">
        <v>12</v>
      </c>
      <c r="E238" s="257">
        <v>0</v>
      </c>
      <c r="F238" s="258">
        <v>18</v>
      </c>
      <c r="G238" s="255">
        <f t="shared" si="47"/>
        <v>737.5</v>
      </c>
      <c r="H238" s="255">
        <f t="shared" si="46"/>
        <v>885</v>
      </c>
      <c r="I238" s="259">
        <v>9126</v>
      </c>
      <c r="J238" s="260">
        <f t="shared" si="56"/>
        <v>1</v>
      </c>
      <c r="K238" s="261" t="s">
        <v>974</v>
      </c>
      <c r="L238" s="259">
        <v>7500</v>
      </c>
    </row>
    <row r="239" spans="2:12" x14ac:dyDescent="0.2">
      <c r="B239" s="254" t="s">
        <v>535</v>
      </c>
      <c r="C239" s="255">
        <f t="shared" si="40"/>
        <v>17712.98</v>
      </c>
      <c r="D239" s="256">
        <v>12</v>
      </c>
      <c r="E239" s="257">
        <v>0</v>
      </c>
      <c r="F239" s="258">
        <v>18</v>
      </c>
      <c r="G239" s="255">
        <f t="shared" si="47"/>
        <v>1476.0816666666667</v>
      </c>
      <c r="H239" s="255">
        <f t="shared" si="46"/>
        <v>1771.298</v>
      </c>
      <c r="I239" s="259">
        <v>15443.999999999998</v>
      </c>
      <c r="J239" s="260">
        <f t="shared" si="56"/>
        <v>3</v>
      </c>
      <c r="K239" s="261" t="s">
        <v>974</v>
      </c>
      <c r="L239" s="259">
        <v>15011</v>
      </c>
    </row>
    <row r="240" spans="2:12" x14ac:dyDescent="0.2">
      <c r="B240" s="254" t="s">
        <v>534</v>
      </c>
      <c r="C240" s="255">
        <v>10200</v>
      </c>
      <c r="D240" s="256">
        <v>12</v>
      </c>
      <c r="E240" s="257">
        <v>0</v>
      </c>
      <c r="F240" s="258">
        <v>18</v>
      </c>
      <c r="G240" s="255">
        <f t="shared" si="47"/>
        <v>850</v>
      </c>
      <c r="H240" s="255">
        <f t="shared" si="46"/>
        <v>1020</v>
      </c>
      <c r="I240" s="259">
        <v>8833.5</v>
      </c>
      <c r="J240" s="260">
        <f t="shared" si="56"/>
        <v>3</v>
      </c>
      <c r="K240" s="261" t="s">
        <v>974</v>
      </c>
      <c r="L240" s="259">
        <v>7550</v>
      </c>
    </row>
    <row r="241" spans="2:12" x14ac:dyDescent="0.2">
      <c r="B241" s="254" t="s">
        <v>533</v>
      </c>
      <c r="C241" s="255">
        <f t="shared" si="40"/>
        <v>1180</v>
      </c>
      <c r="D241" s="256">
        <v>1</v>
      </c>
      <c r="E241" s="257">
        <v>0</v>
      </c>
      <c r="F241" s="258">
        <v>18</v>
      </c>
      <c r="G241" s="255">
        <f t="shared" si="47"/>
        <v>1180</v>
      </c>
      <c r="H241" s="255">
        <f t="shared" si="46"/>
        <v>1416</v>
      </c>
      <c r="I241" s="259">
        <v>1228.5</v>
      </c>
      <c r="J241" s="260">
        <f t="shared" si="56"/>
        <v>1</v>
      </c>
      <c r="K241" s="261" t="s">
        <v>978</v>
      </c>
      <c r="L241" s="259">
        <v>1000</v>
      </c>
    </row>
    <row r="242" spans="2:12" x14ac:dyDescent="0.2">
      <c r="B242" s="48" t="s">
        <v>8391</v>
      </c>
      <c r="C242" s="253">
        <f t="shared" si="40"/>
        <v>4637.3999999999996</v>
      </c>
      <c r="D242" s="49">
        <v>6</v>
      </c>
      <c r="F242" s="240">
        <v>18</v>
      </c>
      <c r="G242" s="48">
        <f t="shared" si="47"/>
        <v>772.9</v>
      </c>
      <c r="H242" s="48">
        <f t="shared" si="46"/>
        <v>927.4799999999999</v>
      </c>
      <c r="J242" s="56">
        <f t="shared" si="56"/>
        <v>3</v>
      </c>
      <c r="K242" s="51" t="s">
        <v>974</v>
      </c>
      <c r="L242" s="240">
        <v>3930</v>
      </c>
    </row>
    <row r="243" spans="2:12" x14ac:dyDescent="0.2">
      <c r="B243" s="240" t="s">
        <v>929</v>
      </c>
      <c r="C243" s="255">
        <f t="shared" si="40"/>
        <v>10207</v>
      </c>
      <c r="D243" s="256">
        <v>10</v>
      </c>
      <c r="E243" s="257">
        <v>0</v>
      </c>
      <c r="F243" s="258">
        <v>18</v>
      </c>
      <c r="G243" s="255">
        <f t="shared" si="47"/>
        <v>1020.7</v>
      </c>
      <c r="H243" s="255">
        <f t="shared" si="46"/>
        <v>1224.8399999999999</v>
      </c>
      <c r="I243" s="259">
        <v>0</v>
      </c>
      <c r="J243" s="260">
        <f t="shared" si="56"/>
        <v>3</v>
      </c>
      <c r="K243" s="261" t="s">
        <v>976</v>
      </c>
      <c r="L243" s="259">
        <v>8650</v>
      </c>
    </row>
    <row r="244" spans="2:12" x14ac:dyDescent="0.2">
      <c r="B244" s="48" t="s">
        <v>8390</v>
      </c>
      <c r="C244" s="253">
        <f t="shared" si="40"/>
        <v>4720</v>
      </c>
      <c r="D244" s="49">
        <v>6</v>
      </c>
      <c r="F244" s="240">
        <v>18</v>
      </c>
      <c r="G244" s="48">
        <f t="shared" si="47"/>
        <v>786.66666666666663</v>
      </c>
      <c r="H244" s="48">
        <f t="shared" si="46"/>
        <v>943.99999999999989</v>
      </c>
      <c r="J244" s="56">
        <f t="shared" si="56"/>
        <v>3</v>
      </c>
      <c r="K244" s="51" t="s">
        <v>974</v>
      </c>
      <c r="L244" s="240">
        <v>4000</v>
      </c>
    </row>
    <row r="245" spans="2:12" x14ac:dyDescent="0.2">
      <c r="B245" s="254" t="s">
        <v>9369</v>
      </c>
      <c r="C245" s="255">
        <f t="shared" si="40"/>
        <v>6143.08</v>
      </c>
      <c r="D245" s="256">
        <v>24</v>
      </c>
      <c r="E245" s="257">
        <v>0</v>
      </c>
      <c r="F245" s="258">
        <v>18</v>
      </c>
      <c r="G245" s="255">
        <f t="shared" si="47"/>
        <v>255.96166666666667</v>
      </c>
      <c r="H245" s="255">
        <f t="shared" si="46"/>
        <v>307.154</v>
      </c>
      <c r="I245" s="259">
        <v>4270.5</v>
      </c>
      <c r="J245" s="260">
        <f t="shared" si="56"/>
        <v>3</v>
      </c>
      <c r="K245" s="261" t="s">
        <v>979</v>
      </c>
      <c r="L245" s="259">
        <v>5206</v>
      </c>
    </row>
    <row r="246" spans="2:12" x14ac:dyDescent="0.2">
      <c r="B246" s="254" t="s">
        <v>9164</v>
      </c>
      <c r="C246" s="255">
        <f t="shared" si="40"/>
        <v>6143.08</v>
      </c>
      <c r="D246" s="256">
        <v>24</v>
      </c>
      <c r="E246" s="257">
        <v>0</v>
      </c>
      <c r="F246" s="258">
        <v>18</v>
      </c>
      <c r="G246" s="255">
        <f t="shared" si="47"/>
        <v>255.96166666666667</v>
      </c>
      <c r="H246" s="255">
        <f t="shared" si="46"/>
        <v>307.154</v>
      </c>
      <c r="I246" s="259">
        <v>4270.5</v>
      </c>
      <c r="J246" s="260">
        <f t="shared" si="56"/>
        <v>3</v>
      </c>
      <c r="K246" s="261" t="s">
        <v>979</v>
      </c>
      <c r="L246" s="259">
        <v>5206</v>
      </c>
    </row>
    <row r="247" spans="2:12" x14ac:dyDescent="0.2">
      <c r="B247" s="254" t="s">
        <v>9194</v>
      </c>
      <c r="C247" s="255">
        <f t="shared" si="40"/>
        <v>6254</v>
      </c>
      <c r="D247" s="256">
        <v>24</v>
      </c>
      <c r="E247" s="257">
        <v>0</v>
      </c>
      <c r="F247" s="258">
        <v>18</v>
      </c>
      <c r="G247" s="255">
        <f t="shared" si="47"/>
        <v>260.58333333333331</v>
      </c>
      <c r="H247" s="255">
        <f t="shared" si="46"/>
        <v>312.7</v>
      </c>
      <c r="I247" s="259">
        <v>4270.5</v>
      </c>
      <c r="J247" s="260">
        <f t="shared" si="56"/>
        <v>3</v>
      </c>
      <c r="K247" s="261" t="s">
        <v>979</v>
      </c>
      <c r="L247" s="259">
        <v>5300</v>
      </c>
    </row>
    <row r="248" spans="2:12" x14ac:dyDescent="0.2">
      <c r="B248" s="254" t="s">
        <v>8247</v>
      </c>
      <c r="C248" s="253">
        <f t="shared" si="40"/>
        <v>9676</v>
      </c>
      <c r="D248" s="256">
        <v>16</v>
      </c>
      <c r="E248" s="257"/>
      <c r="F248" s="258">
        <v>18</v>
      </c>
      <c r="G248" s="255">
        <f t="shared" si="47"/>
        <v>604.75</v>
      </c>
      <c r="H248" s="255">
        <f t="shared" si="46"/>
        <v>725.69999999999993</v>
      </c>
      <c r="I248" s="259"/>
      <c r="J248" s="260">
        <f t="shared" si="56"/>
        <v>3</v>
      </c>
      <c r="K248" s="261" t="s">
        <v>979</v>
      </c>
      <c r="L248" s="259">
        <v>8200</v>
      </c>
    </row>
    <row r="249" spans="2:12" x14ac:dyDescent="0.2">
      <c r="B249" s="254" t="s">
        <v>532</v>
      </c>
      <c r="C249" s="255">
        <f t="shared" si="40"/>
        <v>4672.8</v>
      </c>
      <c r="D249" s="256">
        <v>100</v>
      </c>
      <c r="E249" s="257">
        <v>0</v>
      </c>
      <c r="F249" s="258">
        <v>18</v>
      </c>
      <c r="G249" s="255">
        <f t="shared" si="47"/>
        <v>46.728000000000002</v>
      </c>
      <c r="H249" s="255">
        <f t="shared" si="46"/>
        <v>56.073599999999999</v>
      </c>
      <c r="I249" s="259">
        <v>4270.5</v>
      </c>
      <c r="J249" s="260">
        <f t="shared" si="56"/>
        <v>3</v>
      </c>
      <c r="K249" s="261" t="s">
        <v>979</v>
      </c>
      <c r="L249" s="259">
        <v>3960</v>
      </c>
    </row>
    <row r="250" spans="2:12" x14ac:dyDescent="0.2">
      <c r="B250" s="262" t="s">
        <v>663</v>
      </c>
      <c r="C250" s="255">
        <f t="shared" si="40"/>
        <v>4672.8</v>
      </c>
      <c r="D250" s="256">
        <v>100</v>
      </c>
      <c r="E250" s="257">
        <v>0</v>
      </c>
      <c r="F250" s="258">
        <v>18</v>
      </c>
      <c r="G250" s="255">
        <f t="shared" si="47"/>
        <v>46.728000000000002</v>
      </c>
      <c r="H250" s="255">
        <f t="shared" si="46"/>
        <v>56.073599999999999</v>
      </c>
      <c r="I250" s="259">
        <v>4270.5</v>
      </c>
      <c r="J250" s="260">
        <f t="shared" si="56"/>
        <v>3</v>
      </c>
      <c r="K250" s="261" t="s">
        <v>979</v>
      </c>
      <c r="L250" s="259">
        <v>3960</v>
      </c>
    </row>
    <row r="251" spans="2:12" x14ac:dyDescent="0.2">
      <c r="B251" s="262" t="s">
        <v>531</v>
      </c>
      <c r="C251" s="255">
        <f t="shared" ref="C251:C316" si="57">+((F251/100)+1)*L251</f>
        <v>4672.8</v>
      </c>
      <c r="D251" s="256">
        <v>100</v>
      </c>
      <c r="E251" s="257">
        <v>0</v>
      </c>
      <c r="F251" s="258">
        <v>18</v>
      </c>
      <c r="G251" s="255">
        <f t="shared" si="47"/>
        <v>46.728000000000002</v>
      </c>
      <c r="H251" s="255">
        <f t="shared" si="46"/>
        <v>56.073599999999999</v>
      </c>
      <c r="I251" s="259">
        <v>4270.5</v>
      </c>
      <c r="J251" s="260">
        <f t="shared" si="56"/>
        <v>3</v>
      </c>
      <c r="K251" s="261" t="s">
        <v>979</v>
      </c>
      <c r="L251" s="259">
        <v>3960</v>
      </c>
    </row>
    <row r="252" spans="2:12" x14ac:dyDescent="0.2">
      <c r="B252" s="254" t="s">
        <v>530</v>
      </c>
      <c r="C252" s="255">
        <f t="shared" si="57"/>
        <v>10089</v>
      </c>
      <c r="D252" s="256">
        <v>12</v>
      </c>
      <c r="E252" s="257">
        <v>0</v>
      </c>
      <c r="F252" s="258">
        <v>18</v>
      </c>
      <c r="G252" s="255">
        <f t="shared" si="47"/>
        <v>840.75</v>
      </c>
      <c r="H252" s="255">
        <f t="shared" si="46"/>
        <v>1008.9</v>
      </c>
      <c r="I252" s="259">
        <v>11173.5</v>
      </c>
      <c r="J252" s="260">
        <f t="shared" si="56"/>
        <v>1</v>
      </c>
      <c r="K252" s="261" t="s">
        <v>974</v>
      </c>
      <c r="L252" s="259">
        <v>8550</v>
      </c>
    </row>
    <row r="253" spans="2:12" x14ac:dyDescent="0.2">
      <c r="B253" s="254"/>
      <c r="C253" s="255"/>
      <c r="D253" s="256">
        <v>12</v>
      </c>
      <c r="E253" s="257">
        <v>0</v>
      </c>
      <c r="F253" s="258">
        <v>18</v>
      </c>
      <c r="G253" s="255">
        <f t="shared" si="47"/>
        <v>0</v>
      </c>
      <c r="H253" s="255">
        <f t="shared" si="46"/>
        <v>0</v>
      </c>
      <c r="I253" s="259">
        <v>11700</v>
      </c>
      <c r="J253" s="260">
        <f t="shared" si="56"/>
        <v>1</v>
      </c>
      <c r="K253" s="261" t="s">
        <v>974</v>
      </c>
      <c r="L253" s="259">
        <v>10000</v>
      </c>
    </row>
    <row r="254" spans="2:12" x14ac:dyDescent="0.2">
      <c r="B254" s="262" t="s">
        <v>860</v>
      </c>
      <c r="C254" s="255">
        <f t="shared" si="57"/>
        <v>10053.6</v>
      </c>
      <c r="D254" s="256">
        <v>12</v>
      </c>
      <c r="E254" s="257" t="s">
        <v>799</v>
      </c>
      <c r="F254" s="258">
        <v>18</v>
      </c>
      <c r="G254" s="255">
        <f t="shared" si="47"/>
        <v>837.80000000000007</v>
      </c>
      <c r="H254" s="255">
        <f t="shared" si="46"/>
        <v>1005.36</v>
      </c>
      <c r="I254" s="259">
        <v>11115</v>
      </c>
      <c r="J254" s="260">
        <f t="shared" si="56"/>
        <v>1</v>
      </c>
      <c r="K254" s="261" t="s">
        <v>974</v>
      </c>
      <c r="L254" s="259">
        <v>8520</v>
      </c>
    </row>
    <row r="255" spans="2:12" x14ac:dyDescent="0.2">
      <c r="B255" s="263" t="s">
        <v>789</v>
      </c>
      <c r="C255" s="255">
        <f t="shared" si="57"/>
        <v>2478</v>
      </c>
      <c r="D255" s="256">
        <v>1</v>
      </c>
      <c r="E255" s="257" t="s">
        <v>787</v>
      </c>
      <c r="F255" s="258">
        <v>18</v>
      </c>
      <c r="G255" s="255">
        <f t="shared" si="47"/>
        <v>2478</v>
      </c>
      <c r="H255" s="255">
        <f t="shared" si="46"/>
        <v>2973.6</v>
      </c>
      <c r="I255" s="259">
        <v>2457</v>
      </c>
      <c r="J255" s="260">
        <f t="shared" si="56"/>
        <v>3</v>
      </c>
      <c r="K255" s="261" t="s">
        <v>973</v>
      </c>
      <c r="L255" s="259">
        <v>2100</v>
      </c>
    </row>
    <row r="256" spans="2:12" x14ac:dyDescent="0.2">
      <c r="B256" s="240" t="s">
        <v>662</v>
      </c>
      <c r="C256" s="255">
        <f t="shared" si="57"/>
        <v>4602</v>
      </c>
      <c r="D256" s="256">
        <v>50</v>
      </c>
      <c r="E256" s="257">
        <v>0</v>
      </c>
      <c r="F256" s="258">
        <v>18</v>
      </c>
      <c r="G256" s="255">
        <f t="shared" si="47"/>
        <v>92.04</v>
      </c>
      <c r="H256" s="255">
        <f t="shared" si="46"/>
        <v>110.44800000000001</v>
      </c>
      <c r="I256" s="259">
        <v>4344.21</v>
      </c>
      <c r="J256" s="260">
        <f t="shared" si="56"/>
        <v>3</v>
      </c>
      <c r="K256" s="261" t="s">
        <v>979</v>
      </c>
      <c r="L256" s="259">
        <v>3900</v>
      </c>
    </row>
    <row r="257" spans="1:13" x14ac:dyDescent="0.2">
      <c r="A257" s="277"/>
      <c r="B257" s="277" t="s">
        <v>9342</v>
      </c>
      <c r="C257" s="255">
        <f t="shared" ref="C257" si="58">+((F257/100)+1)*L257</f>
        <v>3110.48</v>
      </c>
      <c r="D257" s="256">
        <v>50</v>
      </c>
      <c r="E257" s="257">
        <v>0</v>
      </c>
      <c r="F257" s="258">
        <v>18</v>
      </c>
      <c r="G257" s="255">
        <f t="shared" ref="G257" si="59">C257/D257</f>
        <v>62.209600000000002</v>
      </c>
      <c r="H257" s="255">
        <f t="shared" ref="H257" si="60">G257*1.2</f>
        <v>74.651520000000005</v>
      </c>
      <c r="I257" s="259">
        <v>4345.21</v>
      </c>
      <c r="J257" s="260">
        <f t="shared" ref="J257" si="61">IF(I257&lt;C257,3,IF(I257&gt;C257,1,2))</f>
        <v>1</v>
      </c>
      <c r="K257" s="261" t="s">
        <v>979</v>
      </c>
      <c r="L257" s="259">
        <v>2636</v>
      </c>
      <c r="M257" s="277"/>
    </row>
    <row r="258" spans="1:13" x14ac:dyDescent="0.2">
      <c r="B258" s="254" t="s">
        <v>529</v>
      </c>
      <c r="C258" s="255">
        <f t="shared" si="57"/>
        <v>14042</v>
      </c>
      <c r="D258" s="256">
        <v>100</v>
      </c>
      <c r="E258" s="257">
        <v>0</v>
      </c>
      <c r="F258" s="258">
        <v>18</v>
      </c>
      <c r="G258" s="255">
        <f t="shared" si="47"/>
        <v>140.41999999999999</v>
      </c>
      <c r="H258" s="255">
        <f t="shared" si="46"/>
        <v>168.50399999999999</v>
      </c>
      <c r="I258" s="259">
        <v>8379.5399999999991</v>
      </c>
      <c r="J258" s="260">
        <f t="shared" si="56"/>
        <v>3</v>
      </c>
      <c r="K258" s="261" t="s">
        <v>975</v>
      </c>
      <c r="L258" s="259">
        <v>11900</v>
      </c>
    </row>
    <row r="259" spans="1:13" x14ac:dyDescent="0.2">
      <c r="C259" s="253"/>
      <c r="D259" s="49">
        <v>100</v>
      </c>
      <c r="F259" s="48">
        <v>20</v>
      </c>
      <c r="G259" s="244">
        <f t="shared" si="47"/>
        <v>0</v>
      </c>
      <c r="H259" s="244">
        <f t="shared" si="46"/>
        <v>0</v>
      </c>
      <c r="K259" s="51" t="s">
        <v>974</v>
      </c>
    </row>
    <row r="260" spans="1:13" x14ac:dyDescent="0.2">
      <c r="B260" s="262" t="s">
        <v>9334</v>
      </c>
      <c r="C260" s="255">
        <f t="shared" si="57"/>
        <v>12449</v>
      </c>
      <c r="D260" s="256">
        <v>10</v>
      </c>
      <c r="E260" s="257">
        <v>0</v>
      </c>
      <c r="F260" s="258">
        <v>18</v>
      </c>
      <c r="G260" s="255">
        <f t="shared" si="47"/>
        <v>1244.9000000000001</v>
      </c>
      <c r="H260" s="255">
        <f t="shared" si="46"/>
        <v>1493.88</v>
      </c>
      <c r="I260" s="259">
        <v>11349</v>
      </c>
      <c r="J260" s="260">
        <f t="shared" ref="J260:J275" si="62">IF(I260&lt;C260,3,IF(I260&gt;C260,1,2))</f>
        <v>3</v>
      </c>
      <c r="K260" s="261" t="s">
        <v>975</v>
      </c>
      <c r="L260" s="259">
        <v>10550</v>
      </c>
    </row>
    <row r="261" spans="1:13" x14ac:dyDescent="0.2">
      <c r="B261" s="254" t="s">
        <v>8706</v>
      </c>
      <c r="C261" s="255">
        <f t="shared" si="57"/>
        <v>12449</v>
      </c>
      <c r="D261" s="256">
        <v>10</v>
      </c>
      <c r="E261" s="257">
        <v>0</v>
      </c>
      <c r="F261" s="258">
        <v>18</v>
      </c>
      <c r="G261" s="255">
        <f t="shared" si="47"/>
        <v>1244.9000000000001</v>
      </c>
      <c r="H261" s="255">
        <f t="shared" si="46"/>
        <v>1493.88</v>
      </c>
      <c r="I261" s="259">
        <v>11349</v>
      </c>
      <c r="J261" s="260">
        <f t="shared" si="62"/>
        <v>3</v>
      </c>
      <c r="K261" s="261" t="s">
        <v>975</v>
      </c>
      <c r="L261" s="259">
        <v>10550</v>
      </c>
    </row>
    <row r="262" spans="1:13" x14ac:dyDescent="0.2">
      <c r="B262" s="254" t="s">
        <v>528</v>
      </c>
      <c r="C262" s="255">
        <f t="shared" si="57"/>
        <v>8728.4599999999991</v>
      </c>
      <c r="D262" s="256">
        <v>80</v>
      </c>
      <c r="E262" s="257">
        <v>0</v>
      </c>
      <c r="F262" s="258">
        <v>18</v>
      </c>
      <c r="G262" s="255">
        <f t="shared" si="47"/>
        <v>109.10574999999999</v>
      </c>
      <c r="H262" s="255">
        <f t="shared" si="46"/>
        <v>130.92689999999999</v>
      </c>
      <c r="I262" s="259">
        <v>7897.4999999999991</v>
      </c>
      <c r="J262" s="260">
        <f t="shared" si="62"/>
        <v>3</v>
      </c>
      <c r="K262" s="261" t="s">
        <v>975</v>
      </c>
      <c r="L262" s="259">
        <v>7397</v>
      </c>
    </row>
    <row r="263" spans="1:13" x14ac:dyDescent="0.2">
      <c r="B263" s="254" t="s">
        <v>527</v>
      </c>
      <c r="C263" s="255">
        <f t="shared" si="57"/>
        <v>7434</v>
      </c>
      <c r="D263" s="256">
        <v>50</v>
      </c>
      <c r="E263" s="257">
        <v>0</v>
      </c>
      <c r="F263" s="258">
        <v>18</v>
      </c>
      <c r="G263" s="255">
        <f t="shared" si="47"/>
        <v>148.68</v>
      </c>
      <c r="H263" s="255">
        <f t="shared" ref="H263:H327" si="63">G263*1.2</f>
        <v>178.416</v>
      </c>
      <c r="I263" s="259">
        <v>6318</v>
      </c>
      <c r="J263" s="260">
        <f t="shared" si="62"/>
        <v>3</v>
      </c>
      <c r="K263" s="261" t="s">
        <v>975</v>
      </c>
      <c r="L263" s="259">
        <v>6300</v>
      </c>
    </row>
    <row r="264" spans="1:13" x14ac:dyDescent="0.2">
      <c r="B264" s="240" t="s">
        <v>760</v>
      </c>
      <c r="C264" s="255">
        <f t="shared" si="57"/>
        <v>3186</v>
      </c>
      <c r="D264" s="256">
        <v>50</v>
      </c>
      <c r="E264" s="257">
        <v>0</v>
      </c>
      <c r="F264" s="258">
        <v>18</v>
      </c>
      <c r="G264" s="255">
        <f t="shared" ref="G264:G328" si="64">C264/D264</f>
        <v>63.72</v>
      </c>
      <c r="H264" s="255">
        <f t="shared" si="63"/>
        <v>76.463999999999999</v>
      </c>
      <c r="I264" s="259">
        <v>3159</v>
      </c>
      <c r="J264" s="260">
        <f t="shared" si="62"/>
        <v>3</v>
      </c>
      <c r="K264" s="261" t="s">
        <v>979</v>
      </c>
      <c r="L264" s="259">
        <v>2700</v>
      </c>
    </row>
    <row r="265" spans="1:13" x14ac:dyDescent="0.2">
      <c r="B265" s="262" t="s">
        <v>526</v>
      </c>
      <c r="C265" s="255">
        <f t="shared" si="57"/>
        <v>4952.46</v>
      </c>
      <c r="D265" s="256">
        <v>30</v>
      </c>
      <c r="E265" s="257">
        <v>0</v>
      </c>
      <c r="F265" s="258">
        <v>18</v>
      </c>
      <c r="G265" s="255">
        <f t="shared" si="64"/>
        <v>165.08199999999999</v>
      </c>
      <c r="H265" s="255">
        <f t="shared" si="63"/>
        <v>198.0984</v>
      </c>
      <c r="I265" s="259">
        <v>4855.5</v>
      </c>
      <c r="J265" s="260">
        <f t="shared" si="62"/>
        <v>3</v>
      </c>
      <c r="K265" s="261" t="s">
        <v>975</v>
      </c>
      <c r="L265" s="259">
        <v>4197</v>
      </c>
    </row>
    <row r="266" spans="1:13" x14ac:dyDescent="0.2">
      <c r="B266" s="254" t="s">
        <v>48</v>
      </c>
      <c r="C266" s="255">
        <f t="shared" si="57"/>
        <v>7080</v>
      </c>
      <c r="D266" s="256">
        <v>8</v>
      </c>
      <c r="E266" s="257">
        <v>0</v>
      </c>
      <c r="F266" s="258">
        <v>18</v>
      </c>
      <c r="G266" s="255">
        <f t="shared" si="64"/>
        <v>885</v>
      </c>
      <c r="H266" s="255">
        <f t="shared" si="63"/>
        <v>1062</v>
      </c>
      <c r="I266" s="259">
        <v>5089.5</v>
      </c>
      <c r="J266" s="260">
        <f t="shared" si="62"/>
        <v>3</v>
      </c>
      <c r="K266" s="261" t="s">
        <v>976</v>
      </c>
      <c r="L266" s="259">
        <v>6000</v>
      </c>
    </row>
    <row r="267" spans="1:13" x14ac:dyDescent="0.2">
      <c r="B267" s="240" t="s">
        <v>819</v>
      </c>
      <c r="C267" s="255">
        <f t="shared" si="57"/>
        <v>15045</v>
      </c>
      <c r="D267" s="256">
        <v>32</v>
      </c>
      <c r="E267" s="257">
        <v>0</v>
      </c>
      <c r="F267" s="258">
        <v>18</v>
      </c>
      <c r="G267" s="255">
        <f t="shared" si="64"/>
        <v>470.15625</v>
      </c>
      <c r="H267" s="255">
        <f t="shared" si="63"/>
        <v>564.1875</v>
      </c>
      <c r="I267" s="259">
        <v>12402</v>
      </c>
      <c r="J267" s="260">
        <f t="shared" si="62"/>
        <v>3</v>
      </c>
      <c r="K267" s="261" t="s">
        <v>976</v>
      </c>
      <c r="L267" s="259">
        <v>12750</v>
      </c>
    </row>
    <row r="268" spans="1:13" x14ac:dyDescent="0.2">
      <c r="B268" s="264" t="s">
        <v>749</v>
      </c>
      <c r="C268" s="255">
        <f t="shared" si="57"/>
        <v>17088</v>
      </c>
      <c r="D268" s="256">
        <v>32</v>
      </c>
      <c r="E268" s="257">
        <v>0</v>
      </c>
      <c r="F268" s="258">
        <v>20</v>
      </c>
      <c r="G268" s="255">
        <f t="shared" si="64"/>
        <v>534</v>
      </c>
      <c r="H268" s="255">
        <f t="shared" si="63"/>
        <v>640.79999999999995</v>
      </c>
      <c r="I268" s="259">
        <v>13800</v>
      </c>
      <c r="J268" s="260">
        <f t="shared" si="62"/>
        <v>3</v>
      </c>
      <c r="K268" s="261" t="s">
        <v>976</v>
      </c>
      <c r="L268" s="259">
        <v>14240</v>
      </c>
    </row>
    <row r="269" spans="1:13" x14ac:dyDescent="0.2">
      <c r="B269" s="254" t="s">
        <v>9243</v>
      </c>
      <c r="C269" s="255">
        <f t="shared" si="57"/>
        <v>7847</v>
      </c>
      <c r="D269" s="256">
        <v>12</v>
      </c>
      <c r="E269" s="257">
        <v>0</v>
      </c>
      <c r="F269" s="258">
        <v>18</v>
      </c>
      <c r="G269" s="255">
        <f t="shared" si="64"/>
        <v>653.91666666666663</v>
      </c>
      <c r="H269" s="255">
        <f t="shared" si="63"/>
        <v>784.69999999999993</v>
      </c>
      <c r="I269" s="259">
        <v>6318</v>
      </c>
      <c r="J269" s="260">
        <f t="shared" si="62"/>
        <v>3</v>
      </c>
      <c r="K269" s="261" t="s">
        <v>979</v>
      </c>
      <c r="L269" s="259">
        <v>6650</v>
      </c>
    </row>
    <row r="270" spans="1:13" x14ac:dyDescent="0.2">
      <c r="B270" s="254" t="s">
        <v>9244</v>
      </c>
      <c r="C270" s="255">
        <f t="shared" ref="C270" si="65">+((F270/100)+1)*L270</f>
        <v>7847</v>
      </c>
      <c r="D270" s="256">
        <v>12</v>
      </c>
      <c r="E270" s="257">
        <v>0</v>
      </c>
      <c r="F270" s="258">
        <v>18</v>
      </c>
      <c r="G270" s="255">
        <f t="shared" ref="G270" si="66">C270/D270</f>
        <v>653.91666666666663</v>
      </c>
      <c r="H270" s="255">
        <f t="shared" ref="H270" si="67">G270*1.2</f>
        <v>784.69999999999993</v>
      </c>
      <c r="I270" s="259">
        <v>6319</v>
      </c>
      <c r="J270" s="260">
        <f t="shared" ref="J270" si="68">IF(I270&lt;C270,3,IF(I270&gt;C270,1,2))</f>
        <v>3</v>
      </c>
      <c r="K270" s="261" t="s">
        <v>979</v>
      </c>
      <c r="L270" s="259">
        <v>6650</v>
      </c>
    </row>
    <row r="271" spans="1:13" x14ac:dyDescent="0.2">
      <c r="B271" s="254" t="s">
        <v>33</v>
      </c>
      <c r="C271" s="255">
        <f t="shared" si="57"/>
        <v>14691</v>
      </c>
      <c r="D271" s="256">
        <v>20</v>
      </c>
      <c r="E271" s="257">
        <v>0</v>
      </c>
      <c r="F271" s="258">
        <v>18</v>
      </c>
      <c r="G271" s="255">
        <f t="shared" si="64"/>
        <v>734.55</v>
      </c>
      <c r="H271" s="255">
        <f t="shared" si="63"/>
        <v>881.45999999999992</v>
      </c>
      <c r="I271" s="259">
        <v>13747.5</v>
      </c>
      <c r="J271" s="260">
        <f t="shared" si="62"/>
        <v>3</v>
      </c>
      <c r="K271" s="261" t="s">
        <v>979</v>
      </c>
      <c r="L271" s="259">
        <v>12450</v>
      </c>
    </row>
    <row r="272" spans="1:13" x14ac:dyDescent="0.2">
      <c r="B272" s="263" t="s">
        <v>790</v>
      </c>
      <c r="C272" s="255">
        <f t="shared" si="57"/>
        <v>43129</v>
      </c>
      <c r="D272" s="256">
        <v>35</v>
      </c>
      <c r="E272" s="257">
        <v>0</v>
      </c>
      <c r="F272" s="258">
        <v>18</v>
      </c>
      <c r="G272" s="255">
        <f t="shared" si="64"/>
        <v>1232.2571428571428</v>
      </c>
      <c r="H272" s="255">
        <f t="shared" si="63"/>
        <v>1478.7085714285713</v>
      </c>
      <c r="I272" s="259">
        <v>37089</v>
      </c>
      <c r="J272" s="260">
        <f t="shared" si="62"/>
        <v>3</v>
      </c>
      <c r="K272" s="261" t="s">
        <v>975</v>
      </c>
      <c r="L272" s="259">
        <v>36550</v>
      </c>
    </row>
    <row r="273" spans="2:12" x14ac:dyDescent="0.2">
      <c r="B273" s="254" t="s">
        <v>9346</v>
      </c>
      <c r="C273" s="255">
        <f t="shared" si="57"/>
        <v>20532</v>
      </c>
      <c r="D273" s="256">
        <v>50</v>
      </c>
      <c r="E273" s="257">
        <v>0</v>
      </c>
      <c r="F273" s="258">
        <v>18</v>
      </c>
      <c r="G273" s="255">
        <f t="shared" si="64"/>
        <v>410.64</v>
      </c>
      <c r="H273" s="255">
        <f t="shared" si="63"/>
        <v>492.76799999999997</v>
      </c>
      <c r="I273" s="259">
        <v>17199</v>
      </c>
      <c r="J273" s="260">
        <f t="shared" si="62"/>
        <v>3</v>
      </c>
      <c r="K273" s="261" t="s">
        <v>975</v>
      </c>
      <c r="L273" s="259">
        <v>17400</v>
      </c>
    </row>
    <row r="274" spans="2:12" x14ac:dyDescent="0.2">
      <c r="B274" s="263" t="s">
        <v>791</v>
      </c>
      <c r="C274" s="255">
        <f t="shared" si="57"/>
        <v>38232</v>
      </c>
      <c r="D274" s="256">
        <v>24</v>
      </c>
      <c r="E274" s="257">
        <v>0</v>
      </c>
      <c r="F274" s="258">
        <v>18</v>
      </c>
      <c r="G274" s="255">
        <f t="shared" si="64"/>
        <v>1593</v>
      </c>
      <c r="H274" s="255">
        <f t="shared" si="63"/>
        <v>1911.6</v>
      </c>
      <c r="I274" s="259">
        <v>37206</v>
      </c>
      <c r="J274" s="260">
        <f t="shared" si="62"/>
        <v>3</v>
      </c>
      <c r="K274" s="261" t="s">
        <v>975</v>
      </c>
      <c r="L274" s="259">
        <v>32400</v>
      </c>
    </row>
    <row r="275" spans="2:12" x14ac:dyDescent="0.2">
      <c r="B275" s="263" t="s">
        <v>861</v>
      </c>
      <c r="C275" s="255">
        <f t="shared" si="57"/>
        <v>16402</v>
      </c>
      <c r="D275" s="256">
        <v>24</v>
      </c>
      <c r="E275" s="257">
        <v>0</v>
      </c>
      <c r="F275" s="258">
        <v>18</v>
      </c>
      <c r="G275" s="255">
        <f t="shared" si="64"/>
        <v>683.41666666666663</v>
      </c>
      <c r="H275" s="255">
        <f t="shared" si="63"/>
        <v>820.09999999999991</v>
      </c>
      <c r="I275" s="259">
        <v>13513.5</v>
      </c>
      <c r="J275" s="260">
        <f t="shared" si="62"/>
        <v>3</v>
      </c>
      <c r="K275" s="261" t="s">
        <v>975</v>
      </c>
      <c r="L275" s="259">
        <v>13900</v>
      </c>
    </row>
    <row r="276" spans="2:12" x14ac:dyDescent="0.2">
      <c r="B276" s="48" t="s">
        <v>8581</v>
      </c>
      <c r="C276" s="253">
        <f t="shared" si="57"/>
        <v>8260</v>
      </c>
      <c r="D276" s="49">
        <v>24</v>
      </c>
      <c r="F276" s="48">
        <v>18</v>
      </c>
      <c r="G276" s="244">
        <f t="shared" si="64"/>
        <v>344.16666666666669</v>
      </c>
      <c r="H276" s="244">
        <f t="shared" si="63"/>
        <v>413</v>
      </c>
      <c r="K276" s="51" t="s">
        <v>977</v>
      </c>
      <c r="L276" s="240">
        <v>7000</v>
      </c>
    </row>
    <row r="277" spans="2:12" x14ac:dyDescent="0.2">
      <c r="B277" s="240" t="s">
        <v>928</v>
      </c>
      <c r="C277" s="255">
        <f t="shared" si="57"/>
        <v>7847</v>
      </c>
      <c r="D277" s="256">
        <v>12</v>
      </c>
      <c r="E277" s="257">
        <v>0</v>
      </c>
      <c r="F277" s="258">
        <v>18</v>
      </c>
      <c r="G277" s="255">
        <f t="shared" si="64"/>
        <v>653.91666666666663</v>
      </c>
      <c r="H277" s="255">
        <f t="shared" si="63"/>
        <v>784.69999999999993</v>
      </c>
      <c r="I277" s="259">
        <v>6201</v>
      </c>
      <c r="J277" s="260">
        <f t="shared" ref="J277:J299" si="69">IF(I277&lt;C277,3,IF(I277&gt;C277,1,2))</f>
        <v>3</v>
      </c>
      <c r="K277" s="261" t="s">
        <v>975</v>
      </c>
      <c r="L277" s="259">
        <v>6650</v>
      </c>
    </row>
    <row r="278" spans="2:12" x14ac:dyDescent="0.2">
      <c r="B278" s="265" t="s">
        <v>862</v>
      </c>
      <c r="C278" s="255">
        <f t="shared" si="57"/>
        <v>8024</v>
      </c>
      <c r="D278" s="256">
        <v>12</v>
      </c>
      <c r="E278" s="257">
        <v>0</v>
      </c>
      <c r="F278" s="258">
        <v>18</v>
      </c>
      <c r="G278" s="255">
        <f t="shared" si="64"/>
        <v>668.66666666666663</v>
      </c>
      <c r="H278" s="255">
        <f t="shared" si="63"/>
        <v>802.4</v>
      </c>
      <c r="I278" s="259">
        <v>7020</v>
      </c>
      <c r="J278" s="260">
        <f t="shared" si="69"/>
        <v>3</v>
      </c>
      <c r="K278" s="261" t="s">
        <v>979</v>
      </c>
      <c r="L278" s="259">
        <v>6800</v>
      </c>
    </row>
    <row r="279" spans="2:12" x14ac:dyDescent="0.2">
      <c r="B279" s="262" t="s">
        <v>525</v>
      </c>
      <c r="C279" s="255">
        <f t="shared" si="57"/>
        <v>8024</v>
      </c>
      <c r="D279" s="256">
        <v>12</v>
      </c>
      <c r="E279" s="257">
        <v>0</v>
      </c>
      <c r="F279" s="258">
        <v>18</v>
      </c>
      <c r="G279" s="255">
        <f t="shared" si="64"/>
        <v>668.66666666666663</v>
      </c>
      <c r="H279" s="255">
        <f t="shared" si="63"/>
        <v>802.4</v>
      </c>
      <c r="I279" s="259">
        <v>7020</v>
      </c>
      <c r="J279" s="260">
        <f t="shared" si="69"/>
        <v>3</v>
      </c>
      <c r="K279" s="261" t="s">
        <v>979</v>
      </c>
      <c r="L279" s="259">
        <v>6800</v>
      </c>
    </row>
    <row r="280" spans="2:12" x14ac:dyDescent="0.2">
      <c r="B280" s="262" t="s">
        <v>524</v>
      </c>
      <c r="C280" s="255">
        <f t="shared" si="57"/>
        <v>8024</v>
      </c>
      <c r="D280" s="256">
        <v>12</v>
      </c>
      <c r="E280" s="257">
        <v>0</v>
      </c>
      <c r="F280" s="258">
        <v>18</v>
      </c>
      <c r="G280" s="255">
        <f t="shared" si="64"/>
        <v>668.66666666666663</v>
      </c>
      <c r="H280" s="255">
        <f t="shared" si="63"/>
        <v>802.4</v>
      </c>
      <c r="I280" s="259">
        <v>7020</v>
      </c>
      <c r="J280" s="260">
        <f t="shared" si="69"/>
        <v>3</v>
      </c>
      <c r="K280" s="261" t="s">
        <v>979</v>
      </c>
      <c r="L280" s="259">
        <v>6800</v>
      </c>
    </row>
    <row r="281" spans="2:12" x14ac:dyDescent="0.2">
      <c r="B281" s="254" t="s">
        <v>523</v>
      </c>
      <c r="C281" s="255">
        <f t="shared" si="57"/>
        <v>2950</v>
      </c>
      <c r="D281" s="256">
        <v>25</v>
      </c>
      <c r="E281" s="257">
        <v>0</v>
      </c>
      <c r="F281" s="258">
        <v>18</v>
      </c>
      <c r="G281" s="255">
        <f t="shared" si="64"/>
        <v>118</v>
      </c>
      <c r="H281" s="255">
        <f t="shared" si="63"/>
        <v>141.6</v>
      </c>
      <c r="I281" s="259">
        <v>2104.83</v>
      </c>
      <c r="J281" s="260">
        <f t="shared" si="69"/>
        <v>3</v>
      </c>
      <c r="K281" s="261" t="s">
        <v>975</v>
      </c>
      <c r="L281" s="259">
        <v>2500</v>
      </c>
    </row>
    <row r="282" spans="2:12" x14ac:dyDescent="0.2">
      <c r="B282" s="254" t="s">
        <v>522</v>
      </c>
      <c r="C282" s="255">
        <f t="shared" si="57"/>
        <v>6600</v>
      </c>
      <c r="D282" s="256">
        <v>10</v>
      </c>
      <c r="E282" s="257" t="s">
        <v>804</v>
      </c>
      <c r="F282" s="258">
        <v>20</v>
      </c>
      <c r="G282" s="255">
        <f t="shared" si="64"/>
        <v>660</v>
      </c>
      <c r="H282" s="255">
        <f t="shared" si="63"/>
        <v>792</v>
      </c>
      <c r="I282" s="259">
        <v>5220</v>
      </c>
      <c r="J282" s="260">
        <f t="shared" si="69"/>
        <v>3</v>
      </c>
      <c r="K282" s="261" t="s">
        <v>973</v>
      </c>
      <c r="L282" s="259">
        <v>5500</v>
      </c>
    </row>
    <row r="283" spans="2:12" x14ac:dyDescent="0.2">
      <c r="B283" s="254" t="s">
        <v>1020</v>
      </c>
      <c r="C283" s="267">
        <f t="shared" si="57"/>
        <v>4800</v>
      </c>
      <c r="D283" s="256">
        <v>1</v>
      </c>
      <c r="E283" s="257">
        <v>0</v>
      </c>
      <c r="F283" s="258">
        <v>20</v>
      </c>
      <c r="G283" s="255">
        <f t="shared" si="64"/>
        <v>4800</v>
      </c>
      <c r="H283" s="255">
        <f t="shared" si="63"/>
        <v>5760</v>
      </c>
      <c r="I283" s="259">
        <v>4620</v>
      </c>
      <c r="J283" s="260">
        <f t="shared" si="69"/>
        <v>3</v>
      </c>
      <c r="K283" s="261" t="s">
        <v>973</v>
      </c>
      <c r="L283" s="259">
        <v>4000</v>
      </c>
    </row>
    <row r="284" spans="2:12" x14ac:dyDescent="0.2">
      <c r="B284" s="265" t="s">
        <v>9118</v>
      </c>
      <c r="C284" s="255">
        <f t="shared" si="57"/>
        <v>6254</v>
      </c>
      <c r="D284" s="256">
        <v>1</v>
      </c>
      <c r="E284" s="257">
        <v>0</v>
      </c>
      <c r="F284" s="258">
        <v>18</v>
      </c>
      <c r="G284" s="255">
        <f t="shared" si="64"/>
        <v>6254</v>
      </c>
      <c r="H284" s="255">
        <f t="shared" si="63"/>
        <v>7504.7999999999993</v>
      </c>
      <c r="I284" s="259">
        <v>3662.1</v>
      </c>
      <c r="J284" s="260">
        <f t="shared" si="69"/>
        <v>3</v>
      </c>
      <c r="K284" s="261" t="s">
        <v>979</v>
      </c>
      <c r="L284" s="259">
        <v>5300</v>
      </c>
    </row>
    <row r="285" spans="2:12" x14ac:dyDescent="0.2">
      <c r="B285" s="254" t="s">
        <v>20</v>
      </c>
      <c r="C285" s="255">
        <f t="shared" si="57"/>
        <v>8400</v>
      </c>
      <c r="D285" s="256">
        <v>6</v>
      </c>
      <c r="E285" s="257">
        <v>0</v>
      </c>
      <c r="F285" s="258">
        <v>20</v>
      </c>
      <c r="G285" s="255">
        <f t="shared" si="64"/>
        <v>1400</v>
      </c>
      <c r="H285" s="255">
        <f t="shared" si="63"/>
        <v>1680</v>
      </c>
      <c r="I285" s="259">
        <v>6000</v>
      </c>
      <c r="J285" s="260">
        <f t="shared" si="69"/>
        <v>3</v>
      </c>
      <c r="K285" s="261" t="s">
        <v>973</v>
      </c>
      <c r="L285" s="259">
        <v>7000</v>
      </c>
    </row>
    <row r="286" spans="2:12" x14ac:dyDescent="0.2">
      <c r="B286" s="254" t="s">
        <v>8870</v>
      </c>
      <c r="C286" s="255">
        <f t="shared" si="57"/>
        <v>11520</v>
      </c>
      <c r="D286" s="256">
        <v>6</v>
      </c>
      <c r="E286" s="257" t="s">
        <v>9247</v>
      </c>
      <c r="F286" s="258">
        <v>20</v>
      </c>
      <c r="G286" s="255">
        <f t="shared" si="64"/>
        <v>1920</v>
      </c>
      <c r="H286" s="255">
        <f t="shared" si="63"/>
        <v>2304</v>
      </c>
      <c r="I286" s="259">
        <v>10320</v>
      </c>
      <c r="J286" s="260">
        <f t="shared" si="69"/>
        <v>3</v>
      </c>
      <c r="K286" s="261" t="s">
        <v>973</v>
      </c>
      <c r="L286" s="259">
        <v>9600</v>
      </c>
    </row>
    <row r="287" spans="2:12" x14ac:dyDescent="0.2">
      <c r="B287" s="254" t="s">
        <v>521</v>
      </c>
      <c r="C287" s="255">
        <f t="shared" si="57"/>
        <v>11040</v>
      </c>
      <c r="D287" s="256">
        <v>6</v>
      </c>
      <c r="E287" s="257">
        <v>0</v>
      </c>
      <c r="F287" s="258">
        <v>20</v>
      </c>
      <c r="G287" s="255">
        <f t="shared" si="64"/>
        <v>1840</v>
      </c>
      <c r="H287" s="255">
        <f t="shared" si="63"/>
        <v>2208</v>
      </c>
      <c r="I287" s="259">
        <v>10020</v>
      </c>
      <c r="J287" s="260">
        <f t="shared" si="69"/>
        <v>3</v>
      </c>
      <c r="K287" s="261" t="s">
        <v>973</v>
      </c>
      <c r="L287" s="259">
        <v>9200</v>
      </c>
    </row>
    <row r="288" spans="2:12" x14ac:dyDescent="0.2">
      <c r="B288" s="254" t="s">
        <v>520</v>
      </c>
      <c r="C288" s="255">
        <f t="shared" si="57"/>
        <v>2640</v>
      </c>
      <c r="D288" s="256">
        <v>12</v>
      </c>
      <c r="E288" s="257">
        <v>0</v>
      </c>
      <c r="F288" s="258">
        <v>20</v>
      </c>
      <c r="G288" s="255">
        <f t="shared" si="64"/>
        <v>220</v>
      </c>
      <c r="H288" s="255">
        <f t="shared" si="63"/>
        <v>264</v>
      </c>
      <c r="I288" s="259">
        <v>2400</v>
      </c>
      <c r="J288" s="260">
        <f t="shared" si="69"/>
        <v>3</v>
      </c>
      <c r="K288" s="261" t="s">
        <v>973</v>
      </c>
      <c r="L288" s="259">
        <v>2200</v>
      </c>
    </row>
    <row r="289" spans="2:12" x14ac:dyDescent="0.2">
      <c r="B289" s="254" t="s">
        <v>519</v>
      </c>
      <c r="C289" s="255">
        <f t="shared" si="57"/>
        <v>11760</v>
      </c>
      <c r="D289" s="256">
        <v>12</v>
      </c>
      <c r="E289" s="257">
        <v>0</v>
      </c>
      <c r="F289" s="258">
        <v>20</v>
      </c>
      <c r="G289" s="255">
        <f t="shared" si="64"/>
        <v>980</v>
      </c>
      <c r="H289" s="255">
        <f t="shared" si="63"/>
        <v>1176</v>
      </c>
      <c r="I289" s="259">
        <v>12600</v>
      </c>
      <c r="J289" s="260">
        <f t="shared" si="69"/>
        <v>1</v>
      </c>
      <c r="K289" s="261" t="s">
        <v>973</v>
      </c>
      <c r="L289" s="259">
        <v>9800</v>
      </c>
    </row>
    <row r="290" spans="2:12" x14ac:dyDescent="0.2">
      <c r="B290" s="254" t="s">
        <v>518</v>
      </c>
      <c r="C290" s="255">
        <f t="shared" si="57"/>
        <v>7800</v>
      </c>
      <c r="D290" s="256">
        <v>12</v>
      </c>
      <c r="E290" s="257">
        <v>0</v>
      </c>
      <c r="F290" s="258">
        <v>20</v>
      </c>
      <c r="G290" s="255">
        <f t="shared" si="64"/>
        <v>650</v>
      </c>
      <c r="H290" s="255">
        <f t="shared" si="63"/>
        <v>780</v>
      </c>
      <c r="I290" s="259">
        <v>8400</v>
      </c>
      <c r="J290" s="260">
        <f t="shared" si="69"/>
        <v>1</v>
      </c>
      <c r="K290" s="261" t="s">
        <v>973</v>
      </c>
      <c r="L290" s="259">
        <v>6500</v>
      </c>
    </row>
    <row r="291" spans="2:12" x14ac:dyDescent="0.2">
      <c r="B291" s="254" t="s">
        <v>517</v>
      </c>
      <c r="C291" s="255">
        <f t="shared" si="57"/>
        <v>1800</v>
      </c>
      <c r="D291" s="256">
        <v>1</v>
      </c>
      <c r="E291" s="257" t="s">
        <v>1012</v>
      </c>
      <c r="F291" s="258">
        <v>20</v>
      </c>
      <c r="G291" s="255">
        <f t="shared" si="64"/>
        <v>1800</v>
      </c>
      <c r="H291" s="255">
        <f t="shared" si="63"/>
        <v>2160</v>
      </c>
      <c r="I291" s="259">
        <v>1620</v>
      </c>
      <c r="J291" s="260">
        <f t="shared" si="69"/>
        <v>3</v>
      </c>
      <c r="K291" s="261" t="s">
        <v>973</v>
      </c>
      <c r="L291" s="259">
        <v>1500</v>
      </c>
    </row>
    <row r="292" spans="2:12" x14ac:dyDescent="0.2">
      <c r="B292" s="254" t="s">
        <v>516</v>
      </c>
      <c r="C292" s="255">
        <f t="shared" si="57"/>
        <v>6000</v>
      </c>
      <c r="D292" s="256">
        <v>6</v>
      </c>
      <c r="E292" s="257" t="s">
        <v>1012</v>
      </c>
      <c r="F292" s="258">
        <v>20</v>
      </c>
      <c r="G292" s="255">
        <f t="shared" si="64"/>
        <v>1000</v>
      </c>
      <c r="H292" s="255">
        <f t="shared" si="63"/>
        <v>1200</v>
      </c>
      <c r="I292" s="259">
        <v>5400</v>
      </c>
      <c r="J292" s="260">
        <f t="shared" si="69"/>
        <v>3</v>
      </c>
      <c r="K292" s="261" t="s">
        <v>973</v>
      </c>
      <c r="L292" s="259">
        <v>5000</v>
      </c>
    </row>
    <row r="293" spans="2:12" x14ac:dyDescent="0.2">
      <c r="B293" s="254" t="s">
        <v>515</v>
      </c>
      <c r="C293" s="255">
        <f t="shared" si="57"/>
        <v>3420</v>
      </c>
      <c r="D293" s="256">
        <v>1</v>
      </c>
      <c r="E293" s="257" t="s">
        <v>1012</v>
      </c>
      <c r="F293" s="258">
        <v>20</v>
      </c>
      <c r="G293" s="255">
        <f t="shared" si="64"/>
        <v>3420</v>
      </c>
      <c r="H293" s="255">
        <f t="shared" si="63"/>
        <v>4104</v>
      </c>
      <c r="I293" s="259">
        <v>2900.4</v>
      </c>
      <c r="J293" s="260">
        <f t="shared" si="69"/>
        <v>3</v>
      </c>
      <c r="K293" s="261" t="s">
        <v>973</v>
      </c>
      <c r="L293" s="259">
        <v>2850</v>
      </c>
    </row>
    <row r="294" spans="2:12" x14ac:dyDescent="0.2">
      <c r="B294" s="254" t="s">
        <v>514</v>
      </c>
      <c r="C294" s="255">
        <f t="shared" si="57"/>
        <v>8640</v>
      </c>
      <c r="D294" s="256">
        <v>6</v>
      </c>
      <c r="E294" s="257" t="s">
        <v>1012</v>
      </c>
      <c r="F294" s="258">
        <v>20</v>
      </c>
      <c r="G294" s="255">
        <f t="shared" si="64"/>
        <v>1440</v>
      </c>
      <c r="H294" s="255">
        <f t="shared" si="63"/>
        <v>1728</v>
      </c>
      <c r="I294" s="259">
        <v>7200</v>
      </c>
      <c r="J294" s="260">
        <f t="shared" si="69"/>
        <v>3</v>
      </c>
      <c r="K294" s="261" t="s">
        <v>973</v>
      </c>
      <c r="L294" s="259">
        <v>7200</v>
      </c>
    </row>
    <row r="295" spans="2:12" x14ac:dyDescent="0.2">
      <c r="B295" s="254" t="s">
        <v>513</v>
      </c>
      <c r="C295" s="255">
        <f t="shared" si="57"/>
        <v>3600</v>
      </c>
      <c r="D295" s="256">
        <v>12</v>
      </c>
      <c r="E295" s="257">
        <v>0</v>
      </c>
      <c r="F295" s="258">
        <v>20</v>
      </c>
      <c r="G295" s="255">
        <f t="shared" si="64"/>
        <v>300</v>
      </c>
      <c r="H295" s="255">
        <f t="shared" si="63"/>
        <v>360</v>
      </c>
      <c r="I295" s="259">
        <v>2900.4</v>
      </c>
      <c r="J295" s="260">
        <f t="shared" si="69"/>
        <v>3</v>
      </c>
      <c r="K295" s="261" t="s">
        <v>973</v>
      </c>
      <c r="L295" s="259">
        <v>3000</v>
      </c>
    </row>
    <row r="296" spans="2:12" x14ac:dyDescent="0.2">
      <c r="B296" s="254" t="s">
        <v>512</v>
      </c>
      <c r="C296" s="255">
        <f t="shared" si="57"/>
        <v>1500</v>
      </c>
      <c r="D296" s="256">
        <v>12</v>
      </c>
      <c r="E296" s="257">
        <v>0</v>
      </c>
      <c r="F296" s="258">
        <v>20</v>
      </c>
      <c r="G296" s="255">
        <f t="shared" si="64"/>
        <v>125</v>
      </c>
      <c r="H296" s="255">
        <f t="shared" si="63"/>
        <v>150</v>
      </c>
      <c r="I296" s="259">
        <v>1350</v>
      </c>
      <c r="J296" s="260">
        <f t="shared" si="69"/>
        <v>3</v>
      </c>
      <c r="K296" s="261" t="s">
        <v>973</v>
      </c>
      <c r="L296" s="259">
        <v>1250</v>
      </c>
    </row>
    <row r="297" spans="2:12" x14ac:dyDescent="0.2">
      <c r="B297" s="240" t="s">
        <v>9169</v>
      </c>
      <c r="C297" s="255">
        <f t="shared" si="57"/>
        <v>7670</v>
      </c>
      <c r="D297" s="256">
        <v>40</v>
      </c>
      <c r="E297" s="257">
        <v>0</v>
      </c>
      <c r="F297" s="258">
        <v>18</v>
      </c>
      <c r="G297" s="255">
        <f t="shared" si="64"/>
        <v>191.75</v>
      </c>
      <c r="H297" s="255">
        <f t="shared" si="63"/>
        <v>230.1</v>
      </c>
      <c r="I297" s="259">
        <v>7325.37</v>
      </c>
      <c r="J297" s="260">
        <f t="shared" si="69"/>
        <v>3</v>
      </c>
      <c r="K297" s="261" t="s">
        <v>977</v>
      </c>
      <c r="L297" s="259">
        <v>6500</v>
      </c>
    </row>
    <row r="298" spans="2:12" x14ac:dyDescent="0.2">
      <c r="B298" s="254" t="s">
        <v>37</v>
      </c>
      <c r="C298" s="255">
        <f t="shared" si="57"/>
        <v>3964.7999999999997</v>
      </c>
      <c r="D298" s="256">
        <v>9</v>
      </c>
      <c r="E298" s="257">
        <v>0</v>
      </c>
      <c r="F298" s="258">
        <v>18</v>
      </c>
      <c r="G298" s="255">
        <f t="shared" si="64"/>
        <v>440.5333333333333</v>
      </c>
      <c r="H298" s="255">
        <f t="shared" si="63"/>
        <v>528.64</v>
      </c>
      <c r="I298" s="259">
        <v>3919.4999999999995</v>
      </c>
      <c r="J298" s="260">
        <f t="shared" si="69"/>
        <v>3</v>
      </c>
      <c r="K298" s="261" t="s">
        <v>976</v>
      </c>
      <c r="L298" s="259">
        <v>3360</v>
      </c>
    </row>
    <row r="299" spans="2:12" x14ac:dyDescent="0.2">
      <c r="B299" s="254" t="s">
        <v>511</v>
      </c>
      <c r="C299" s="255">
        <f t="shared" si="57"/>
        <v>3964.7999999999997</v>
      </c>
      <c r="D299" s="256">
        <v>9</v>
      </c>
      <c r="E299" s="257">
        <v>0</v>
      </c>
      <c r="F299" s="258">
        <v>18</v>
      </c>
      <c r="G299" s="255">
        <f t="shared" si="64"/>
        <v>440.5333333333333</v>
      </c>
      <c r="H299" s="255">
        <f t="shared" si="63"/>
        <v>528.64</v>
      </c>
      <c r="I299" s="259">
        <v>3919.4999999999995</v>
      </c>
      <c r="J299" s="260">
        <f t="shared" si="69"/>
        <v>3</v>
      </c>
      <c r="K299" s="261" t="s">
        <v>976</v>
      </c>
      <c r="L299" s="259">
        <v>3360</v>
      </c>
    </row>
    <row r="300" spans="2:12" x14ac:dyDescent="0.2">
      <c r="B300" s="48" t="s">
        <v>8467</v>
      </c>
      <c r="C300" s="255">
        <f t="shared" ref="C300:C302" si="70">+((F300/100)+1)*L300</f>
        <v>3776</v>
      </c>
      <c r="D300" s="256">
        <v>9</v>
      </c>
      <c r="E300" s="257">
        <v>0</v>
      </c>
      <c r="F300" s="258">
        <v>18</v>
      </c>
      <c r="G300" s="255">
        <f t="shared" ref="G300:G302" si="71">C300/D300</f>
        <v>419.55555555555554</v>
      </c>
      <c r="H300" s="255">
        <f t="shared" ref="H300:H302" si="72">G300*1.2</f>
        <v>503.46666666666664</v>
      </c>
      <c r="I300" s="259">
        <v>3920.5</v>
      </c>
      <c r="J300" s="260">
        <f t="shared" ref="J300:J302" si="73">IF(I300&lt;C300,3,IF(I300&gt;C300,1,2))</f>
        <v>1</v>
      </c>
      <c r="K300" s="261" t="s">
        <v>976</v>
      </c>
      <c r="L300" s="259">
        <v>3200</v>
      </c>
    </row>
    <row r="301" spans="2:12" x14ac:dyDescent="0.2">
      <c r="B301" s="254" t="s">
        <v>510</v>
      </c>
      <c r="C301" s="255">
        <f t="shared" si="70"/>
        <v>3967.16</v>
      </c>
      <c r="D301" s="256">
        <v>9</v>
      </c>
      <c r="E301" s="257">
        <v>0</v>
      </c>
      <c r="F301" s="258">
        <v>18</v>
      </c>
      <c r="G301" s="255">
        <f t="shared" si="71"/>
        <v>440.79555555555555</v>
      </c>
      <c r="H301" s="255">
        <f t="shared" si="72"/>
        <v>528.95466666666664</v>
      </c>
      <c r="I301" s="259">
        <v>3921.5</v>
      </c>
      <c r="J301" s="260">
        <f t="shared" si="73"/>
        <v>3</v>
      </c>
      <c r="K301" s="261" t="s">
        <v>976</v>
      </c>
      <c r="L301" s="259">
        <v>3362</v>
      </c>
    </row>
    <row r="302" spans="2:12" x14ac:dyDescent="0.2">
      <c r="B302" s="48" t="s">
        <v>8466</v>
      </c>
      <c r="C302" s="255">
        <f t="shared" si="70"/>
        <v>3894</v>
      </c>
      <c r="D302" s="256">
        <v>9</v>
      </c>
      <c r="E302" s="257">
        <v>0</v>
      </c>
      <c r="F302" s="258">
        <v>18</v>
      </c>
      <c r="G302" s="255">
        <f t="shared" si="71"/>
        <v>432.66666666666669</v>
      </c>
      <c r="H302" s="255">
        <f t="shared" si="72"/>
        <v>519.20000000000005</v>
      </c>
      <c r="I302" s="259">
        <v>3922.5</v>
      </c>
      <c r="J302" s="260">
        <f t="shared" si="73"/>
        <v>1</v>
      </c>
      <c r="K302" s="261" t="s">
        <v>976</v>
      </c>
      <c r="L302" s="259">
        <v>3300</v>
      </c>
    </row>
    <row r="303" spans="2:12" x14ac:dyDescent="0.2">
      <c r="B303" s="240" t="s">
        <v>659</v>
      </c>
      <c r="C303" s="255">
        <f t="shared" si="57"/>
        <v>4206.7</v>
      </c>
      <c r="D303" s="256">
        <v>40</v>
      </c>
      <c r="E303" s="257">
        <v>0</v>
      </c>
      <c r="F303" s="258">
        <v>18</v>
      </c>
      <c r="G303" s="255">
        <f t="shared" si="64"/>
        <v>105.16749999999999</v>
      </c>
      <c r="H303" s="255">
        <f t="shared" si="63"/>
        <v>126.20099999999998</v>
      </c>
      <c r="I303" s="259">
        <v>4171.05</v>
      </c>
      <c r="J303" s="260">
        <f t="shared" ref="J303:J321" si="74">IF(I303&lt;C303,3,IF(I303&gt;C303,1,2))</f>
        <v>3</v>
      </c>
      <c r="K303" s="261" t="s">
        <v>977</v>
      </c>
      <c r="L303" s="259">
        <v>3565</v>
      </c>
    </row>
    <row r="304" spans="2:12" x14ac:dyDescent="0.2">
      <c r="B304" s="254" t="s">
        <v>509</v>
      </c>
      <c r="C304" s="255">
        <f t="shared" si="57"/>
        <v>6844</v>
      </c>
      <c r="D304" s="256">
        <v>100</v>
      </c>
      <c r="E304" s="257">
        <v>0</v>
      </c>
      <c r="F304" s="258">
        <v>18</v>
      </c>
      <c r="G304" s="255">
        <f t="shared" si="64"/>
        <v>68.44</v>
      </c>
      <c r="H304" s="255">
        <f t="shared" si="63"/>
        <v>82.128</v>
      </c>
      <c r="I304" s="259">
        <v>5627.7</v>
      </c>
      <c r="J304" s="260">
        <f t="shared" si="74"/>
        <v>3</v>
      </c>
      <c r="K304" s="261" t="s">
        <v>979</v>
      </c>
      <c r="L304" s="259">
        <v>5800</v>
      </c>
    </row>
    <row r="305" spans="2:12" x14ac:dyDescent="0.2">
      <c r="B305" s="254" t="s">
        <v>508</v>
      </c>
      <c r="C305" s="255">
        <f t="shared" si="57"/>
        <v>7021</v>
      </c>
      <c r="D305" s="256">
        <v>100</v>
      </c>
      <c r="E305" s="257">
        <v>0</v>
      </c>
      <c r="F305" s="258">
        <v>18</v>
      </c>
      <c r="G305" s="255">
        <f t="shared" si="64"/>
        <v>70.209999999999994</v>
      </c>
      <c r="H305" s="255">
        <f t="shared" si="63"/>
        <v>84.251999999999995</v>
      </c>
      <c r="I305" s="259">
        <v>6296.94</v>
      </c>
      <c r="J305" s="260">
        <f t="shared" si="74"/>
        <v>3</v>
      </c>
      <c r="K305" s="261" t="s">
        <v>979</v>
      </c>
      <c r="L305" s="259">
        <v>5950</v>
      </c>
    </row>
    <row r="306" spans="2:12" x14ac:dyDescent="0.2">
      <c r="B306" s="262" t="s">
        <v>507</v>
      </c>
      <c r="C306" s="255">
        <f t="shared" si="57"/>
        <v>3500.4</v>
      </c>
      <c r="D306" s="256">
        <v>1</v>
      </c>
      <c r="E306" s="257">
        <v>0</v>
      </c>
      <c r="F306" s="258">
        <v>20</v>
      </c>
      <c r="G306" s="255">
        <f t="shared" si="64"/>
        <v>3500.4</v>
      </c>
      <c r="H306" s="255">
        <f t="shared" si="63"/>
        <v>4200.4799999999996</v>
      </c>
      <c r="I306" s="259">
        <v>3500.4</v>
      </c>
      <c r="J306" s="260">
        <f t="shared" si="74"/>
        <v>2</v>
      </c>
      <c r="K306" s="261" t="s">
        <v>973</v>
      </c>
      <c r="L306" s="259">
        <v>2917</v>
      </c>
    </row>
    <row r="307" spans="2:12" x14ac:dyDescent="0.2">
      <c r="B307" s="262" t="s">
        <v>506</v>
      </c>
      <c r="C307" s="255">
        <f t="shared" si="57"/>
        <v>1500</v>
      </c>
      <c r="D307" s="256">
        <v>1</v>
      </c>
      <c r="E307" s="257">
        <v>0</v>
      </c>
      <c r="F307" s="258">
        <v>20</v>
      </c>
      <c r="G307" s="255">
        <f t="shared" si="64"/>
        <v>1500</v>
      </c>
      <c r="H307" s="255">
        <f t="shared" si="63"/>
        <v>1800</v>
      </c>
      <c r="I307" s="259">
        <v>1500</v>
      </c>
      <c r="J307" s="260">
        <f t="shared" si="74"/>
        <v>2</v>
      </c>
      <c r="K307" s="261" t="s">
        <v>973</v>
      </c>
      <c r="L307" s="259">
        <v>1250</v>
      </c>
    </row>
    <row r="308" spans="2:12" x14ac:dyDescent="0.2">
      <c r="B308" s="254" t="s">
        <v>505</v>
      </c>
      <c r="C308" s="255">
        <f t="shared" si="57"/>
        <v>7200</v>
      </c>
      <c r="D308" s="256">
        <v>6</v>
      </c>
      <c r="E308" s="257" t="s">
        <v>805</v>
      </c>
      <c r="F308" s="258">
        <v>20</v>
      </c>
      <c r="G308" s="255">
        <f t="shared" si="64"/>
        <v>1200</v>
      </c>
      <c r="H308" s="255">
        <f t="shared" si="63"/>
        <v>1440</v>
      </c>
      <c r="I308" s="259">
        <v>6800.4</v>
      </c>
      <c r="J308" s="260">
        <f t="shared" si="74"/>
        <v>3</v>
      </c>
      <c r="K308" s="261" t="s">
        <v>973</v>
      </c>
      <c r="L308" s="259">
        <v>6000</v>
      </c>
    </row>
    <row r="309" spans="2:12" x14ac:dyDescent="0.2">
      <c r="B309" s="254" t="s">
        <v>8282</v>
      </c>
      <c r="C309" s="253">
        <f t="shared" si="57"/>
        <v>15935.9</v>
      </c>
      <c r="D309" s="256">
        <v>6</v>
      </c>
      <c r="E309" s="257"/>
      <c r="F309" s="258">
        <v>18</v>
      </c>
      <c r="G309" s="255">
        <f t="shared" si="64"/>
        <v>2655.9833333333331</v>
      </c>
      <c r="H309" s="255">
        <f t="shared" si="63"/>
        <v>3187.18</v>
      </c>
      <c r="I309" s="259"/>
      <c r="J309" s="260">
        <f t="shared" si="74"/>
        <v>3</v>
      </c>
      <c r="K309" s="261" t="s">
        <v>974</v>
      </c>
      <c r="L309" s="259">
        <v>13505</v>
      </c>
    </row>
    <row r="310" spans="2:12" x14ac:dyDescent="0.2">
      <c r="B310" s="265" t="s">
        <v>820</v>
      </c>
      <c r="C310" s="255">
        <f t="shared" si="57"/>
        <v>9155.619999999999</v>
      </c>
      <c r="D310" s="256">
        <v>1</v>
      </c>
      <c r="E310" s="257">
        <v>0</v>
      </c>
      <c r="F310" s="258">
        <v>18</v>
      </c>
      <c r="G310" s="255">
        <f t="shared" si="64"/>
        <v>9155.619999999999</v>
      </c>
      <c r="H310" s="255">
        <f t="shared" si="63"/>
        <v>10986.743999999999</v>
      </c>
      <c r="I310" s="259">
        <v>7630.74</v>
      </c>
      <c r="J310" s="260">
        <f t="shared" si="74"/>
        <v>3</v>
      </c>
      <c r="K310" s="261" t="s">
        <v>975</v>
      </c>
      <c r="L310" s="259">
        <v>7759</v>
      </c>
    </row>
    <row r="311" spans="2:12" x14ac:dyDescent="0.2">
      <c r="B311" s="254" t="s">
        <v>31</v>
      </c>
      <c r="C311" s="255">
        <f t="shared" si="57"/>
        <v>16284</v>
      </c>
      <c r="D311" s="256">
        <v>12</v>
      </c>
      <c r="E311" s="257">
        <v>0</v>
      </c>
      <c r="F311" s="258">
        <v>18</v>
      </c>
      <c r="G311" s="255">
        <f t="shared" si="64"/>
        <v>1357</v>
      </c>
      <c r="H311" s="255">
        <f t="shared" si="63"/>
        <v>1628.3999999999999</v>
      </c>
      <c r="I311" s="259">
        <v>13022.099999999999</v>
      </c>
      <c r="J311" s="260">
        <f t="shared" si="74"/>
        <v>3</v>
      </c>
      <c r="K311" s="261" t="s">
        <v>974</v>
      </c>
      <c r="L311" s="259">
        <v>13800</v>
      </c>
    </row>
    <row r="312" spans="2:12" x14ac:dyDescent="0.2">
      <c r="B312" s="254" t="s">
        <v>504</v>
      </c>
      <c r="C312" s="255">
        <f t="shared" si="57"/>
        <v>16520</v>
      </c>
      <c r="D312" s="256">
        <v>6</v>
      </c>
      <c r="E312" s="257">
        <v>0</v>
      </c>
      <c r="F312" s="258">
        <v>18</v>
      </c>
      <c r="G312" s="255">
        <f t="shared" si="64"/>
        <v>2753.3333333333335</v>
      </c>
      <c r="H312" s="255">
        <f t="shared" si="63"/>
        <v>3304</v>
      </c>
      <c r="I312" s="259">
        <v>12208.949999999999</v>
      </c>
      <c r="J312" s="260">
        <f t="shared" si="74"/>
        <v>3</v>
      </c>
      <c r="K312" s="261" t="s">
        <v>974</v>
      </c>
      <c r="L312" s="259">
        <v>14000</v>
      </c>
    </row>
    <row r="313" spans="2:12" x14ac:dyDescent="0.2">
      <c r="B313" s="254" t="s">
        <v>503</v>
      </c>
      <c r="C313" s="255">
        <f t="shared" si="57"/>
        <v>33040</v>
      </c>
      <c r="D313" s="256">
        <v>12</v>
      </c>
      <c r="E313" s="257">
        <v>0</v>
      </c>
      <c r="F313" s="258">
        <v>18</v>
      </c>
      <c r="G313" s="255">
        <f t="shared" si="64"/>
        <v>2753.3333333333335</v>
      </c>
      <c r="H313" s="255">
        <f t="shared" si="63"/>
        <v>3304</v>
      </c>
      <c r="I313" s="259">
        <v>25434.629999999997</v>
      </c>
      <c r="J313" s="260">
        <f t="shared" si="74"/>
        <v>3</v>
      </c>
      <c r="K313" s="261" t="s">
        <v>974</v>
      </c>
      <c r="L313" s="259">
        <v>28000</v>
      </c>
    </row>
    <row r="314" spans="2:12" x14ac:dyDescent="0.2">
      <c r="B314" s="254" t="s">
        <v>502</v>
      </c>
      <c r="C314" s="255">
        <f t="shared" si="57"/>
        <v>16520</v>
      </c>
      <c r="D314" s="256">
        <v>6</v>
      </c>
      <c r="E314" s="257">
        <v>0</v>
      </c>
      <c r="F314" s="258">
        <v>18</v>
      </c>
      <c r="G314" s="255">
        <f t="shared" si="64"/>
        <v>2753.3333333333335</v>
      </c>
      <c r="H314" s="255">
        <f t="shared" si="63"/>
        <v>3304</v>
      </c>
      <c r="I314" s="259">
        <v>12717.9</v>
      </c>
      <c r="J314" s="260">
        <f t="shared" si="74"/>
        <v>3</v>
      </c>
      <c r="K314" s="261" t="s">
        <v>974</v>
      </c>
      <c r="L314" s="259">
        <v>14000</v>
      </c>
    </row>
    <row r="315" spans="2:12" x14ac:dyDescent="0.2">
      <c r="B315" s="254" t="s">
        <v>8017</v>
      </c>
      <c r="C315" s="253">
        <f t="shared" si="57"/>
        <v>4972.8</v>
      </c>
      <c r="D315" s="256">
        <v>1</v>
      </c>
      <c r="E315" s="257"/>
      <c r="F315" s="258">
        <v>20</v>
      </c>
      <c r="G315" s="255">
        <f t="shared" si="64"/>
        <v>4972.8</v>
      </c>
      <c r="H315" s="255">
        <f t="shared" si="63"/>
        <v>5967.36</v>
      </c>
      <c r="I315" s="259"/>
      <c r="J315" s="260">
        <f t="shared" si="74"/>
        <v>3</v>
      </c>
      <c r="K315" s="261" t="s">
        <v>978</v>
      </c>
      <c r="L315" s="259">
        <v>4144</v>
      </c>
    </row>
    <row r="316" spans="2:12" x14ac:dyDescent="0.2">
      <c r="B316" s="254" t="s">
        <v>501</v>
      </c>
      <c r="C316" s="255">
        <f t="shared" si="57"/>
        <v>7457.5999999999995</v>
      </c>
      <c r="D316" s="256">
        <v>25</v>
      </c>
      <c r="E316" s="257">
        <v>0</v>
      </c>
      <c r="F316" s="258">
        <v>18</v>
      </c>
      <c r="G316" s="255">
        <f t="shared" si="64"/>
        <v>298.30399999999997</v>
      </c>
      <c r="H316" s="255">
        <f t="shared" si="63"/>
        <v>357.96479999999997</v>
      </c>
      <c r="I316" s="259">
        <v>7273.8899999999994</v>
      </c>
      <c r="J316" s="260">
        <f t="shared" si="74"/>
        <v>3</v>
      </c>
      <c r="K316" s="261" t="s">
        <v>976</v>
      </c>
      <c r="L316" s="259">
        <v>6320</v>
      </c>
    </row>
    <row r="317" spans="2:12" x14ac:dyDescent="0.2">
      <c r="B317" s="254" t="s">
        <v>22</v>
      </c>
      <c r="C317" s="255">
        <f t="shared" ref="C317:C380" si="75">+((F317/100)+1)*L317</f>
        <v>14160</v>
      </c>
      <c r="D317" s="256">
        <v>12</v>
      </c>
      <c r="E317" s="257">
        <v>0</v>
      </c>
      <c r="F317" s="258">
        <v>18</v>
      </c>
      <c r="G317" s="255">
        <f t="shared" si="64"/>
        <v>1180</v>
      </c>
      <c r="H317" s="255">
        <f t="shared" si="63"/>
        <v>1416</v>
      </c>
      <c r="I317" s="259">
        <v>13938.21</v>
      </c>
      <c r="J317" s="260">
        <f t="shared" si="74"/>
        <v>3</v>
      </c>
      <c r="K317" s="261" t="s">
        <v>976</v>
      </c>
      <c r="L317" s="259">
        <v>12000</v>
      </c>
    </row>
    <row r="318" spans="2:12" x14ac:dyDescent="0.2">
      <c r="B318" s="254" t="s">
        <v>500</v>
      </c>
      <c r="C318" s="255">
        <f t="shared" si="75"/>
        <v>5100</v>
      </c>
      <c r="D318" s="256">
        <v>1</v>
      </c>
      <c r="E318" s="257">
        <v>0</v>
      </c>
      <c r="F318" s="258">
        <v>20</v>
      </c>
      <c r="G318" s="255">
        <f t="shared" si="64"/>
        <v>5100</v>
      </c>
      <c r="H318" s="255">
        <f t="shared" si="63"/>
        <v>6120</v>
      </c>
      <c r="I318" s="259">
        <v>5100</v>
      </c>
      <c r="J318" s="260">
        <f t="shared" si="74"/>
        <v>2</v>
      </c>
      <c r="K318" s="261" t="s">
        <v>973</v>
      </c>
      <c r="L318" s="259">
        <v>4250</v>
      </c>
    </row>
    <row r="319" spans="2:12" x14ac:dyDescent="0.2">
      <c r="B319" s="254" t="s">
        <v>863</v>
      </c>
      <c r="C319" s="255">
        <f t="shared" si="75"/>
        <v>2499.6</v>
      </c>
      <c r="D319" s="256">
        <v>1</v>
      </c>
      <c r="E319" s="257">
        <v>0</v>
      </c>
      <c r="F319" s="258">
        <v>20</v>
      </c>
      <c r="G319" s="255">
        <f t="shared" si="64"/>
        <v>2499.6</v>
      </c>
      <c r="H319" s="255">
        <f t="shared" si="63"/>
        <v>2999.52</v>
      </c>
      <c r="I319" s="259">
        <v>2499.6</v>
      </c>
      <c r="J319" s="260">
        <f t="shared" si="74"/>
        <v>2</v>
      </c>
      <c r="K319" s="261" t="s">
        <v>973</v>
      </c>
      <c r="L319" s="259">
        <v>2083</v>
      </c>
    </row>
    <row r="320" spans="2:12" x14ac:dyDescent="0.2">
      <c r="B320" s="254" t="s">
        <v>499</v>
      </c>
      <c r="C320" s="255">
        <f t="shared" si="75"/>
        <v>2499.6</v>
      </c>
      <c r="D320" s="256">
        <v>1</v>
      </c>
      <c r="E320" s="257" t="s">
        <v>734</v>
      </c>
      <c r="F320" s="258">
        <v>20</v>
      </c>
      <c r="G320" s="255">
        <f t="shared" si="64"/>
        <v>2499.6</v>
      </c>
      <c r="H320" s="255">
        <f t="shared" si="63"/>
        <v>2999.52</v>
      </c>
      <c r="I320" s="259">
        <v>2499.6</v>
      </c>
      <c r="J320" s="260">
        <f t="shared" si="74"/>
        <v>2</v>
      </c>
      <c r="K320" s="261" t="s">
        <v>973</v>
      </c>
      <c r="L320" s="259">
        <v>2083</v>
      </c>
    </row>
    <row r="321" spans="1:12" x14ac:dyDescent="0.2">
      <c r="B321" s="254" t="s">
        <v>8023</v>
      </c>
      <c r="C321" s="255">
        <f t="shared" si="75"/>
        <v>1140</v>
      </c>
      <c r="D321" s="256">
        <v>1</v>
      </c>
      <c r="E321" s="257"/>
      <c r="F321" s="258">
        <v>20</v>
      </c>
      <c r="G321" s="255">
        <f t="shared" si="64"/>
        <v>1140</v>
      </c>
      <c r="H321" s="255">
        <f t="shared" si="63"/>
        <v>1368</v>
      </c>
      <c r="I321" s="259">
        <v>1800</v>
      </c>
      <c r="J321" s="260">
        <f t="shared" si="74"/>
        <v>1</v>
      </c>
      <c r="K321" s="261" t="s">
        <v>973</v>
      </c>
      <c r="L321" s="259">
        <v>950</v>
      </c>
    </row>
    <row r="322" spans="1:12" x14ac:dyDescent="0.2">
      <c r="B322" s="48" t="s">
        <v>8434</v>
      </c>
      <c r="C322" s="253">
        <f t="shared" si="75"/>
        <v>2160</v>
      </c>
      <c r="D322" s="49">
        <v>12</v>
      </c>
      <c r="F322" s="48">
        <v>20</v>
      </c>
      <c r="G322" s="48">
        <f t="shared" si="64"/>
        <v>180</v>
      </c>
      <c r="H322" s="48">
        <f t="shared" si="63"/>
        <v>216</v>
      </c>
      <c r="K322" s="51" t="s">
        <v>973</v>
      </c>
      <c r="L322" s="240">
        <v>1800</v>
      </c>
    </row>
    <row r="323" spans="1:12" x14ac:dyDescent="0.2">
      <c r="B323" s="254" t="s">
        <v>8417</v>
      </c>
      <c r="C323" s="267">
        <f t="shared" si="75"/>
        <v>1500</v>
      </c>
      <c r="D323" s="256">
        <v>12</v>
      </c>
      <c r="E323" s="257">
        <v>0</v>
      </c>
      <c r="F323" s="258">
        <v>20</v>
      </c>
      <c r="G323" s="255">
        <f t="shared" si="64"/>
        <v>125</v>
      </c>
      <c r="H323" s="255">
        <f t="shared" si="63"/>
        <v>150</v>
      </c>
      <c r="I323" s="259">
        <v>1500</v>
      </c>
      <c r="J323" s="260">
        <f t="shared" ref="J323:J334" si="76">IF(I323&lt;C323,3,IF(I323&gt;C323,1,2))</f>
        <v>2</v>
      </c>
      <c r="K323" s="261" t="s">
        <v>973</v>
      </c>
      <c r="L323" s="259">
        <v>1250</v>
      </c>
    </row>
    <row r="324" spans="1:12" x14ac:dyDescent="0.2">
      <c r="B324" s="264" t="s">
        <v>898</v>
      </c>
      <c r="C324" s="255">
        <f t="shared" si="75"/>
        <v>14400</v>
      </c>
      <c r="D324" s="256">
        <v>1</v>
      </c>
      <c r="E324" s="257">
        <v>0</v>
      </c>
      <c r="F324" s="258">
        <v>20</v>
      </c>
      <c r="G324" s="255">
        <f t="shared" si="64"/>
        <v>14400</v>
      </c>
      <c r="H324" s="255">
        <f t="shared" si="63"/>
        <v>17280</v>
      </c>
      <c r="I324" s="259">
        <v>13800</v>
      </c>
      <c r="J324" s="260">
        <f t="shared" si="76"/>
        <v>3</v>
      </c>
      <c r="K324" s="261" t="s">
        <v>973</v>
      </c>
      <c r="L324" s="259">
        <v>12000</v>
      </c>
    </row>
    <row r="325" spans="1:12" x14ac:dyDescent="0.2">
      <c r="A325" s="48" t="s">
        <v>9389</v>
      </c>
      <c r="B325" s="264" t="s">
        <v>899</v>
      </c>
      <c r="C325" s="255">
        <f t="shared" si="75"/>
        <v>6600</v>
      </c>
      <c r="D325" s="256">
        <v>12</v>
      </c>
      <c r="E325" s="257" t="s">
        <v>1013</v>
      </c>
      <c r="F325" s="258">
        <v>20</v>
      </c>
      <c r="G325" s="255">
        <f t="shared" si="64"/>
        <v>550</v>
      </c>
      <c r="H325" s="255">
        <f t="shared" si="63"/>
        <v>660</v>
      </c>
      <c r="I325" s="259">
        <v>5799.5999999999995</v>
      </c>
      <c r="J325" s="260">
        <f t="shared" si="76"/>
        <v>3</v>
      </c>
      <c r="K325" s="261" t="s">
        <v>973</v>
      </c>
      <c r="L325" s="259">
        <v>5500</v>
      </c>
    </row>
    <row r="326" spans="1:12" x14ac:dyDescent="0.2">
      <c r="B326" s="254" t="s">
        <v>498</v>
      </c>
      <c r="C326" s="255">
        <f t="shared" si="75"/>
        <v>10200</v>
      </c>
      <c r="D326" s="256">
        <v>1</v>
      </c>
      <c r="E326" s="257">
        <v>0</v>
      </c>
      <c r="F326" s="258">
        <v>20</v>
      </c>
      <c r="G326" s="255">
        <f t="shared" si="64"/>
        <v>10200</v>
      </c>
      <c r="H326" s="255">
        <f t="shared" si="63"/>
        <v>12240</v>
      </c>
      <c r="I326" s="259">
        <v>9399.6</v>
      </c>
      <c r="J326" s="260">
        <f t="shared" si="76"/>
        <v>3</v>
      </c>
      <c r="K326" s="261" t="s">
        <v>973</v>
      </c>
      <c r="L326" s="259">
        <v>8500</v>
      </c>
    </row>
    <row r="327" spans="1:12" x14ac:dyDescent="0.2">
      <c r="B327" s="254" t="s">
        <v>8446</v>
      </c>
      <c r="C327" s="255">
        <f t="shared" si="75"/>
        <v>1513.2</v>
      </c>
      <c r="D327" s="256">
        <v>24</v>
      </c>
      <c r="E327" s="257" t="s">
        <v>497</v>
      </c>
      <c r="F327" s="258">
        <v>20</v>
      </c>
      <c r="G327" s="255">
        <f t="shared" si="64"/>
        <v>63.050000000000004</v>
      </c>
      <c r="H327" s="255">
        <f t="shared" si="63"/>
        <v>75.66</v>
      </c>
      <c r="I327" s="259">
        <v>1500</v>
      </c>
      <c r="J327" s="260">
        <f t="shared" si="76"/>
        <v>3</v>
      </c>
      <c r="K327" s="261" t="s">
        <v>976</v>
      </c>
      <c r="L327" s="259">
        <v>1261</v>
      </c>
    </row>
    <row r="328" spans="1:12" x14ac:dyDescent="0.2">
      <c r="B328" s="254" t="s">
        <v>496</v>
      </c>
      <c r="C328" s="255">
        <f t="shared" si="75"/>
        <v>5400</v>
      </c>
      <c r="D328" s="256">
        <v>1</v>
      </c>
      <c r="E328" s="257">
        <v>0</v>
      </c>
      <c r="F328" s="258">
        <v>20</v>
      </c>
      <c r="G328" s="255">
        <f t="shared" si="64"/>
        <v>5400</v>
      </c>
      <c r="H328" s="255">
        <f t="shared" ref="H328:H391" si="77">G328*1.2</f>
        <v>6480</v>
      </c>
      <c r="I328" s="259">
        <v>5100</v>
      </c>
      <c r="J328" s="260">
        <f t="shared" si="76"/>
        <v>3</v>
      </c>
      <c r="K328" s="261" t="s">
        <v>973</v>
      </c>
      <c r="L328" s="259">
        <v>4500</v>
      </c>
    </row>
    <row r="329" spans="1:12" x14ac:dyDescent="0.2">
      <c r="B329" s="264" t="s">
        <v>897</v>
      </c>
      <c r="C329" s="255">
        <f t="shared" si="75"/>
        <v>2940</v>
      </c>
      <c r="D329" s="256">
        <v>1</v>
      </c>
      <c r="E329" s="257">
        <v>0</v>
      </c>
      <c r="F329" s="258">
        <v>20</v>
      </c>
      <c r="G329" s="255">
        <f t="shared" ref="G329:G392" si="78">C329/D329</f>
        <v>2940</v>
      </c>
      <c r="H329" s="255">
        <f t="shared" si="77"/>
        <v>3528</v>
      </c>
      <c r="I329" s="259">
        <v>2550</v>
      </c>
      <c r="J329" s="260">
        <f t="shared" si="76"/>
        <v>3</v>
      </c>
      <c r="K329" s="261" t="s">
        <v>973</v>
      </c>
      <c r="L329" s="259">
        <v>2450</v>
      </c>
    </row>
    <row r="330" spans="1:12" x14ac:dyDescent="0.2">
      <c r="B330" s="254" t="s">
        <v>495</v>
      </c>
      <c r="C330" s="255">
        <f t="shared" si="75"/>
        <v>7606.28</v>
      </c>
      <c r="D330" s="256">
        <v>24</v>
      </c>
      <c r="E330" s="257">
        <v>0</v>
      </c>
      <c r="F330" s="258">
        <v>18</v>
      </c>
      <c r="G330" s="255">
        <f t="shared" si="78"/>
        <v>316.92833333333334</v>
      </c>
      <c r="H330" s="255">
        <f t="shared" si="77"/>
        <v>380.31400000000002</v>
      </c>
      <c r="I330" s="259">
        <v>7273.8899999999994</v>
      </c>
      <c r="J330" s="260">
        <f t="shared" si="76"/>
        <v>3</v>
      </c>
      <c r="K330" s="261" t="s">
        <v>976</v>
      </c>
      <c r="L330" s="259">
        <v>6446</v>
      </c>
    </row>
    <row r="331" spans="1:12" x14ac:dyDescent="0.2">
      <c r="B331" s="254" t="s">
        <v>8447</v>
      </c>
      <c r="C331" s="255">
        <f t="shared" si="75"/>
        <v>1427.8</v>
      </c>
      <c r="D331" s="256">
        <v>24</v>
      </c>
      <c r="E331" s="257">
        <v>0</v>
      </c>
      <c r="F331" s="258">
        <v>18</v>
      </c>
      <c r="G331" s="255">
        <f t="shared" si="78"/>
        <v>59.491666666666667</v>
      </c>
      <c r="H331" s="255">
        <f t="shared" si="77"/>
        <v>71.39</v>
      </c>
      <c r="I331" s="259">
        <v>1475.37</v>
      </c>
      <c r="J331" s="260">
        <f t="shared" si="76"/>
        <v>1</v>
      </c>
      <c r="K331" s="261" t="s">
        <v>976</v>
      </c>
      <c r="L331" s="259">
        <v>1210</v>
      </c>
    </row>
    <row r="332" spans="1:12" x14ac:dyDescent="0.2">
      <c r="B332" s="254" t="s">
        <v>494</v>
      </c>
      <c r="C332" s="255">
        <f t="shared" si="75"/>
        <v>6840</v>
      </c>
      <c r="D332" s="256">
        <v>6</v>
      </c>
      <c r="E332" s="257">
        <v>0</v>
      </c>
      <c r="F332" s="258">
        <v>20</v>
      </c>
      <c r="G332" s="255">
        <f t="shared" si="78"/>
        <v>1140</v>
      </c>
      <c r="H332" s="255">
        <f t="shared" si="77"/>
        <v>1368</v>
      </c>
      <c r="I332" s="259">
        <v>6300</v>
      </c>
      <c r="J332" s="260">
        <f t="shared" si="76"/>
        <v>3</v>
      </c>
      <c r="K332" s="261" t="s">
        <v>973</v>
      </c>
      <c r="L332" s="259">
        <v>5700</v>
      </c>
    </row>
    <row r="333" spans="1:12" x14ac:dyDescent="0.2">
      <c r="B333" s="254" t="s">
        <v>493</v>
      </c>
      <c r="C333" s="255">
        <f t="shared" si="75"/>
        <v>1440</v>
      </c>
      <c r="D333" s="256">
        <v>1</v>
      </c>
      <c r="E333" s="257">
        <v>0</v>
      </c>
      <c r="F333" s="258">
        <v>20</v>
      </c>
      <c r="G333" s="255">
        <f t="shared" si="78"/>
        <v>1440</v>
      </c>
      <c r="H333" s="255">
        <f t="shared" si="77"/>
        <v>1728</v>
      </c>
      <c r="I333" s="259">
        <v>1350</v>
      </c>
      <c r="J333" s="260">
        <f t="shared" si="76"/>
        <v>3</v>
      </c>
      <c r="K333" s="261" t="s">
        <v>973</v>
      </c>
      <c r="L333" s="259">
        <v>1200</v>
      </c>
    </row>
    <row r="334" spans="1:12" x14ac:dyDescent="0.2">
      <c r="B334" s="240" t="s">
        <v>745</v>
      </c>
      <c r="C334" s="255">
        <f t="shared" si="75"/>
        <v>300</v>
      </c>
      <c r="D334" s="256">
        <v>1</v>
      </c>
      <c r="E334" s="257">
        <v>0</v>
      </c>
      <c r="F334" s="258">
        <v>20</v>
      </c>
      <c r="G334" s="255">
        <f t="shared" si="78"/>
        <v>300</v>
      </c>
      <c r="H334" s="255">
        <f t="shared" si="77"/>
        <v>360</v>
      </c>
      <c r="I334" s="259">
        <v>300</v>
      </c>
      <c r="J334" s="260">
        <f t="shared" si="76"/>
        <v>2</v>
      </c>
      <c r="K334" s="261" t="s">
        <v>973</v>
      </c>
      <c r="L334" s="259">
        <v>250</v>
      </c>
    </row>
    <row r="335" spans="1:12" x14ac:dyDescent="0.2">
      <c r="B335" s="48" t="s">
        <v>8430</v>
      </c>
      <c r="C335" s="253">
        <f t="shared" si="75"/>
        <v>6240</v>
      </c>
      <c r="D335" s="49">
        <v>1</v>
      </c>
      <c r="F335" s="48">
        <v>20</v>
      </c>
      <c r="G335" s="48">
        <f t="shared" si="78"/>
        <v>6240</v>
      </c>
      <c r="H335" s="48">
        <f t="shared" si="77"/>
        <v>7488</v>
      </c>
      <c r="K335" s="51" t="s">
        <v>973</v>
      </c>
      <c r="L335" s="240">
        <v>5200</v>
      </c>
    </row>
    <row r="336" spans="1:12" x14ac:dyDescent="0.2">
      <c r="B336" s="254" t="s">
        <v>8471</v>
      </c>
      <c r="C336" s="253">
        <f t="shared" si="75"/>
        <v>6240</v>
      </c>
      <c r="D336" s="256">
        <v>1</v>
      </c>
      <c r="E336" s="257"/>
      <c r="F336" s="258">
        <v>20</v>
      </c>
      <c r="G336" s="255">
        <f t="shared" si="78"/>
        <v>6240</v>
      </c>
      <c r="H336" s="255">
        <f t="shared" si="77"/>
        <v>7488</v>
      </c>
      <c r="I336" s="259"/>
      <c r="J336" s="260">
        <f>IF(I336&lt;C336,3,IF(I336&gt;C336,1,2))</f>
        <v>3</v>
      </c>
      <c r="K336" s="261" t="s">
        <v>973</v>
      </c>
      <c r="L336" s="259">
        <v>5200</v>
      </c>
    </row>
    <row r="337" spans="2:12" x14ac:dyDescent="0.2">
      <c r="B337" s="254" t="s">
        <v>492</v>
      </c>
      <c r="C337" s="255">
        <f t="shared" si="75"/>
        <v>9204</v>
      </c>
      <c r="D337" s="256">
        <v>20</v>
      </c>
      <c r="E337" s="257">
        <v>0</v>
      </c>
      <c r="F337" s="258">
        <v>18</v>
      </c>
      <c r="G337" s="255">
        <f t="shared" si="78"/>
        <v>460.2</v>
      </c>
      <c r="H337" s="255">
        <f t="shared" si="77"/>
        <v>552.24</v>
      </c>
      <c r="I337" s="259">
        <v>4212</v>
      </c>
      <c r="J337" s="260">
        <f>IF(I337&lt;C337,3,IF(I337&gt;C337,1,2))</f>
        <v>3</v>
      </c>
      <c r="K337" s="261" t="s">
        <v>977</v>
      </c>
      <c r="L337" s="259">
        <v>7800</v>
      </c>
    </row>
    <row r="338" spans="2:12" x14ac:dyDescent="0.2">
      <c r="B338" s="265" t="s">
        <v>654</v>
      </c>
      <c r="C338" s="255">
        <f t="shared" si="75"/>
        <v>9027</v>
      </c>
      <c r="D338" s="256">
        <v>20</v>
      </c>
      <c r="E338" s="257">
        <v>0</v>
      </c>
      <c r="F338" s="258">
        <v>18</v>
      </c>
      <c r="G338" s="255">
        <f t="shared" si="78"/>
        <v>451.35</v>
      </c>
      <c r="H338" s="255">
        <f t="shared" si="77"/>
        <v>541.62</v>
      </c>
      <c r="I338" s="259">
        <v>5748.21</v>
      </c>
      <c r="J338" s="260">
        <f>IF(I338&lt;C338,3,IF(I338&gt;C338,1,2))</f>
        <v>3</v>
      </c>
      <c r="K338" s="261" t="s">
        <v>976</v>
      </c>
      <c r="L338" s="259">
        <v>7650</v>
      </c>
    </row>
    <row r="339" spans="2:12" x14ac:dyDescent="0.2">
      <c r="B339" s="265" t="s">
        <v>792</v>
      </c>
      <c r="C339" s="255">
        <f t="shared" si="75"/>
        <v>10820.599999999999</v>
      </c>
      <c r="D339" s="256">
        <v>20</v>
      </c>
      <c r="E339" s="257">
        <v>0</v>
      </c>
      <c r="F339" s="258">
        <v>18</v>
      </c>
      <c r="G339" s="255">
        <f t="shared" si="78"/>
        <v>541.03</v>
      </c>
      <c r="H339" s="255">
        <f t="shared" si="77"/>
        <v>649.23599999999999</v>
      </c>
      <c r="I339" s="259">
        <v>7121.79</v>
      </c>
      <c r="J339" s="260">
        <f>IF(I339&lt;C339,3,IF(I339&gt;C339,1,2))</f>
        <v>3</v>
      </c>
      <c r="K339" s="261" t="s">
        <v>976</v>
      </c>
      <c r="L339" s="259">
        <v>9170</v>
      </c>
    </row>
    <row r="340" spans="2:12" x14ac:dyDescent="0.2">
      <c r="B340" s="48" t="s">
        <v>8509</v>
      </c>
      <c r="C340" s="253">
        <f t="shared" si="75"/>
        <v>4720</v>
      </c>
      <c r="D340" s="49">
        <v>12</v>
      </c>
      <c r="F340" s="48">
        <v>18</v>
      </c>
      <c r="G340" s="244">
        <f t="shared" si="78"/>
        <v>393.33333333333331</v>
      </c>
      <c r="H340" s="244">
        <f t="shared" si="77"/>
        <v>471.99999999999994</v>
      </c>
      <c r="K340" s="51" t="s">
        <v>973</v>
      </c>
      <c r="L340" s="240">
        <v>4000</v>
      </c>
    </row>
    <row r="341" spans="2:12" x14ac:dyDescent="0.2">
      <c r="B341" s="254" t="s">
        <v>491</v>
      </c>
      <c r="C341" s="255">
        <f t="shared" si="75"/>
        <v>5074</v>
      </c>
      <c r="D341" s="256">
        <v>12</v>
      </c>
      <c r="E341" s="257">
        <v>0</v>
      </c>
      <c r="F341" s="258">
        <v>18</v>
      </c>
      <c r="G341" s="255">
        <f t="shared" si="78"/>
        <v>422.83333333333331</v>
      </c>
      <c r="H341" s="255">
        <f t="shared" si="77"/>
        <v>507.4</v>
      </c>
      <c r="I341" s="259">
        <v>5087.16</v>
      </c>
      <c r="J341" s="260">
        <f t="shared" ref="J341:J372" si="79">IF(I341&lt;C341,3,IF(I341&gt;C341,1,2))</f>
        <v>1</v>
      </c>
      <c r="K341" s="261" t="s">
        <v>973</v>
      </c>
      <c r="L341" s="259">
        <v>4300</v>
      </c>
    </row>
    <row r="342" spans="2:12" x14ac:dyDescent="0.2">
      <c r="B342" s="254" t="s">
        <v>8406</v>
      </c>
      <c r="C342" s="255">
        <f t="shared" si="75"/>
        <v>6726</v>
      </c>
      <c r="D342" s="256">
        <v>36</v>
      </c>
      <c r="E342" s="257" t="s">
        <v>830</v>
      </c>
      <c r="F342" s="258">
        <v>18</v>
      </c>
      <c r="G342" s="255">
        <f t="shared" si="78"/>
        <v>186.83333333333334</v>
      </c>
      <c r="H342" s="255">
        <f t="shared" si="77"/>
        <v>224.20000000000002</v>
      </c>
      <c r="I342" s="259">
        <v>6409.2599999999993</v>
      </c>
      <c r="J342" s="260">
        <f t="shared" si="79"/>
        <v>3</v>
      </c>
      <c r="K342" s="261" t="s">
        <v>973</v>
      </c>
      <c r="L342" s="259">
        <v>5700</v>
      </c>
    </row>
    <row r="343" spans="2:12" x14ac:dyDescent="0.2">
      <c r="B343" s="254" t="s">
        <v>864</v>
      </c>
      <c r="C343" s="255">
        <f t="shared" si="75"/>
        <v>10148</v>
      </c>
      <c r="D343" s="256">
        <v>36</v>
      </c>
      <c r="E343" s="257" t="s">
        <v>806</v>
      </c>
      <c r="F343" s="258">
        <v>18</v>
      </c>
      <c r="G343" s="255">
        <f t="shared" si="78"/>
        <v>281.88888888888891</v>
      </c>
      <c r="H343" s="255">
        <f t="shared" si="77"/>
        <v>338.26666666666671</v>
      </c>
      <c r="I343" s="259">
        <v>9512.0999999999985</v>
      </c>
      <c r="J343" s="260">
        <f t="shared" si="79"/>
        <v>3</v>
      </c>
      <c r="K343" s="261" t="s">
        <v>973</v>
      </c>
      <c r="L343" s="259">
        <v>8600</v>
      </c>
    </row>
    <row r="344" spans="2:12" x14ac:dyDescent="0.2">
      <c r="B344" s="262" t="s">
        <v>490</v>
      </c>
      <c r="C344" s="255">
        <f t="shared" si="75"/>
        <v>7182.66</v>
      </c>
      <c r="D344" s="256">
        <v>36</v>
      </c>
      <c r="E344" s="257" t="s">
        <v>807</v>
      </c>
      <c r="F344" s="258">
        <v>18</v>
      </c>
      <c r="G344" s="255">
        <f t="shared" si="78"/>
        <v>199.51833333333332</v>
      </c>
      <c r="H344" s="255">
        <f t="shared" si="77"/>
        <v>239.42199999999997</v>
      </c>
      <c r="I344" s="259">
        <v>7121.79</v>
      </c>
      <c r="J344" s="260">
        <f t="shared" si="79"/>
        <v>3</v>
      </c>
      <c r="K344" s="261" t="s">
        <v>973</v>
      </c>
      <c r="L344" s="259">
        <v>6087</v>
      </c>
    </row>
    <row r="345" spans="2:12" x14ac:dyDescent="0.2">
      <c r="B345" s="254" t="s">
        <v>8407</v>
      </c>
      <c r="C345" s="255">
        <f t="shared" si="75"/>
        <v>8824.0399999999991</v>
      </c>
      <c r="D345" s="256">
        <v>36</v>
      </c>
      <c r="E345" s="257" t="s">
        <v>806</v>
      </c>
      <c r="F345" s="258">
        <v>18</v>
      </c>
      <c r="G345" s="255">
        <f t="shared" si="78"/>
        <v>245.11222222222219</v>
      </c>
      <c r="H345" s="255">
        <f t="shared" si="77"/>
        <v>294.13466666666659</v>
      </c>
      <c r="I345" s="259">
        <v>8749.26</v>
      </c>
      <c r="J345" s="260">
        <f t="shared" si="79"/>
        <v>3</v>
      </c>
      <c r="K345" s="261" t="s">
        <v>973</v>
      </c>
      <c r="L345" s="259">
        <v>7478</v>
      </c>
    </row>
    <row r="346" spans="2:12" x14ac:dyDescent="0.2">
      <c r="B346" s="265" t="s">
        <v>793</v>
      </c>
      <c r="C346" s="255">
        <f t="shared" si="75"/>
        <v>2420</v>
      </c>
      <c r="D346" s="256">
        <v>1</v>
      </c>
      <c r="E346" s="257">
        <v>0</v>
      </c>
      <c r="F346" s="258">
        <v>21</v>
      </c>
      <c r="G346" s="255">
        <f t="shared" si="78"/>
        <v>2420</v>
      </c>
      <c r="H346" s="255">
        <f t="shared" si="77"/>
        <v>2904</v>
      </c>
      <c r="I346" s="259">
        <v>1800</v>
      </c>
      <c r="J346" s="260">
        <f t="shared" si="79"/>
        <v>3</v>
      </c>
      <c r="K346" s="261" t="s">
        <v>973</v>
      </c>
      <c r="L346" s="259">
        <v>2000</v>
      </c>
    </row>
    <row r="347" spans="2:12" x14ac:dyDescent="0.2">
      <c r="B347" s="254" t="s">
        <v>489</v>
      </c>
      <c r="C347" s="255">
        <f t="shared" si="75"/>
        <v>5445</v>
      </c>
      <c r="D347" s="256">
        <v>6</v>
      </c>
      <c r="E347" s="257">
        <v>0</v>
      </c>
      <c r="F347" s="258">
        <v>21</v>
      </c>
      <c r="G347" s="255">
        <f t="shared" si="78"/>
        <v>907.5</v>
      </c>
      <c r="H347" s="255">
        <f t="shared" si="77"/>
        <v>1089</v>
      </c>
      <c r="I347" s="259">
        <v>6000</v>
      </c>
      <c r="J347" s="260">
        <f t="shared" si="79"/>
        <v>1</v>
      </c>
      <c r="K347" s="261" t="s">
        <v>973</v>
      </c>
      <c r="L347" s="259">
        <v>4500</v>
      </c>
    </row>
    <row r="348" spans="2:12" x14ac:dyDescent="0.2">
      <c r="B348" s="240" t="s">
        <v>919</v>
      </c>
      <c r="C348" s="255">
        <f t="shared" si="75"/>
        <v>7080</v>
      </c>
      <c r="D348" s="256">
        <v>6</v>
      </c>
      <c r="E348" s="257">
        <v>0</v>
      </c>
      <c r="F348" s="258">
        <v>18</v>
      </c>
      <c r="G348" s="255">
        <f t="shared" si="78"/>
        <v>1180</v>
      </c>
      <c r="H348" s="255">
        <f t="shared" si="77"/>
        <v>1416</v>
      </c>
      <c r="I348" s="259">
        <v>8424</v>
      </c>
      <c r="J348" s="260">
        <f t="shared" si="79"/>
        <v>1</v>
      </c>
      <c r="K348" s="261" t="s">
        <v>973</v>
      </c>
      <c r="L348" s="259">
        <v>6000</v>
      </c>
    </row>
    <row r="349" spans="2:12" x14ac:dyDescent="0.2">
      <c r="B349" s="254" t="s">
        <v>30</v>
      </c>
      <c r="C349" s="255">
        <f t="shared" si="75"/>
        <v>14520</v>
      </c>
      <c r="D349" s="256">
        <v>12</v>
      </c>
      <c r="E349" s="257">
        <v>0</v>
      </c>
      <c r="F349" s="258">
        <v>21</v>
      </c>
      <c r="G349" s="255">
        <f t="shared" si="78"/>
        <v>1210</v>
      </c>
      <c r="H349" s="255">
        <f t="shared" si="77"/>
        <v>1452</v>
      </c>
      <c r="I349" s="259">
        <v>13800</v>
      </c>
      <c r="J349" s="260">
        <f t="shared" si="79"/>
        <v>3</v>
      </c>
      <c r="K349" s="261" t="s">
        <v>973</v>
      </c>
      <c r="L349" s="259">
        <v>12000</v>
      </c>
    </row>
    <row r="350" spans="2:12" x14ac:dyDescent="0.2">
      <c r="B350" s="254" t="s">
        <v>488</v>
      </c>
      <c r="C350" s="255">
        <f t="shared" si="75"/>
        <v>14520</v>
      </c>
      <c r="D350" s="256">
        <v>24</v>
      </c>
      <c r="E350" s="257">
        <v>0</v>
      </c>
      <c r="F350" s="258">
        <v>21</v>
      </c>
      <c r="G350" s="255">
        <f t="shared" si="78"/>
        <v>605</v>
      </c>
      <c r="H350" s="255">
        <f t="shared" si="77"/>
        <v>726</v>
      </c>
      <c r="I350" s="259">
        <v>14400</v>
      </c>
      <c r="J350" s="260">
        <f t="shared" si="79"/>
        <v>3</v>
      </c>
      <c r="K350" s="261" t="s">
        <v>973</v>
      </c>
      <c r="L350" s="259">
        <v>12000</v>
      </c>
    </row>
    <row r="351" spans="2:12" x14ac:dyDescent="0.2">
      <c r="B351" s="254" t="s">
        <v>1015</v>
      </c>
      <c r="C351" s="267">
        <f t="shared" si="75"/>
        <v>5324</v>
      </c>
      <c r="D351" s="256">
        <v>1</v>
      </c>
      <c r="E351" s="257">
        <v>0</v>
      </c>
      <c r="F351" s="258">
        <v>21</v>
      </c>
      <c r="G351" s="255">
        <f t="shared" si="78"/>
        <v>5324</v>
      </c>
      <c r="H351" s="255">
        <f t="shared" si="77"/>
        <v>6388.8</v>
      </c>
      <c r="I351" s="259">
        <v>5280</v>
      </c>
      <c r="J351" s="260">
        <f t="shared" si="79"/>
        <v>3</v>
      </c>
      <c r="K351" s="261" t="s">
        <v>973</v>
      </c>
      <c r="L351" s="259">
        <v>4400</v>
      </c>
    </row>
    <row r="352" spans="2:12" x14ac:dyDescent="0.2">
      <c r="B352" s="262" t="s">
        <v>8448</v>
      </c>
      <c r="C352" s="255">
        <f t="shared" si="75"/>
        <v>1652</v>
      </c>
      <c r="D352" s="256">
        <v>1</v>
      </c>
      <c r="E352" s="257">
        <v>0</v>
      </c>
      <c r="F352" s="258">
        <v>18</v>
      </c>
      <c r="G352" s="255">
        <f t="shared" si="78"/>
        <v>1652</v>
      </c>
      <c r="H352" s="255">
        <f t="shared" si="77"/>
        <v>1982.3999999999999</v>
      </c>
      <c r="I352" s="259">
        <v>1068.21</v>
      </c>
      <c r="J352" s="260">
        <f t="shared" si="79"/>
        <v>3</v>
      </c>
      <c r="K352" s="261" t="s">
        <v>973</v>
      </c>
      <c r="L352" s="259">
        <v>1400</v>
      </c>
    </row>
    <row r="353" spans="2:13" x14ac:dyDescent="0.2">
      <c r="B353" s="264" t="s">
        <v>655</v>
      </c>
      <c r="C353" s="255">
        <f t="shared" si="75"/>
        <v>6490</v>
      </c>
      <c r="D353" s="256">
        <v>1</v>
      </c>
      <c r="E353" s="257">
        <v>0</v>
      </c>
      <c r="F353" s="258">
        <v>18</v>
      </c>
      <c r="G353" s="255">
        <f t="shared" si="78"/>
        <v>6490</v>
      </c>
      <c r="H353" s="255">
        <f t="shared" si="77"/>
        <v>7788</v>
      </c>
      <c r="I353" s="259">
        <v>5188.95</v>
      </c>
      <c r="J353" s="260">
        <f t="shared" si="79"/>
        <v>3</v>
      </c>
      <c r="K353" s="261" t="s">
        <v>973</v>
      </c>
      <c r="L353" s="259">
        <v>5500</v>
      </c>
    </row>
    <row r="354" spans="2:13" x14ac:dyDescent="0.2">
      <c r="B354" s="254" t="s">
        <v>487</v>
      </c>
      <c r="C354" s="255">
        <f t="shared" si="75"/>
        <v>2950</v>
      </c>
      <c r="D354" s="256">
        <v>12</v>
      </c>
      <c r="E354" s="257">
        <v>0</v>
      </c>
      <c r="F354" s="258">
        <v>18</v>
      </c>
      <c r="G354" s="255">
        <f t="shared" si="78"/>
        <v>245.83333333333334</v>
      </c>
      <c r="H354" s="255">
        <f t="shared" si="77"/>
        <v>295</v>
      </c>
      <c r="I354" s="259">
        <v>2242.89</v>
      </c>
      <c r="J354" s="260">
        <f t="shared" si="79"/>
        <v>3</v>
      </c>
      <c r="K354" s="261" t="s">
        <v>973</v>
      </c>
      <c r="L354" s="259">
        <v>2500</v>
      </c>
    </row>
    <row r="355" spans="2:13" x14ac:dyDescent="0.2">
      <c r="B355" s="254" t="s">
        <v>486</v>
      </c>
      <c r="C355" s="255">
        <f t="shared" si="75"/>
        <v>1472.57</v>
      </c>
      <c r="D355" s="256">
        <v>1</v>
      </c>
      <c r="E355" s="257">
        <v>0</v>
      </c>
      <c r="F355" s="258">
        <v>21</v>
      </c>
      <c r="G355" s="255">
        <f t="shared" si="78"/>
        <v>1472.57</v>
      </c>
      <c r="H355" s="255">
        <f t="shared" si="77"/>
        <v>1767.0839999999998</v>
      </c>
      <c r="I355" s="259">
        <v>1460.3999999999999</v>
      </c>
      <c r="J355" s="260">
        <f t="shared" si="79"/>
        <v>3</v>
      </c>
      <c r="K355" s="261" t="s">
        <v>978</v>
      </c>
      <c r="L355" s="259">
        <v>1217</v>
      </c>
    </row>
    <row r="356" spans="2:13" x14ac:dyDescent="0.2">
      <c r="B356" s="254" t="s">
        <v>485</v>
      </c>
      <c r="C356" s="255">
        <f t="shared" si="75"/>
        <v>1998.9199999999998</v>
      </c>
      <c r="D356" s="256">
        <v>1</v>
      </c>
      <c r="E356" s="257">
        <v>0</v>
      </c>
      <c r="F356" s="258">
        <v>21</v>
      </c>
      <c r="G356" s="255">
        <f t="shared" si="78"/>
        <v>1998.9199999999998</v>
      </c>
      <c r="H356" s="255">
        <f t="shared" si="77"/>
        <v>2398.7039999999997</v>
      </c>
      <c r="I356" s="259">
        <v>1982.3999999999999</v>
      </c>
      <c r="J356" s="260">
        <f t="shared" si="79"/>
        <v>3</v>
      </c>
      <c r="K356" s="261" t="s">
        <v>978</v>
      </c>
      <c r="L356" s="259">
        <v>1652</v>
      </c>
    </row>
    <row r="357" spans="2:13" x14ac:dyDescent="0.2">
      <c r="B357" s="262" t="s">
        <v>484</v>
      </c>
      <c r="C357" s="255">
        <f t="shared" si="75"/>
        <v>13852.019999999999</v>
      </c>
      <c r="D357" s="256">
        <v>6</v>
      </c>
      <c r="E357" s="257">
        <v>0</v>
      </c>
      <c r="F357" s="258">
        <v>18</v>
      </c>
      <c r="G357" s="255">
        <f t="shared" si="78"/>
        <v>2308.6699999999996</v>
      </c>
      <c r="H357" s="255">
        <f t="shared" si="77"/>
        <v>2770.4039999999995</v>
      </c>
      <c r="I357" s="259">
        <v>13734.63</v>
      </c>
      <c r="J357" s="260">
        <f t="shared" si="79"/>
        <v>3</v>
      </c>
      <c r="K357" s="261" t="s">
        <v>973</v>
      </c>
      <c r="L357" s="259">
        <v>11739</v>
      </c>
      <c r="M357" s="48">
        <v>0</v>
      </c>
    </row>
    <row r="358" spans="2:13" x14ac:dyDescent="0.2">
      <c r="B358" s="254" t="s">
        <v>483</v>
      </c>
      <c r="C358" s="255">
        <f t="shared" si="75"/>
        <v>12415.96</v>
      </c>
      <c r="D358" s="256">
        <v>2</v>
      </c>
      <c r="E358" s="257" t="s">
        <v>482</v>
      </c>
      <c r="F358" s="258">
        <v>18</v>
      </c>
      <c r="G358" s="255">
        <f t="shared" si="78"/>
        <v>6207.98</v>
      </c>
      <c r="H358" s="255">
        <f t="shared" si="77"/>
        <v>7449.5759999999991</v>
      </c>
      <c r="I358" s="259">
        <v>12310.74</v>
      </c>
      <c r="J358" s="260">
        <f t="shared" si="79"/>
        <v>3</v>
      </c>
      <c r="K358" s="261" t="s">
        <v>973</v>
      </c>
      <c r="L358" s="259">
        <v>10522</v>
      </c>
    </row>
    <row r="359" spans="2:13" x14ac:dyDescent="0.2">
      <c r="B359" s="262" t="s">
        <v>481</v>
      </c>
      <c r="C359" s="255">
        <f t="shared" si="75"/>
        <v>7865</v>
      </c>
      <c r="D359" s="256">
        <v>6</v>
      </c>
      <c r="E359" s="257" t="s">
        <v>735</v>
      </c>
      <c r="F359" s="258">
        <v>21</v>
      </c>
      <c r="G359" s="255">
        <f t="shared" si="78"/>
        <v>1310.8333333333333</v>
      </c>
      <c r="H359" s="255">
        <f t="shared" si="77"/>
        <v>1572.9999999999998</v>
      </c>
      <c r="I359" s="259">
        <v>5700</v>
      </c>
      <c r="J359" s="260">
        <f t="shared" si="79"/>
        <v>3</v>
      </c>
      <c r="K359" s="261" t="s">
        <v>973</v>
      </c>
      <c r="L359" s="259">
        <v>6500</v>
      </c>
    </row>
    <row r="360" spans="2:13" x14ac:dyDescent="0.2">
      <c r="B360" s="262" t="s">
        <v>480</v>
      </c>
      <c r="C360" s="255">
        <f t="shared" si="75"/>
        <v>5082</v>
      </c>
      <c r="D360" s="256">
        <v>6</v>
      </c>
      <c r="E360" s="257" t="s">
        <v>735</v>
      </c>
      <c r="F360" s="258">
        <v>21</v>
      </c>
      <c r="G360" s="255">
        <f t="shared" si="78"/>
        <v>847</v>
      </c>
      <c r="H360" s="255">
        <f t="shared" si="77"/>
        <v>1016.4</v>
      </c>
      <c r="I360" s="259">
        <v>5499.5999999999995</v>
      </c>
      <c r="J360" s="260">
        <f t="shared" si="79"/>
        <v>1</v>
      </c>
      <c r="K360" s="261" t="s">
        <v>973</v>
      </c>
      <c r="L360" s="259">
        <v>4200</v>
      </c>
      <c r="M360" s="48" t="s">
        <v>8246</v>
      </c>
    </row>
    <row r="361" spans="2:13" x14ac:dyDescent="0.2">
      <c r="B361" s="240" t="s">
        <v>920</v>
      </c>
      <c r="C361" s="255">
        <f t="shared" si="75"/>
        <v>10030</v>
      </c>
      <c r="D361" s="256">
        <v>1</v>
      </c>
      <c r="E361" s="257">
        <v>0</v>
      </c>
      <c r="F361" s="258">
        <v>18</v>
      </c>
      <c r="G361" s="255">
        <f t="shared" si="78"/>
        <v>10030</v>
      </c>
      <c r="H361" s="255">
        <f t="shared" si="77"/>
        <v>12036</v>
      </c>
      <c r="I361" s="259">
        <v>9945</v>
      </c>
      <c r="J361" s="260">
        <f t="shared" si="79"/>
        <v>3</v>
      </c>
      <c r="K361" s="261" t="s">
        <v>973</v>
      </c>
      <c r="L361" s="259">
        <v>8500</v>
      </c>
    </row>
    <row r="362" spans="2:13" x14ac:dyDescent="0.2">
      <c r="B362" s="254" t="s">
        <v>479</v>
      </c>
      <c r="C362" s="255">
        <f t="shared" si="75"/>
        <v>2178</v>
      </c>
      <c r="D362" s="256">
        <v>1</v>
      </c>
      <c r="E362" s="257">
        <v>0</v>
      </c>
      <c r="F362" s="258">
        <v>21</v>
      </c>
      <c r="G362" s="255">
        <f t="shared" si="78"/>
        <v>2178</v>
      </c>
      <c r="H362" s="255">
        <f t="shared" si="77"/>
        <v>2613.6</v>
      </c>
      <c r="I362" s="259">
        <v>1749.6</v>
      </c>
      <c r="J362" s="260">
        <f t="shared" si="79"/>
        <v>3</v>
      </c>
      <c r="K362" s="261" t="s">
        <v>973</v>
      </c>
      <c r="L362" s="259">
        <v>1800</v>
      </c>
    </row>
    <row r="363" spans="2:13" x14ac:dyDescent="0.2">
      <c r="B363" s="254" t="s">
        <v>478</v>
      </c>
      <c r="C363" s="255">
        <f t="shared" si="75"/>
        <v>3025</v>
      </c>
      <c r="D363" s="256">
        <v>1</v>
      </c>
      <c r="E363" s="257">
        <v>0</v>
      </c>
      <c r="F363" s="258">
        <v>21</v>
      </c>
      <c r="G363" s="255">
        <f t="shared" si="78"/>
        <v>3025</v>
      </c>
      <c r="H363" s="255">
        <f t="shared" si="77"/>
        <v>3630</v>
      </c>
      <c r="I363" s="259">
        <v>2649.6</v>
      </c>
      <c r="J363" s="260">
        <f t="shared" si="79"/>
        <v>3</v>
      </c>
      <c r="K363" s="261" t="s">
        <v>973</v>
      </c>
      <c r="L363" s="259">
        <v>2500</v>
      </c>
    </row>
    <row r="364" spans="2:13" x14ac:dyDescent="0.2">
      <c r="B364" s="240" t="s">
        <v>8410</v>
      </c>
      <c r="C364" s="255">
        <f t="shared" si="75"/>
        <v>15972</v>
      </c>
      <c r="D364" s="256">
        <v>6</v>
      </c>
      <c r="E364" s="257">
        <v>0</v>
      </c>
      <c r="F364" s="258">
        <v>21</v>
      </c>
      <c r="G364" s="255">
        <f t="shared" si="78"/>
        <v>2662</v>
      </c>
      <c r="H364" s="255">
        <f t="shared" si="77"/>
        <v>3194.4</v>
      </c>
      <c r="I364" s="259">
        <v>23100</v>
      </c>
      <c r="J364" s="260">
        <f t="shared" si="79"/>
        <v>1</v>
      </c>
      <c r="K364" s="261" t="s">
        <v>973</v>
      </c>
      <c r="L364" s="259">
        <v>13200</v>
      </c>
    </row>
    <row r="365" spans="2:13" x14ac:dyDescent="0.2">
      <c r="B365" s="254" t="s">
        <v>995</v>
      </c>
      <c r="C365" s="255">
        <f t="shared" si="75"/>
        <v>10890</v>
      </c>
      <c r="D365" s="256">
        <v>6</v>
      </c>
      <c r="E365" s="257" t="s">
        <v>735</v>
      </c>
      <c r="F365" s="258">
        <v>21</v>
      </c>
      <c r="G365" s="255">
        <f t="shared" si="78"/>
        <v>1815</v>
      </c>
      <c r="H365" s="255">
        <f t="shared" si="77"/>
        <v>2178</v>
      </c>
      <c r="I365" s="259">
        <v>9950.4</v>
      </c>
      <c r="J365" s="260">
        <f t="shared" si="79"/>
        <v>3</v>
      </c>
      <c r="K365" s="261" t="s">
        <v>973</v>
      </c>
      <c r="L365" s="259">
        <v>9000</v>
      </c>
    </row>
    <row r="366" spans="2:13" x14ac:dyDescent="0.2">
      <c r="B366" s="254" t="s">
        <v>996</v>
      </c>
      <c r="C366" s="255">
        <f t="shared" si="75"/>
        <v>13068</v>
      </c>
      <c r="D366" s="256">
        <v>6</v>
      </c>
      <c r="E366" s="257">
        <v>0</v>
      </c>
      <c r="F366" s="258">
        <v>21</v>
      </c>
      <c r="G366" s="255">
        <f t="shared" si="78"/>
        <v>2178</v>
      </c>
      <c r="H366" s="255">
        <f t="shared" si="77"/>
        <v>2613.6</v>
      </c>
      <c r="I366" s="259">
        <v>12960</v>
      </c>
      <c r="J366" s="260">
        <f t="shared" si="79"/>
        <v>3</v>
      </c>
      <c r="K366" s="261" t="s">
        <v>973</v>
      </c>
      <c r="L366" s="259">
        <v>10800</v>
      </c>
    </row>
    <row r="367" spans="2:13" x14ac:dyDescent="0.2">
      <c r="B367" s="254" t="s">
        <v>997</v>
      </c>
      <c r="C367" s="255">
        <f t="shared" si="75"/>
        <v>7260</v>
      </c>
      <c r="D367" s="256">
        <v>6</v>
      </c>
      <c r="E367" s="257" t="s">
        <v>736</v>
      </c>
      <c r="F367" s="258">
        <v>21</v>
      </c>
      <c r="G367" s="255">
        <f t="shared" si="78"/>
        <v>1210</v>
      </c>
      <c r="H367" s="255">
        <f t="shared" si="77"/>
        <v>1452</v>
      </c>
      <c r="I367" s="259">
        <v>8300.4</v>
      </c>
      <c r="J367" s="260">
        <f t="shared" si="79"/>
        <v>1</v>
      </c>
      <c r="K367" s="261" t="s">
        <v>973</v>
      </c>
      <c r="L367" s="259">
        <v>6000</v>
      </c>
    </row>
    <row r="368" spans="2:13" x14ac:dyDescent="0.2">
      <c r="B368" s="254" t="s">
        <v>998</v>
      </c>
      <c r="C368" s="255">
        <f t="shared" si="75"/>
        <v>10587.5</v>
      </c>
      <c r="D368" s="256">
        <v>6</v>
      </c>
      <c r="E368" s="257">
        <v>0</v>
      </c>
      <c r="F368" s="258">
        <v>21</v>
      </c>
      <c r="G368" s="255">
        <f t="shared" si="78"/>
        <v>1764.5833333333333</v>
      </c>
      <c r="H368" s="255">
        <f t="shared" si="77"/>
        <v>2117.5</v>
      </c>
      <c r="I368" s="259">
        <v>10500</v>
      </c>
      <c r="J368" s="260">
        <f t="shared" si="79"/>
        <v>3</v>
      </c>
      <c r="K368" s="261" t="s">
        <v>973</v>
      </c>
      <c r="L368" s="259">
        <v>8750</v>
      </c>
    </row>
    <row r="369" spans="2:12" x14ac:dyDescent="0.2">
      <c r="B369" s="254" t="s">
        <v>477</v>
      </c>
      <c r="C369" s="255">
        <f t="shared" si="75"/>
        <v>1714.57</v>
      </c>
      <c r="D369" s="256">
        <v>1</v>
      </c>
      <c r="E369" s="257">
        <v>0</v>
      </c>
      <c r="F369" s="258">
        <v>21</v>
      </c>
      <c r="G369" s="255">
        <f t="shared" si="78"/>
        <v>1714.57</v>
      </c>
      <c r="H369" s="255">
        <f t="shared" si="77"/>
        <v>2057.4839999999999</v>
      </c>
      <c r="I369" s="259">
        <v>1700.3999999999999</v>
      </c>
      <c r="J369" s="260">
        <f t="shared" si="79"/>
        <v>3</v>
      </c>
      <c r="K369" s="261" t="s">
        <v>973</v>
      </c>
      <c r="L369" s="259">
        <v>1417</v>
      </c>
    </row>
    <row r="370" spans="2:12" x14ac:dyDescent="0.2">
      <c r="B370" s="254" t="s">
        <v>476</v>
      </c>
      <c r="C370" s="255">
        <f t="shared" si="75"/>
        <v>8016.25</v>
      </c>
      <c r="D370" s="256">
        <v>6</v>
      </c>
      <c r="E370" s="257">
        <v>0</v>
      </c>
      <c r="F370" s="258">
        <v>21</v>
      </c>
      <c r="G370" s="255">
        <f t="shared" si="78"/>
        <v>1336.0416666666667</v>
      </c>
      <c r="H370" s="255">
        <f t="shared" si="77"/>
        <v>1603.25</v>
      </c>
      <c r="I370" s="259">
        <v>7950</v>
      </c>
      <c r="J370" s="260">
        <f t="shared" si="79"/>
        <v>3</v>
      </c>
      <c r="K370" s="261" t="s">
        <v>973</v>
      </c>
      <c r="L370" s="259">
        <v>6625</v>
      </c>
    </row>
    <row r="371" spans="2:12" x14ac:dyDescent="0.2">
      <c r="B371" s="254" t="s">
        <v>475</v>
      </c>
      <c r="C371" s="255">
        <f t="shared" si="75"/>
        <v>3630</v>
      </c>
      <c r="D371" s="256">
        <v>100</v>
      </c>
      <c r="E371" s="257">
        <v>0</v>
      </c>
      <c r="F371" s="258">
        <v>21</v>
      </c>
      <c r="G371" s="255">
        <f t="shared" si="78"/>
        <v>36.299999999999997</v>
      </c>
      <c r="H371" s="255">
        <f t="shared" si="77"/>
        <v>43.559999999999995</v>
      </c>
      <c r="I371" s="259">
        <v>3052.5299999999997</v>
      </c>
      <c r="J371" s="260">
        <f t="shared" si="79"/>
        <v>3</v>
      </c>
      <c r="K371" s="261" t="s">
        <v>978</v>
      </c>
      <c r="L371" s="259">
        <v>3000</v>
      </c>
    </row>
    <row r="372" spans="2:12" x14ac:dyDescent="0.2">
      <c r="B372" s="254" t="s">
        <v>474</v>
      </c>
      <c r="C372" s="255">
        <f t="shared" si="75"/>
        <v>1089</v>
      </c>
      <c r="D372" s="256">
        <v>20</v>
      </c>
      <c r="E372" s="257">
        <v>0</v>
      </c>
      <c r="F372" s="258">
        <v>21</v>
      </c>
      <c r="G372" s="255">
        <f t="shared" si="78"/>
        <v>54.45</v>
      </c>
      <c r="H372" s="255">
        <f t="shared" si="77"/>
        <v>65.34</v>
      </c>
      <c r="I372" s="259">
        <v>1037.79</v>
      </c>
      <c r="J372" s="260">
        <f t="shared" si="79"/>
        <v>3</v>
      </c>
      <c r="K372" s="261" t="s">
        <v>978</v>
      </c>
      <c r="L372" s="259">
        <v>900</v>
      </c>
    </row>
    <row r="373" spans="2:12" x14ac:dyDescent="0.2">
      <c r="B373" s="254" t="s">
        <v>473</v>
      </c>
      <c r="C373" s="255">
        <f t="shared" si="75"/>
        <v>2178</v>
      </c>
      <c r="D373" s="256">
        <v>100</v>
      </c>
      <c r="E373" s="257">
        <v>0</v>
      </c>
      <c r="F373" s="258">
        <v>21</v>
      </c>
      <c r="G373" s="255">
        <f t="shared" si="78"/>
        <v>21.78</v>
      </c>
      <c r="H373" s="255">
        <f t="shared" si="77"/>
        <v>26.135999999999999</v>
      </c>
      <c r="I373" s="259">
        <v>2034.6299999999999</v>
      </c>
      <c r="J373" s="260">
        <f t="shared" ref="J373:J404" si="80">IF(I373&lt;C373,3,IF(I373&gt;C373,1,2))</f>
        <v>3</v>
      </c>
      <c r="K373" s="261" t="s">
        <v>978</v>
      </c>
      <c r="L373" s="259">
        <v>1800</v>
      </c>
    </row>
    <row r="374" spans="2:12" x14ac:dyDescent="0.2">
      <c r="B374" s="254" t="s">
        <v>472</v>
      </c>
      <c r="C374" s="255">
        <f t="shared" si="75"/>
        <v>968</v>
      </c>
      <c r="D374" s="256">
        <v>20</v>
      </c>
      <c r="E374" s="257">
        <v>0</v>
      </c>
      <c r="F374" s="258">
        <v>21</v>
      </c>
      <c r="G374" s="255">
        <f t="shared" si="78"/>
        <v>48.4</v>
      </c>
      <c r="H374" s="255">
        <f t="shared" si="77"/>
        <v>58.08</v>
      </c>
      <c r="I374" s="259">
        <v>875.16</v>
      </c>
      <c r="J374" s="260">
        <f t="shared" si="80"/>
        <v>3</v>
      </c>
      <c r="K374" s="261" t="s">
        <v>978</v>
      </c>
      <c r="L374" s="259">
        <v>800</v>
      </c>
    </row>
    <row r="375" spans="2:12" x14ac:dyDescent="0.2">
      <c r="B375" s="254" t="s">
        <v>647</v>
      </c>
      <c r="C375" s="255">
        <f t="shared" si="75"/>
        <v>3051.62</v>
      </c>
      <c r="D375" s="256">
        <v>100</v>
      </c>
      <c r="E375" s="257">
        <v>0</v>
      </c>
      <c r="F375" s="258">
        <v>21</v>
      </c>
      <c r="G375" s="255">
        <f t="shared" si="78"/>
        <v>30.516199999999998</v>
      </c>
      <c r="H375" s="255">
        <f t="shared" si="77"/>
        <v>36.619439999999997</v>
      </c>
      <c r="I375" s="259">
        <v>2950.74</v>
      </c>
      <c r="J375" s="260">
        <f t="shared" si="80"/>
        <v>3</v>
      </c>
      <c r="K375" s="261" t="s">
        <v>978</v>
      </c>
      <c r="L375" s="259">
        <v>2522</v>
      </c>
    </row>
    <row r="376" spans="2:12" x14ac:dyDescent="0.2">
      <c r="B376" s="254" t="s">
        <v>471</v>
      </c>
      <c r="C376" s="255">
        <f t="shared" si="75"/>
        <v>1028.5</v>
      </c>
      <c r="D376" s="256">
        <v>20</v>
      </c>
      <c r="E376" s="257">
        <v>0</v>
      </c>
      <c r="F376" s="258">
        <v>21</v>
      </c>
      <c r="G376" s="255">
        <f t="shared" si="78"/>
        <v>51.424999999999997</v>
      </c>
      <c r="H376" s="255">
        <f t="shared" si="77"/>
        <v>61.709999999999994</v>
      </c>
      <c r="I376" s="259">
        <v>966.42</v>
      </c>
      <c r="J376" s="260">
        <f t="shared" si="80"/>
        <v>3</v>
      </c>
      <c r="K376" s="261" t="s">
        <v>978</v>
      </c>
      <c r="L376" s="259">
        <v>850</v>
      </c>
    </row>
    <row r="377" spans="2:12" x14ac:dyDescent="0.2">
      <c r="B377" s="254" t="s">
        <v>9359</v>
      </c>
      <c r="C377" s="255">
        <f t="shared" si="75"/>
        <v>2722.5</v>
      </c>
      <c r="D377" s="256">
        <v>6</v>
      </c>
      <c r="E377" s="257">
        <v>0</v>
      </c>
      <c r="F377" s="258">
        <v>21</v>
      </c>
      <c r="G377" s="255">
        <f t="shared" si="78"/>
        <v>453.75</v>
      </c>
      <c r="H377" s="255">
        <f t="shared" si="77"/>
        <v>544.5</v>
      </c>
      <c r="I377" s="259">
        <v>6200.4</v>
      </c>
      <c r="J377" s="260">
        <f t="shared" si="80"/>
        <v>1</v>
      </c>
      <c r="K377" s="261" t="s">
        <v>973</v>
      </c>
      <c r="L377" s="259">
        <v>2250</v>
      </c>
    </row>
    <row r="378" spans="2:12" x14ac:dyDescent="0.2">
      <c r="B378" s="254" t="s">
        <v>44</v>
      </c>
      <c r="C378" s="255">
        <f t="shared" si="75"/>
        <v>6836.5</v>
      </c>
      <c r="D378" s="256">
        <v>100</v>
      </c>
      <c r="E378" s="257">
        <v>0</v>
      </c>
      <c r="F378" s="258">
        <v>21</v>
      </c>
      <c r="G378" s="255">
        <f t="shared" si="78"/>
        <v>68.364999999999995</v>
      </c>
      <c r="H378" s="255">
        <f t="shared" si="77"/>
        <v>82.037999999999997</v>
      </c>
      <c r="I378" s="259">
        <v>5392.53</v>
      </c>
      <c r="J378" s="260">
        <f t="shared" si="80"/>
        <v>3</v>
      </c>
      <c r="K378" s="261" t="s">
        <v>974</v>
      </c>
      <c r="L378" s="259">
        <v>5650</v>
      </c>
    </row>
    <row r="379" spans="2:12" x14ac:dyDescent="0.2">
      <c r="B379" s="254" t="s">
        <v>470</v>
      </c>
      <c r="C379" s="255">
        <f t="shared" si="75"/>
        <v>6490</v>
      </c>
      <c r="D379" s="256">
        <v>40</v>
      </c>
      <c r="E379" s="257">
        <v>0</v>
      </c>
      <c r="F379" s="258">
        <v>18</v>
      </c>
      <c r="G379" s="255">
        <f t="shared" si="78"/>
        <v>162.25</v>
      </c>
      <c r="H379" s="255">
        <f t="shared" si="77"/>
        <v>194.7</v>
      </c>
      <c r="I379" s="259">
        <v>4985.37</v>
      </c>
      <c r="J379" s="260">
        <f t="shared" si="80"/>
        <v>3</v>
      </c>
      <c r="K379" s="261" t="s">
        <v>974</v>
      </c>
      <c r="L379" s="259">
        <v>5500</v>
      </c>
    </row>
    <row r="380" spans="2:12" x14ac:dyDescent="0.2">
      <c r="B380" s="262" t="s">
        <v>469</v>
      </c>
      <c r="C380" s="255">
        <f t="shared" si="75"/>
        <v>4720</v>
      </c>
      <c r="D380" s="256">
        <v>100</v>
      </c>
      <c r="E380" s="257">
        <v>0</v>
      </c>
      <c r="F380" s="258">
        <v>18</v>
      </c>
      <c r="G380" s="255">
        <f t="shared" si="78"/>
        <v>47.2</v>
      </c>
      <c r="H380" s="255">
        <f t="shared" si="77"/>
        <v>56.64</v>
      </c>
      <c r="I380" s="259">
        <v>3662.1</v>
      </c>
      <c r="J380" s="260">
        <f t="shared" si="80"/>
        <v>3</v>
      </c>
      <c r="K380" s="261" t="s">
        <v>974</v>
      </c>
      <c r="L380" s="259">
        <v>4000</v>
      </c>
    </row>
    <row r="381" spans="2:12" x14ac:dyDescent="0.2">
      <c r="B381" s="265" t="s">
        <v>794</v>
      </c>
      <c r="C381" s="255">
        <f t="shared" ref="C381:C445" si="81">+((F381/100)+1)*L381</f>
        <v>4838</v>
      </c>
      <c r="D381" s="256">
        <v>1</v>
      </c>
      <c r="E381" s="257">
        <v>0</v>
      </c>
      <c r="F381" s="258">
        <v>18</v>
      </c>
      <c r="G381" s="255">
        <f t="shared" si="78"/>
        <v>4838</v>
      </c>
      <c r="H381" s="255">
        <f t="shared" si="77"/>
        <v>5805.5999999999995</v>
      </c>
      <c r="I381" s="259">
        <v>3820.0499999999997</v>
      </c>
      <c r="J381" s="260">
        <f t="shared" si="80"/>
        <v>3</v>
      </c>
      <c r="K381" s="261" t="s">
        <v>973</v>
      </c>
      <c r="L381" s="259">
        <v>4100</v>
      </c>
    </row>
    <row r="382" spans="2:12" x14ac:dyDescent="0.2">
      <c r="B382" s="265" t="s">
        <v>893</v>
      </c>
      <c r="C382" s="255">
        <f t="shared" si="81"/>
        <v>7865</v>
      </c>
      <c r="D382" s="256">
        <v>12</v>
      </c>
      <c r="E382" s="257">
        <v>0</v>
      </c>
      <c r="F382" s="258">
        <v>21</v>
      </c>
      <c r="G382" s="255">
        <f t="shared" si="78"/>
        <v>655.41666666666663</v>
      </c>
      <c r="H382" s="255">
        <f t="shared" si="77"/>
        <v>786.49999999999989</v>
      </c>
      <c r="I382" s="259">
        <v>7800</v>
      </c>
      <c r="J382" s="260">
        <f t="shared" si="80"/>
        <v>3</v>
      </c>
      <c r="K382" s="261" t="s">
        <v>973</v>
      </c>
      <c r="L382" s="259">
        <v>6500</v>
      </c>
    </row>
    <row r="383" spans="2:12" x14ac:dyDescent="0.2">
      <c r="B383" s="254" t="s">
        <v>468</v>
      </c>
      <c r="C383" s="255">
        <f t="shared" si="81"/>
        <v>4840</v>
      </c>
      <c r="D383" s="256">
        <v>12</v>
      </c>
      <c r="E383" s="257">
        <v>0</v>
      </c>
      <c r="F383" s="258">
        <v>21</v>
      </c>
      <c r="G383" s="255">
        <f t="shared" si="78"/>
        <v>403.33333333333331</v>
      </c>
      <c r="H383" s="255">
        <f t="shared" si="77"/>
        <v>483.99999999999994</v>
      </c>
      <c r="I383" s="259">
        <v>4500</v>
      </c>
      <c r="J383" s="260">
        <f t="shared" si="80"/>
        <v>3</v>
      </c>
      <c r="K383" s="261" t="s">
        <v>973</v>
      </c>
      <c r="L383" s="259">
        <v>4000</v>
      </c>
    </row>
    <row r="384" spans="2:12" x14ac:dyDescent="0.2">
      <c r="B384" s="254" t="s">
        <v>865</v>
      </c>
      <c r="C384" s="255">
        <f t="shared" si="81"/>
        <v>897.9799999999999</v>
      </c>
      <c r="D384" s="256">
        <v>12</v>
      </c>
      <c r="E384" s="257">
        <v>0</v>
      </c>
      <c r="F384" s="258">
        <v>18</v>
      </c>
      <c r="G384" s="255">
        <f t="shared" si="78"/>
        <v>74.831666666666663</v>
      </c>
      <c r="H384" s="255">
        <f t="shared" si="77"/>
        <v>89.797999999999988</v>
      </c>
      <c r="I384" s="259">
        <v>864.63</v>
      </c>
      <c r="J384" s="260">
        <f t="shared" si="80"/>
        <v>3</v>
      </c>
      <c r="K384" s="261" t="s">
        <v>974</v>
      </c>
      <c r="L384" s="259">
        <v>761</v>
      </c>
    </row>
    <row r="385" spans="2:12" x14ac:dyDescent="0.2">
      <c r="B385" s="254" t="s">
        <v>866</v>
      </c>
      <c r="C385" s="255">
        <f t="shared" si="81"/>
        <v>1740.5</v>
      </c>
      <c r="D385" s="256">
        <v>12</v>
      </c>
      <c r="E385" s="257">
        <v>0</v>
      </c>
      <c r="F385" s="258">
        <v>18</v>
      </c>
      <c r="G385" s="255">
        <f t="shared" si="78"/>
        <v>145.04166666666666</v>
      </c>
      <c r="H385" s="255">
        <f t="shared" si="77"/>
        <v>174.04999999999998</v>
      </c>
      <c r="I385" s="259">
        <v>1729.26</v>
      </c>
      <c r="J385" s="260">
        <f t="shared" si="80"/>
        <v>3</v>
      </c>
      <c r="K385" s="261" t="s">
        <v>974</v>
      </c>
      <c r="L385" s="259">
        <v>1475</v>
      </c>
    </row>
    <row r="386" spans="2:12" x14ac:dyDescent="0.2">
      <c r="B386" s="265" t="s">
        <v>704</v>
      </c>
      <c r="C386" s="255">
        <f t="shared" si="81"/>
        <v>2836.72</v>
      </c>
      <c r="D386" s="256">
        <v>1</v>
      </c>
      <c r="E386" s="257">
        <v>0</v>
      </c>
      <c r="F386" s="258">
        <v>18</v>
      </c>
      <c r="G386" s="255">
        <f t="shared" si="78"/>
        <v>2836.72</v>
      </c>
      <c r="H386" s="255">
        <f t="shared" si="77"/>
        <v>3404.0639999999999</v>
      </c>
      <c r="I386" s="259">
        <v>2950.74</v>
      </c>
      <c r="J386" s="260">
        <f t="shared" si="80"/>
        <v>1</v>
      </c>
      <c r="K386" s="261" t="s">
        <v>974</v>
      </c>
      <c r="L386" s="259">
        <v>2404</v>
      </c>
    </row>
    <row r="387" spans="2:12" x14ac:dyDescent="0.2">
      <c r="B387" s="254" t="s">
        <v>467</v>
      </c>
      <c r="C387" s="255">
        <f t="shared" si="81"/>
        <v>2926.3999999999996</v>
      </c>
      <c r="D387" s="256">
        <v>1</v>
      </c>
      <c r="E387" s="257">
        <v>0</v>
      </c>
      <c r="F387" s="258">
        <v>18</v>
      </c>
      <c r="G387" s="255">
        <f t="shared" si="78"/>
        <v>2926.3999999999996</v>
      </c>
      <c r="H387" s="255">
        <f t="shared" si="77"/>
        <v>3511.6799999999994</v>
      </c>
      <c r="I387" s="259">
        <v>3154.3199999999997</v>
      </c>
      <c r="J387" s="260">
        <f t="shared" si="80"/>
        <v>1</v>
      </c>
      <c r="K387" s="261" t="s">
        <v>976</v>
      </c>
      <c r="L387" s="259">
        <v>2480</v>
      </c>
    </row>
    <row r="388" spans="2:12" x14ac:dyDescent="0.2">
      <c r="B388" s="264" t="s">
        <v>466</v>
      </c>
      <c r="C388" s="255">
        <f t="shared" si="81"/>
        <v>8209.26</v>
      </c>
      <c r="D388" s="256">
        <v>1</v>
      </c>
      <c r="E388" s="257" t="s">
        <v>465</v>
      </c>
      <c r="F388" s="258">
        <v>18</v>
      </c>
      <c r="G388" s="255">
        <f t="shared" si="78"/>
        <v>8209.26</v>
      </c>
      <c r="H388" s="255">
        <f t="shared" si="77"/>
        <v>9851.1119999999992</v>
      </c>
      <c r="I388" s="259">
        <v>8139.69</v>
      </c>
      <c r="J388" s="260">
        <f t="shared" si="80"/>
        <v>3</v>
      </c>
      <c r="K388" s="261" t="s">
        <v>974</v>
      </c>
      <c r="L388" s="259">
        <v>6957</v>
      </c>
    </row>
    <row r="389" spans="2:12" ht="13.5" customHeight="1" x14ac:dyDescent="0.2">
      <c r="B389" s="254" t="s">
        <v>464</v>
      </c>
      <c r="C389" s="255">
        <f t="shared" si="81"/>
        <v>6088.7999999999993</v>
      </c>
      <c r="D389" s="256">
        <v>36</v>
      </c>
      <c r="E389" s="257">
        <v>0</v>
      </c>
      <c r="F389" s="258">
        <v>18</v>
      </c>
      <c r="G389" s="255">
        <f t="shared" si="78"/>
        <v>169.13333333333333</v>
      </c>
      <c r="H389" s="255">
        <f t="shared" si="77"/>
        <v>202.95999999999998</v>
      </c>
      <c r="I389" s="259">
        <v>6612.8399999999992</v>
      </c>
      <c r="J389" s="260">
        <f t="shared" si="80"/>
        <v>1</v>
      </c>
      <c r="K389" s="261" t="s">
        <v>976</v>
      </c>
      <c r="L389" s="259">
        <v>5160</v>
      </c>
    </row>
    <row r="390" spans="2:12" x14ac:dyDescent="0.2">
      <c r="B390" s="254" t="s">
        <v>695</v>
      </c>
      <c r="C390" s="255">
        <f t="shared" si="81"/>
        <v>6832.2</v>
      </c>
      <c r="D390" s="256">
        <v>30</v>
      </c>
      <c r="E390" s="257">
        <v>0</v>
      </c>
      <c r="F390" s="258">
        <v>18</v>
      </c>
      <c r="G390" s="255">
        <f t="shared" si="78"/>
        <v>227.73999999999998</v>
      </c>
      <c r="H390" s="255">
        <f t="shared" si="77"/>
        <v>273.28799999999995</v>
      </c>
      <c r="I390" s="259">
        <v>6969.69</v>
      </c>
      <c r="J390" s="260">
        <f t="shared" si="80"/>
        <v>1</v>
      </c>
      <c r="K390" s="261" t="s">
        <v>974</v>
      </c>
      <c r="L390" s="259">
        <v>5790</v>
      </c>
    </row>
    <row r="391" spans="2:12" x14ac:dyDescent="0.2">
      <c r="B391" s="254" t="s">
        <v>696</v>
      </c>
      <c r="C391" s="255">
        <f t="shared" si="81"/>
        <v>8909</v>
      </c>
      <c r="D391" s="256">
        <v>30</v>
      </c>
      <c r="E391" s="257">
        <v>0</v>
      </c>
      <c r="F391" s="258">
        <v>18</v>
      </c>
      <c r="G391" s="255">
        <f t="shared" si="78"/>
        <v>296.96666666666664</v>
      </c>
      <c r="H391" s="255">
        <f t="shared" si="77"/>
        <v>356.35999999999996</v>
      </c>
      <c r="I391" s="259">
        <v>8749.26</v>
      </c>
      <c r="J391" s="260">
        <f t="shared" si="80"/>
        <v>3</v>
      </c>
      <c r="K391" s="261" t="s">
        <v>974</v>
      </c>
      <c r="L391" s="259">
        <v>7550</v>
      </c>
    </row>
    <row r="392" spans="2:12" x14ac:dyDescent="0.2">
      <c r="B392" s="254" t="s">
        <v>46</v>
      </c>
      <c r="C392" s="255">
        <f t="shared" si="81"/>
        <v>11080.199999999999</v>
      </c>
      <c r="D392" s="256">
        <v>36</v>
      </c>
      <c r="E392" s="257">
        <v>0</v>
      </c>
      <c r="F392" s="258">
        <v>18</v>
      </c>
      <c r="G392" s="255">
        <f t="shared" si="78"/>
        <v>307.7833333333333</v>
      </c>
      <c r="H392" s="255">
        <f t="shared" ref="H392:H456" si="82">G392*1.2</f>
        <v>369.34</v>
      </c>
      <c r="I392" s="259">
        <v>8545.68</v>
      </c>
      <c r="J392" s="260">
        <f t="shared" si="80"/>
        <v>3</v>
      </c>
      <c r="K392" s="261" t="s">
        <v>976</v>
      </c>
      <c r="L392" s="259">
        <v>9390</v>
      </c>
    </row>
    <row r="393" spans="2:12" x14ac:dyDescent="0.2">
      <c r="B393" s="254" t="s">
        <v>463</v>
      </c>
      <c r="C393" s="255">
        <f t="shared" si="81"/>
        <v>11564</v>
      </c>
      <c r="D393" s="256">
        <v>36</v>
      </c>
      <c r="E393" s="257">
        <v>0</v>
      </c>
      <c r="F393" s="258">
        <v>18</v>
      </c>
      <c r="G393" s="255">
        <f t="shared" ref="G393:G457" si="83">C393/D393</f>
        <v>321.22222222222223</v>
      </c>
      <c r="H393" s="255">
        <f t="shared" si="82"/>
        <v>385.46666666666664</v>
      </c>
      <c r="I393" s="259">
        <v>9009</v>
      </c>
      <c r="J393" s="260">
        <f t="shared" si="80"/>
        <v>3</v>
      </c>
      <c r="K393" s="261" t="s">
        <v>976</v>
      </c>
      <c r="L393" s="259">
        <v>9800</v>
      </c>
    </row>
    <row r="394" spans="2:12" x14ac:dyDescent="0.2">
      <c r="B394" s="254" t="s">
        <v>462</v>
      </c>
      <c r="C394" s="255">
        <f t="shared" si="81"/>
        <v>17700</v>
      </c>
      <c r="D394" s="256">
        <v>24</v>
      </c>
      <c r="E394" s="257">
        <v>0</v>
      </c>
      <c r="F394" s="258">
        <v>18</v>
      </c>
      <c r="G394" s="255">
        <f t="shared" si="83"/>
        <v>737.5</v>
      </c>
      <c r="H394" s="255">
        <f t="shared" si="82"/>
        <v>885</v>
      </c>
      <c r="I394" s="259">
        <v>14650.74</v>
      </c>
      <c r="J394" s="260">
        <f t="shared" si="80"/>
        <v>3</v>
      </c>
      <c r="K394" s="261" t="s">
        <v>974</v>
      </c>
      <c r="L394" s="259">
        <v>15000</v>
      </c>
    </row>
    <row r="395" spans="2:12" x14ac:dyDescent="0.2">
      <c r="B395" s="254" t="s">
        <v>461</v>
      </c>
      <c r="C395" s="255">
        <f t="shared" si="81"/>
        <v>35400</v>
      </c>
      <c r="D395" s="256">
        <v>48</v>
      </c>
      <c r="E395" s="257">
        <v>0</v>
      </c>
      <c r="F395" s="258">
        <v>18</v>
      </c>
      <c r="G395" s="255">
        <f t="shared" si="83"/>
        <v>737.5</v>
      </c>
      <c r="H395" s="255">
        <f t="shared" si="82"/>
        <v>885</v>
      </c>
      <c r="I395" s="259">
        <v>29300.309999999998</v>
      </c>
      <c r="J395" s="260">
        <f t="shared" si="80"/>
        <v>3</v>
      </c>
      <c r="K395" s="261" t="s">
        <v>974</v>
      </c>
      <c r="L395" s="259">
        <v>30000</v>
      </c>
    </row>
    <row r="396" spans="2:12" x14ac:dyDescent="0.2">
      <c r="B396" s="254" t="s">
        <v>460</v>
      </c>
      <c r="C396" s="255">
        <f t="shared" si="81"/>
        <v>50965.38</v>
      </c>
      <c r="D396" s="256">
        <v>100</v>
      </c>
      <c r="E396" s="257">
        <v>0</v>
      </c>
      <c r="F396" s="258">
        <v>18</v>
      </c>
      <c r="G396" s="255">
        <f t="shared" si="83"/>
        <v>509.65379999999999</v>
      </c>
      <c r="H396" s="255">
        <f t="shared" si="82"/>
        <v>611.58456000000001</v>
      </c>
      <c r="I396" s="259">
        <v>61043.579999999994</v>
      </c>
      <c r="J396" s="260">
        <f t="shared" si="80"/>
        <v>1</v>
      </c>
      <c r="K396" s="261" t="s">
        <v>974</v>
      </c>
      <c r="L396" s="259">
        <v>43191</v>
      </c>
    </row>
    <row r="397" spans="2:12" x14ac:dyDescent="0.2">
      <c r="B397" s="254" t="s">
        <v>459</v>
      </c>
      <c r="C397" s="255">
        <f t="shared" si="81"/>
        <v>25482.1</v>
      </c>
      <c r="D397" s="256">
        <v>50</v>
      </c>
      <c r="E397" s="257">
        <v>0</v>
      </c>
      <c r="F397" s="258">
        <v>18</v>
      </c>
      <c r="G397" s="255">
        <f t="shared" si="83"/>
        <v>509.642</v>
      </c>
      <c r="H397" s="255">
        <f t="shared" si="82"/>
        <v>611.57039999999995</v>
      </c>
      <c r="I397" s="259">
        <v>30521.789999999997</v>
      </c>
      <c r="J397" s="260">
        <f t="shared" si="80"/>
        <v>1</v>
      </c>
      <c r="K397" s="261" t="s">
        <v>974</v>
      </c>
      <c r="L397" s="259">
        <v>21595</v>
      </c>
    </row>
    <row r="398" spans="2:12" x14ac:dyDescent="0.2">
      <c r="B398" s="254" t="s">
        <v>458</v>
      </c>
      <c r="C398" s="255">
        <f t="shared" si="81"/>
        <v>39108.74</v>
      </c>
      <c r="D398" s="256">
        <v>50</v>
      </c>
      <c r="E398" s="257">
        <v>0</v>
      </c>
      <c r="F398" s="258">
        <v>18</v>
      </c>
      <c r="G398" s="255">
        <f t="shared" si="83"/>
        <v>782.1748</v>
      </c>
      <c r="H398" s="255">
        <f t="shared" si="82"/>
        <v>938.60975999999994</v>
      </c>
      <c r="I398" s="259">
        <v>38777.31</v>
      </c>
      <c r="J398" s="260">
        <f t="shared" si="80"/>
        <v>3</v>
      </c>
      <c r="K398" s="261" t="s">
        <v>974</v>
      </c>
      <c r="L398" s="259">
        <v>33143</v>
      </c>
    </row>
    <row r="399" spans="2:12" x14ac:dyDescent="0.2">
      <c r="B399" s="254" t="s">
        <v>457</v>
      </c>
      <c r="C399" s="255">
        <f t="shared" si="81"/>
        <v>26904</v>
      </c>
      <c r="D399" s="256">
        <v>24</v>
      </c>
      <c r="E399" s="257">
        <v>0</v>
      </c>
      <c r="F399" s="258">
        <v>18</v>
      </c>
      <c r="G399" s="255">
        <f t="shared" si="83"/>
        <v>1121</v>
      </c>
      <c r="H399" s="255">
        <f t="shared" si="82"/>
        <v>1345.2</v>
      </c>
      <c r="I399" s="259">
        <v>26045.37</v>
      </c>
      <c r="J399" s="260">
        <f t="shared" si="80"/>
        <v>3</v>
      </c>
      <c r="K399" s="261" t="s">
        <v>974</v>
      </c>
      <c r="L399" s="259">
        <v>22800</v>
      </c>
    </row>
    <row r="400" spans="2:12" x14ac:dyDescent="0.2">
      <c r="B400" s="254" t="s">
        <v>456</v>
      </c>
      <c r="C400" s="255">
        <f t="shared" si="81"/>
        <v>53690</v>
      </c>
      <c r="D400" s="256">
        <v>48</v>
      </c>
      <c r="E400" s="257">
        <v>0</v>
      </c>
      <c r="F400" s="258">
        <v>18</v>
      </c>
      <c r="G400" s="255">
        <f t="shared" si="83"/>
        <v>1118.5416666666667</v>
      </c>
      <c r="H400" s="255">
        <f t="shared" si="82"/>
        <v>1342.25</v>
      </c>
      <c r="I400" s="259">
        <v>51988.95</v>
      </c>
      <c r="J400" s="260">
        <f t="shared" si="80"/>
        <v>3</v>
      </c>
      <c r="K400" s="261" t="s">
        <v>974</v>
      </c>
      <c r="L400" s="259">
        <v>45500</v>
      </c>
    </row>
    <row r="401" spans="2:13" x14ac:dyDescent="0.2">
      <c r="B401" s="254" t="s">
        <v>455</v>
      </c>
      <c r="C401" s="255">
        <f t="shared" si="81"/>
        <v>82600</v>
      </c>
      <c r="D401" s="256">
        <v>100</v>
      </c>
      <c r="E401" s="257">
        <v>0</v>
      </c>
      <c r="F401" s="258">
        <v>18</v>
      </c>
      <c r="G401" s="255">
        <f t="shared" si="83"/>
        <v>826</v>
      </c>
      <c r="H401" s="255">
        <f t="shared" si="82"/>
        <v>991.19999999999993</v>
      </c>
      <c r="I401" s="259">
        <v>79152.84</v>
      </c>
      <c r="J401" s="260">
        <f t="shared" si="80"/>
        <v>3</v>
      </c>
      <c r="K401" s="261" t="s">
        <v>974</v>
      </c>
      <c r="L401" s="259">
        <v>70000</v>
      </c>
    </row>
    <row r="402" spans="2:13" x14ac:dyDescent="0.2">
      <c r="B402" s="254" t="s">
        <v>454</v>
      </c>
      <c r="C402" s="255">
        <f t="shared" si="81"/>
        <v>41300</v>
      </c>
      <c r="D402" s="256">
        <v>50</v>
      </c>
      <c r="E402" s="257">
        <v>0</v>
      </c>
      <c r="F402" s="258">
        <v>18</v>
      </c>
      <c r="G402" s="255">
        <f t="shared" si="83"/>
        <v>826</v>
      </c>
      <c r="H402" s="255">
        <f t="shared" si="82"/>
        <v>991.19999999999993</v>
      </c>
      <c r="I402" s="259">
        <v>39576.42</v>
      </c>
      <c r="J402" s="260">
        <f t="shared" si="80"/>
        <v>3</v>
      </c>
      <c r="K402" s="261" t="s">
        <v>974</v>
      </c>
      <c r="L402" s="259">
        <v>35000</v>
      </c>
    </row>
    <row r="403" spans="2:13" x14ac:dyDescent="0.2">
      <c r="B403" s="264" t="s">
        <v>9116</v>
      </c>
      <c r="C403" s="255">
        <f t="shared" si="81"/>
        <v>10560</v>
      </c>
      <c r="D403" s="256">
        <v>1</v>
      </c>
      <c r="E403" s="257">
        <v>0</v>
      </c>
      <c r="F403" s="258">
        <v>20</v>
      </c>
      <c r="G403" s="255">
        <f t="shared" si="83"/>
        <v>10560</v>
      </c>
      <c r="H403" s="255">
        <f t="shared" si="82"/>
        <v>12672</v>
      </c>
      <c r="I403" s="259">
        <v>28800</v>
      </c>
      <c r="J403" s="260">
        <f t="shared" si="80"/>
        <v>1</v>
      </c>
      <c r="K403" s="261" t="s">
        <v>977</v>
      </c>
      <c r="L403" s="259">
        <v>8800</v>
      </c>
    </row>
    <row r="404" spans="2:13" x14ac:dyDescent="0.2">
      <c r="B404" s="240" t="s">
        <v>715</v>
      </c>
      <c r="C404" s="255">
        <f t="shared" si="81"/>
        <v>11800</v>
      </c>
      <c r="D404" s="256">
        <v>18</v>
      </c>
      <c r="E404" s="257">
        <v>0</v>
      </c>
      <c r="F404" s="258">
        <v>18</v>
      </c>
      <c r="G404" s="255">
        <f t="shared" si="83"/>
        <v>655.55555555555554</v>
      </c>
      <c r="H404" s="255">
        <f t="shared" si="82"/>
        <v>786.66666666666663</v>
      </c>
      <c r="I404" s="259">
        <v>11193.39</v>
      </c>
      <c r="J404" s="260">
        <f t="shared" si="80"/>
        <v>3</v>
      </c>
      <c r="K404" s="261" t="s">
        <v>974</v>
      </c>
      <c r="L404" s="259">
        <v>10000</v>
      </c>
    </row>
    <row r="405" spans="2:13" x14ac:dyDescent="0.2">
      <c r="B405" s="48" t="s">
        <v>8387</v>
      </c>
      <c r="C405" s="253">
        <f t="shared" si="81"/>
        <v>6597.3799999999992</v>
      </c>
      <c r="D405" s="240">
        <v>10</v>
      </c>
      <c r="E405" s="240"/>
      <c r="F405" s="240">
        <v>18</v>
      </c>
      <c r="G405" s="240">
        <f t="shared" si="83"/>
        <v>659.73799999999994</v>
      </c>
      <c r="H405" s="240">
        <f t="shared" si="82"/>
        <v>791.68559999999991</v>
      </c>
      <c r="I405" s="240"/>
      <c r="J405" s="56">
        <f t="shared" ref="J405:J425" si="84">IF(I405&lt;C405,3,IF(I405&gt;C405,1,2))</f>
        <v>3</v>
      </c>
      <c r="K405" s="241" t="s">
        <v>974</v>
      </c>
      <c r="L405" s="240">
        <v>5591</v>
      </c>
      <c r="M405" s="240"/>
    </row>
    <row r="406" spans="2:13" x14ac:dyDescent="0.2">
      <c r="B406" s="254" t="s">
        <v>453</v>
      </c>
      <c r="C406" s="255">
        <f t="shared" si="81"/>
        <v>12390</v>
      </c>
      <c r="D406" s="256">
        <v>18</v>
      </c>
      <c r="E406" s="257">
        <v>0</v>
      </c>
      <c r="F406" s="258">
        <v>18</v>
      </c>
      <c r="G406" s="255">
        <f t="shared" si="83"/>
        <v>688.33333333333337</v>
      </c>
      <c r="H406" s="255">
        <f t="shared" si="82"/>
        <v>826</v>
      </c>
      <c r="I406" s="259">
        <v>11191.05</v>
      </c>
      <c r="J406" s="260">
        <f t="shared" si="84"/>
        <v>3</v>
      </c>
      <c r="K406" s="261" t="s">
        <v>974</v>
      </c>
      <c r="L406" s="259">
        <v>10500</v>
      </c>
    </row>
    <row r="407" spans="2:13" x14ac:dyDescent="0.2">
      <c r="B407" s="254" t="s">
        <v>452</v>
      </c>
      <c r="C407" s="255">
        <f t="shared" si="81"/>
        <v>4366</v>
      </c>
      <c r="D407" s="256">
        <v>100</v>
      </c>
      <c r="E407" s="257">
        <v>0</v>
      </c>
      <c r="F407" s="258">
        <v>18</v>
      </c>
      <c r="G407" s="255">
        <f t="shared" si="83"/>
        <v>43.66</v>
      </c>
      <c r="H407" s="255">
        <f t="shared" si="82"/>
        <v>52.391999999999996</v>
      </c>
      <c r="I407" s="259">
        <v>3357.8999999999996</v>
      </c>
      <c r="J407" s="260">
        <f t="shared" si="84"/>
        <v>3</v>
      </c>
      <c r="K407" s="261" t="s">
        <v>979</v>
      </c>
      <c r="L407" s="259">
        <v>3700</v>
      </c>
    </row>
    <row r="408" spans="2:13" x14ac:dyDescent="0.2">
      <c r="B408" s="254" t="s">
        <v>867</v>
      </c>
      <c r="C408" s="255">
        <f t="shared" si="81"/>
        <v>8732</v>
      </c>
      <c r="D408" s="256">
        <v>100</v>
      </c>
      <c r="E408" s="257">
        <v>0</v>
      </c>
      <c r="F408" s="258">
        <v>18</v>
      </c>
      <c r="G408" s="255">
        <f t="shared" si="83"/>
        <v>87.32</v>
      </c>
      <c r="H408" s="255">
        <f t="shared" si="82"/>
        <v>104.78399999999999</v>
      </c>
      <c r="I408" s="259">
        <v>8443.89</v>
      </c>
      <c r="J408" s="260">
        <f t="shared" si="84"/>
        <v>3</v>
      </c>
      <c r="K408" s="261" t="s">
        <v>979</v>
      </c>
      <c r="L408" s="259">
        <v>7400</v>
      </c>
    </row>
    <row r="409" spans="2:13" x14ac:dyDescent="0.2">
      <c r="B409" s="254" t="s">
        <v>8347</v>
      </c>
      <c r="C409" s="253">
        <f t="shared" si="81"/>
        <v>9440</v>
      </c>
      <c r="D409" s="256">
        <v>6</v>
      </c>
      <c r="E409" s="257"/>
      <c r="F409" s="258">
        <v>18</v>
      </c>
      <c r="G409" s="255">
        <f t="shared" si="83"/>
        <v>1573.3333333333333</v>
      </c>
      <c r="H409" s="255">
        <f t="shared" si="82"/>
        <v>1887.9999999999998</v>
      </c>
      <c r="I409" s="259"/>
      <c r="J409" s="260">
        <f t="shared" si="84"/>
        <v>3</v>
      </c>
      <c r="K409" s="261" t="s">
        <v>977</v>
      </c>
      <c r="L409" s="259">
        <v>8000</v>
      </c>
    </row>
    <row r="410" spans="2:13" x14ac:dyDescent="0.2">
      <c r="B410" s="264" t="s">
        <v>900</v>
      </c>
      <c r="C410" s="255">
        <f t="shared" si="81"/>
        <v>22800</v>
      </c>
      <c r="D410" s="256">
        <v>50</v>
      </c>
      <c r="E410" s="257">
        <v>0</v>
      </c>
      <c r="F410" s="258">
        <v>20</v>
      </c>
      <c r="G410" s="255">
        <f t="shared" si="83"/>
        <v>456</v>
      </c>
      <c r="H410" s="255">
        <f t="shared" si="82"/>
        <v>547.19999999999993</v>
      </c>
      <c r="I410" s="259">
        <v>22800</v>
      </c>
      <c r="J410" s="260">
        <f t="shared" si="84"/>
        <v>2</v>
      </c>
      <c r="K410" s="261" t="s">
        <v>973</v>
      </c>
      <c r="L410" s="259">
        <v>19000</v>
      </c>
    </row>
    <row r="411" spans="2:13" x14ac:dyDescent="0.2">
      <c r="B411" s="240" t="s">
        <v>8577</v>
      </c>
      <c r="C411" s="255">
        <f t="shared" si="81"/>
        <v>26172.399999999998</v>
      </c>
      <c r="D411" s="256">
        <v>20</v>
      </c>
      <c r="E411" s="257">
        <v>0</v>
      </c>
      <c r="F411" s="258">
        <v>18</v>
      </c>
      <c r="G411" s="255">
        <f t="shared" si="83"/>
        <v>1308.6199999999999</v>
      </c>
      <c r="H411" s="255">
        <f t="shared" si="82"/>
        <v>1570.3439999999998</v>
      </c>
      <c r="I411" s="259">
        <v>25689.69</v>
      </c>
      <c r="J411" s="260">
        <f t="shared" si="84"/>
        <v>3</v>
      </c>
      <c r="K411" s="261" t="s">
        <v>976</v>
      </c>
      <c r="L411" s="259">
        <v>22180</v>
      </c>
    </row>
    <row r="412" spans="2:13" x14ac:dyDescent="0.2">
      <c r="B412" s="254" t="s">
        <v>8242</v>
      </c>
      <c r="C412" s="253">
        <f t="shared" si="81"/>
        <v>20030.5</v>
      </c>
      <c r="D412" s="256">
        <v>12</v>
      </c>
      <c r="E412" s="257"/>
      <c r="F412" s="258">
        <v>18</v>
      </c>
      <c r="G412" s="255">
        <f t="shared" si="83"/>
        <v>1669.2083333333333</v>
      </c>
      <c r="H412" s="255">
        <f t="shared" si="82"/>
        <v>2003.0499999999997</v>
      </c>
      <c r="I412" s="259"/>
      <c r="J412" s="260">
        <f t="shared" si="84"/>
        <v>3</v>
      </c>
      <c r="K412" s="261" t="s">
        <v>976</v>
      </c>
      <c r="L412" s="259">
        <v>16975</v>
      </c>
    </row>
    <row r="413" spans="2:13" x14ac:dyDescent="0.2">
      <c r="B413" s="240" t="s">
        <v>868</v>
      </c>
      <c r="C413" s="255">
        <f t="shared" si="81"/>
        <v>40061</v>
      </c>
      <c r="D413" s="256">
        <v>30</v>
      </c>
      <c r="E413" s="257">
        <v>0</v>
      </c>
      <c r="F413" s="258">
        <v>18</v>
      </c>
      <c r="G413" s="255">
        <f t="shared" si="83"/>
        <v>1335.3666666666666</v>
      </c>
      <c r="H413" s="255">
        <f t="shared" si="82"/>
        <v>1602.4399999999998</v>
      </c>
      <c r="I413" s="259">
        <v>38559.689999999995</v>
      </c>
      <c r="J413" s="260">
        <f t="shared" si="84"/>
        <v>3</v>
      </c>
      <c r="K413" s="261" t="s">
        <v>976</v>
      </c>
      <c r="L413" s="259">
        <v>33950</v>
      </c>
    </row>
    <row r="414" spans="2:13" x14ac:dyDescent="0.2">
      <c r="B414" s="265" t="s">
        <v>705</v>
      </c>
      <c r="C414" s="255">
        <f t="shared" si="81"/>
        <v>19470</v>
      </c>
      <c r="D414" s="256">
        <v>15</v>
      </c>
      <c r="E414" s="257">
        <v>0</v>
      </c>
      <c r="F414" s="258">
        <v>18</v>
      </c>
      <c r="G414" s="255">
        <f t="shared" si="83"/>
        <v>1298</v>
      </c>
      <c r="H414" s="255">
        <f t="shared" si="82"/>
        <v>1557.6</v>
      </c>
      <c r="I414" s="259">
        <v>18109.259999999998</v>
      </c>
      <c r="J414" s="260">
        <f t="shared" si="84"/>
        <v>3</v>
      </c>
      <c r="K414" s="261" t="s">
        <v>974</v>
      </c>
      <c r="L414" s="259">
        <v>16500</v>
      </c>
    </row>
    <row r="415" spans="2:13" x14ac:dyDescent="0.2">
      <c r="B415" s="263" t="s">
        <v>716</v>
      </c>
      <c r="C415" s="255">
        <f t="shared" si="81"/>
        <v>14160</v>
      </c>
      <c r="D415" s="256">
        <v>25</v>
      </c>
      <c r="E415" s="257">
        <v>0</v>
      </c>
      <c r="F415" s="258">
        <v>18</v>
      </c>
      <c r="G415" s="255">
        <f t="shared" si="83"/>
        <v>566.4</v>
      </c>
      <c r="H415" s="255">
        <f t="shared" si="82"/>
        <v>679.68</v>
      </c>
      <c r="I415" s="259">
        <v>12051</v>
      </c>
      <c r="J415" s="260">
        <f t="shared" si="84"/>
        <v>3</v>
      </c>
      <c r="K415" s="261" t="s">
        <v>974</v>
      </c>
      <c r="L415" s="259">
        <v>12000</v>
      </c>
    </row>
    <row r="416" spans="2:13" x14ac:dyDescent="0.2">
      <c r="B416" s="254" t="s">
        <v>451</v>
      </c>
      <c r="C416" s="255">
        <f t="shared" si="81"/>
        <v>25960</v>
      </c>
      <c r="D416" s="256">
        <v>25</v>
      </c>
      <c r="E416" s="257">
        <v>0</v>
      </c>
      <c r="F416" s="258">
        <v>18</v>
      </c>
      <c r="G416" s="255">
        <f t="shared" si="83"/>
        <v>1038.4000000000001</v>
      </c>
      <c r="H416" s="255">
        <f t="shared" si="82"/>
        <v>1246.0800000000002</v>
      </c>
      <c r="I416" s="259">
        <v>19071</v>
      </c>
      <c r="J416" s="260">
        <f t="shared" si="84"/>
        <v>3</v>
      </c>
      <c r="K416" s="261" t="s">
        <v>974</v>
      </c>
      <c r="L416" s="259">
        <v>22000</v>
      </c>
    </row>
    <row r="417" spans="1:13" x14ac:dyDescent="0.2">
      <c r="B417" s="254" t="s">
        <v>450</v>
      </c>
      <c r="C417" s="255">
        <f t="shared" si="81"/>
        <v>11210</v>
      </c>
      <c r="D417" s="256">
        <v>25</v>
      </c>
      <c r="E417" s="257">
        <v>0</v>
      </c>
      <c r="F417" s="258">
        <v>18</v>
      </c>
      <c r="G417" s="255">
        <f t="shared" si="83"/>
        <v>448.4</v>
      </c>
      <c r="H417" s="255">
        <f t="shared" si="82"/>
        <v>538.07999999999993</v>
      </c>
      <c r="I417" s="259">
        <v>11115</v>
      </c>
      <c r="J417" s="260">
        <f t="shared" si="84"/>
        <v>3</v>
      </c>
      <c r="K417" s="261" t="s">
        <v>974</v>
      </c>
      <c r="L417" s="259">
        <v>9500</v>
      </c>
    </row>
    <row r="418" spans="1:13" x14ac:dyDescent="0.2">
      <c r="B418" s="262" t="s">
        <v>449</v>
      </c>
      <c r="C418" s="255">
        <f t="shared" si="81"/>
        <v>11092</v>
      </c>
      <c r="D418" s="256">
        <v>25</v>
      </c>
      <c r="E418" s="257">
        <v>0</v>
      </c>
      <c r="F418" s="258">
        <v>18</v>
      </c>
      <c r="G418" s="255">
        <f t="shared" si="83"/>
        <v>443.68</v>
      </c>
      <c r="H418" s="255">
        <f t="shared" si="82"/>
        <v>532.41599999999994</v>
      </c>
      <c r="I418" s="259">
        <v>11115</v>
      </c>
      <c r="J418" s="260">
        <f t="shared" si="84"/>
        <v>1</v>
      </c>
      <c r="K418" s="261" t="s">
        <v>974</v>
      </c>
      <c r="L418" s="259">
        <v>9400</v>
      </c>
    </row>
    <row r="419" spans="1:13" x14ac:dyDescent="0.2">
      <c r="B419" s="265" t="s">
        <v>9340</v>
      </c>
      <c r="C419" s="255">
        <f t="shared" si="81"/>
        <v>14400</v>
      </c>
      <c r="D419" s="256">
        <v>12</v>
      </c>
      <c r="E419" s="257">
        <v>0</v>
      </c>
      <c r="F419" s="258">
        <v>20</v>
      </c>
      <c r="G419" s="255">
        <f t="shared" si="83"/>
        <v>1200</v>
      </c>
      <c r="H419" s="255">
        <f t="shared" si="82"/>
        <v>1440</v>
      </c>
      <c r="I419" s="259">
        <v>12999.6</v>
      </c>
      <c r="J419" s="260">
        <f t="shared" si="84"/>
        <v>3</v>
      </c>
      <c r="K419" s="261" t="s">
        <v>973</v>
      </c>
      <c r="L419" s="259">
        <v>12000</v>
      </c>
    </row>
    <row r="420" spans="1:13" x14ac:dyDescent="0.2">
      <c r="B420" s="254" t="s">
        <v>448</v>
      </c>
      <c r="C420" s="255">
        <f t="shared" si="81"/>
        <v>2880</v>
      </c>
      <c r="D420" s="256">
        <v>12</v>
      </c>
      <c r="E420" s="257">
        <v>0</v>
      </c>
      <c r="F420" s="258">
        <v>20</v>
      </c>
      <c r="G420" s="255">
        <f t="shared" si="83"/>
        <v>240</v>
      </c>
      <c r="H420" s="255">
        <f t="shared" si="82"/>
        <v>288</v>
      </c>
      <c r="I420" s="259">
        <v>3600</v>
      </c>
      <c r="J420" s="260">
        <f t="shared" si="84"/>
        <v>1</v>
      </c>
      <c r="K420" s="261" t="s">
        <v>973</v>
      </c>
      <c r="L420" s="259">
        <v>2400</v>
      </c>
    </row>
    <row r="421" spans="1:13" x14ac:dyDescent="0.2">
      <c r="B421" s="254" t="s">
        <v>8260</v>
      </c>
      <c r="C421" s="253">
        <f t="shared" si="81"/>
        <v>3600</v>
      </c>
      <c r="D421" s="256">
        <v>50</v>
      </c>
      <c r="E421" s="257"/>
      <c r="F421" s="258">
        <v>20</v>
      </c>
      <c r="G421" s="255">
        <f t="shared" si="83"/>
        <v>72</v>
      </c>
      <c r="H421" s="255">
        <f t="shared" si="82"/>
        <v>86.399999999999991</v>
      </c>
      <c r="I421" s="259"/>
      <c r="J421" s="260">
        <f t="shared" si="84"/>
        <v>3</v>
      </c>
      <c r="K421" s="261" t="s">
        <v>973</v>
      </c>
      <c r="L421" s="259">
        <v>3000</v>
      </c>
    </row>
    <row r="422" spans="1:13" x14ac:dyDescent="0.2">
      <c r="B422" s="254" t="s">
        <v>447</v>
      </c>
      <c r="C422" s="255">
        <f t="shared" si="81"/>
        <v>2160</v>
      </c>
      <c r="D422" s="256">
        <v>12</v>
      </c>
      <c r="E422" s="257">
        <v>0</v>
      </c>
      <c r="F422" s="258">
        <v>20</v>
      </c>
      <c r="G422" s="255">
        <f t="shared" si="83"/>
        <v>180</v>
      </c>
      <c r="H422" s="255">
        <f t="shared" si="82"/>
        <v>216</v>
      </c>
      <c r="I422" s="259">
        <v>2100</v>
      </c>
      <c r="J422" s="260">
        <f t="shared" si="84"/>
        <v>3</v>
      </c>
      <c r="K422" s="261" t="s">
        <v>973</v>
      </c>
      <c r="L422" s="259">
        <v>1800</v>
      </c>
    </row>
    <row r="423" spans="1:13" x14ac:dyDescent="0.2">
      <c r="B423" s="262" t="s">
        <v>446</v>
      </c>
      <c r="C423" s="255">
        <f t="shared" si="81"/>
        <v>3300</v>
      </c>
      <c r="D423" s="256">
        <v>1</v>
      </c>
      <c r="E423" s="257">
        <v>0</v>
      </c>
      <c r="F423" s="258">
        <v>20</v>
      </c>
      <c r="G423" s="255">
        <f t="shared" si="83"/>
        <v>3300</v>
      </c>
      <c r="H423" s="255">
        <f t="shared" si="82"/>
        <v>3960</v>
      </c>
      <c r="I423" s="259">
        <v>2747.16</v>
      </c>
      <c r="J423" s="260">
        <f t="shared" si="84"/>
        <v>3</v>
      </c>
      <c r="K423" s="261" t="s">
        <v>978</v>
      </c>
      <c r="L423" s="259">
        <v>2750</v>
      </c>
    </row>
    <row r="424" spans="1:13" ht="18" customHeight="1" x14ac:dyDescent="0.2">
      <c r="B424" s="240" t="s">
        <v>9350</v>
      </c>
      <c r="C424" s="255">
        <f t="shared" si="81"/>
        <v>3840</v>
      </c>
      <c r="D424" s="256">
        <v>1</v>
      </c>
      <c r="E424" s="257">
        <v>0</v>
      </c>
      <c r="F424" s="258">
        <v>20</v>
      </c>
      <c r="G424" s="255">
        <f t="shared" si="83"/>
        <v>3840</v>
      </c>
      <c r="H424" s="255">
        <f t="shared" si="82"/>
        <v>4608</v>
      </c>
      <c r="I424" s="259">
        <v>3276</v>
      </c>
      <c r="J424" s="260">
        <f t="shared" si="84"/>
        <v>3</v>
      </c>
      <c r="K424" s="261" t="s">
        <v>978</v>
      </c>
      <c r="L424" s="259">
        <v>3200</v>
      </c>
    </row>
    <row r="425" spans="1:13" x14ac:dyDescent="0.2">
      <c r="A425" s="48" t="s">
        <v>9384</v>
      </c>
      <c r="B425" s="262" t="s">
        <v>445</v>
      </c>
      <c r="C425" s="255">
        <f t="shared" si="81"/>
        <v>3300</v>
      </c>
      <c r="D425" s="256">
        <v>1</v>
      </c>
      <c r="E425" s="257">
        <v>0</v>
      </c>
      <c r="F425" s="258">
        <v>20</v>
      </c>
      <c r="G425" s="255">
        <f t="shared" si="83"/>
        <v>3300</v>
      </c>
      <c r="H425" s="255">
        <f t="shared" si="82"/>
        <v>3960</v>
      </c>
      <c r="I425" s="259">
        <v>2645.37</v>
      </c>
      <c r="J425" s="260">
        <f t="shared" si="84"/>
        <v>3</v>
      </c>
      <c r="K425" s="261" t="s">
        <v>978</v>
      </c>
      <c r="L425" s="259">
        <v>2750</v>
      </c>
    </row>
    <row r="426" spans="1:13" x14ac:dyDescent="0.2">
      <c r="B426" s="48" t="s">
        <v>8414</v>
      </c>
      <c r="C426" s="253">
        <f t="shared" si="81"/>
        <v>2400</v>
      </c>
      <c r="D426" s="256">
        <v>1</v>
      </c>
      <c r="E426" s="257" t="s">
        <v>9191</v>
      </c>
      <c r="F426" s="258">
        <v>20</v>
      </c>
      <c r="G426" s="255">
        <f t="shared" ref="G426:G427" si="85">C426/D426</f>
        <v>2400</v>
      </c>
      <c r="H426" s="255">
        <f t="shared" ref="H426:H427" si="86">G426*1.2</f>
        <v>2880</v>
      </c>
      <c r="I426" s="259">
        <v>2646.37</v>
      </c>
      <c r="J426" s="260">
        <f t="shared" ref="J426:J427" si="87">IF(I426&lt;C426,3,IF(I426&gt;C426,1,2))</f>
        <v>1</v>
      </c>
      <c r="K426" s="261" t="s">
        <v>978</v>
      </c>
      <c r="L426" s="259">
        <v>2000</v>
      </c>
    </row>
    <row r="427" spans="1:13" x14ac:dyDescent="0.2">
      <c r="B427" s="48" t="s">
        <v>8415</v>
      </c>
      <c r="C427" s="253">
        <f t="shared" si="81"/>
        <v>2400</v>
      </c>
      <c r="D427" s="256">
        <v>1</v>
      </c>
      <c r="E427" s="257" t="s">
        <v>9191</v>
      </c>
      <c r="F427" s="258">
        <v>20</v>
      </c>
      <c r="G427" s="255">
        <f t="shared" si="85"/>
        <v>2400</v>
      </c>
      <c r="H427" s="255">
        <f t="shared" si="86"/>
        <v>2880</v>
      </c>
      <c r="I427" s="259">
        <v>2647.37</v>
      </c>
      <c r="J427" s="260">
        <f t="shared" si="87"/>
        <v>1</v>
      </c>
      <c r="K427" s="261" t="s">
        <v>978</v>
      </c>
      <c r="L427" s="259">
        <v>2000</v>
      </c>
    </row>
    <row r="428" spans="1:13" x14ac:dyDescent="0.2">
      <c r="B428" s="254" t="s">
        <v>444</v>
      </c>
      <c r="C428" s="255">
        <f t="shared" si="81"/>
        <v>8280</v>
      </c>
      <c r="D428" s="256">
        <v>12</v>
      </c>
      <c r="E428" s="257" t="s">
        <v>9237</v>
      </c>
      <c r="F428" s="258">
        <v>20</v>
      </c>
      <c r="G428" s="255">
        <f t="shared" si="83"/>
        <v>690</v>
      </c>
      <c r="H428" s="255">
        <f t="shared" si="82"/>
        <v>828</v>
      </c>
      <c r="I428" s="259">
        <v>5600.4</v>
      </c>
      <c r="J428" s="260">
        <f t="shared" ref="J428:J434" si="88">IF(I428&lt;C428,3,IF(I428&gt;C428,1,2))</f>
        <v>3</v>
      </c>
      <c r="K428" s="261" t="s">
        <v>973</v>
      </c>
      <c r="L428" s="259">
        <v>6900</v>
      </c>
    </row>
    <row r="429" spans="1:13" x14ac:dyDescent="0.2">
      <c r="B429" s="240" t="s">
        <v>824</v>
      </c>
      <c r="C429" s="255">
        <f t="shared" si="81"/>
        <v>5400</v>
      </c>
      <c r="D429" s="256">
        <v>12</v>
      </c>
      <c r="E429" s="257">
        <v>0</v>
      </c>
      <c r="F429" s="258">
        <v>20</v>
      </c>
      <c r="G429" s="255">
        <f t="shared" si="83"/>
        <v>450</v>
      </c>
      <c r="H429" s="255">
        <f t="shared" si="82"/>
        <v>540</v>
      </c>
      <c r="I429" s="259">
        <v>4800</v>
      </c>
      <c r="J429" s="260">
        <f t="shared" si="88"/>
        <v>3</v>
      </c>
      <c r="K429" s="261" t="s">
        <v>973</v>
      </c>
      <c r="L429" s="259">
        <v>4500</v>
      </c>
    </row>
    <row r="430" spans="1:13" x14ac:dyDescent="0.2">
      <c r="A430" s="277"/>
      <c r="B430" s="277" t="s">
        <v>9333</v>
      </c>
      <c r="C430" s="255">
        <f t="shared" ref="C430" si="89">+((F430/100)+1)*L430</f>
        <v>6480</v>
      </c>
      <c r="D430" s="256">
        <v>12</v>
      </c>
      <c r="E430" s="257">
        <v>0</v>
      </c>
      <c r="F430" s="258">
        <v>20</v>
      </c>
      <c r="G430" s="255">
        <f t="shared" ref="G430" si="90">C430/D430</f>
        <v>540</v>
      </c>
      <c r="H430" s="255">
        <f t="shared" ref="H430" si="91">G430*1.2</f>
        <v>648</v>
      </c>
      <c r="I430" s="259">
        <v>4801</v>
      </c>
      <c r="J430" s="260">
        <f t="shared" ref="J430" si="92">IF(I430&lt;C430,3,IF(I430&gt;C430,1,2))</f>
        <v>3</v>
      </c>
      <c r="K430" s="261" t="s">
        <v>973</v>
      </c>
      <c r="L430" s="259">
        <v>5400</v>
      </c>
      <c r="M430" s="277"/>
    </row>
    <row r="431" spans="1:13" x14ac:dyDescent="0.2">
      <c r="B431" s="240" t="s">
        <v>827</v>
      </c>
      <c r="C431" s="255">
        <f t="shared" si="81"/>
        <v>5310</v>
      </c>
      <c r="D431" s="256">
        <v>12</v>
      </c>
      <c r="E431" s="257">
        <v>0</v>
      </c>
      <c r="F431" s="258">
        <v>18</v>
      </c>
      <c r="G431" s="255">
        <f t="shared" si="83"/>
        <v>442.5</v>
      </c>
      <c r="H431" s="255">
        <f t="shared" si="82"/>
        <v>531</v>
      </c>
      <c r="I431" s="259">
        <v>4883.58</v>
      </c>
      <c r="J431" s="260">
        <f t="shared" si="88"/>
        <v>3</v>
      </c>
      <c r="K431" s="261" t="s">
        <v>973</v>
      </c>
      <c r="L431" s="259">
        <v>4500</v>
      </c>
    </row>
    <row r="432" spans="1:13" x14ac:dyDescent="0.2">
      <c r="B432" s="240" t="s">
        <v>795</v>
      </c>
      <c r="C432" s="255">
        <f t="shared" si="81"/>
        <v>2655</v>
      </c>
      <c r="D432" s="256">
        <v>1</v>
      </c>
      <c r="E432" s="257">
        <v>0</v>
      </c>
      <c r="F432" s="258">
        <v>18</v>
      </c>
      <c r="G432" s="255">
        <f t="shared" si="83"/>
        <v>2655</v>
      </c>
      <c r="H432" s="255">
        <f t="shared" si="82"/>
        <v>3186</v>
      </c>
      <c r="I432" s="259">
        <v>2340</v>
      </c>
      <c r="J432" s="260">
        <f t="shared" si="88"/>
        <v>3</v>
      </c>
      <c r="K432" s="261" t="s">
        <v>973</v>
      </c>
      <c r="L432" s="259">
        <v>2250</v>
      </c>
    </row>
    <row r="433" spans="2:13" x14ac:dyDescent="0.2">
      <c r="B433" s="254" t="s">
        <v>443</v>
      </c>
      <c r="C433" s="255">
        <f t="shared" si="81"/>
        <v>6480</v>
      </c>
      <c r="D433" s="256">
        <v>12</v>
      </c>
      <c r="E433" s="257">
        <v>0</v>
      </c>
      <c r="F433" s="258">
        <v>20</v>
      </c>
      <c r="G433" s="255">
        <f t="shared" si="83"/>
        <v>540</v>
      </c>
      <c r="H433" s="255">
        <f t="shared" si="82"/>
        <v>648</v>
      </c>
      <c r="I433" s="259">
        <v>4350</v>
      </c>
      <c r="J433" s="260">
        <f t="shared" si="88"/>
        <v>3</v>
      </c>
      <c r="K433" s="261" t="s">
        <v>973</v>
      </c>
      <c r="L433" s="259">
        <v>5400</v>
      </c>
    </row>
    <row r="434" spans="2:13" x14ac:dyDescent="0.2">
      <c r="B434" s="48" t="s">
        <v>9354</v>
      </c>
      <c r="C434" s="255">
        <f t="shared" ref="C434" si="93">+((F434/100)+1)*L434</f>
        <v>2868</v>
      </c>
      <c r="D434" s="256">
        <v>12</v>
      </c>
      <c r="E434" s="257">
        <v>0</v>
      </c>
      <c r="F434" s="258">
        <v>20</v>
      </c>
      <c r="G434" s="255">
        <f t="shared" ref="G434" si="94">C434/D434</f>
        <v>239</v>
      </c>
      <c r="H434" s="255">
        <f t="shared" ref="H434" si="95">G434*1.2</f>
        <v>286.8</v>
      </c>
      <c r="I434" s="259">
        <v>4351</v>
      </c>
      <c r="J434" s="260">
        <f t="shared" si="88"/>
        <v>1</v>
      </c>
      <c r="K434" s="261" t="s">
        <v>977</v>
      </c>
      <c r="L434" s="259">
        <v>2390</v>
      </c>
    </row>
    <row r="435" spans="2:13" x14ac:dyDescent="0.2">
      <c r="B435" s="254" t="s">
        <v>442</v>
      </c>
      <c r="C435" s="255">
        <f t="shared" si="81"/>
        <v>8400</v>
      </c>
      <c r="D435" s="256">
        <v>24</v>
      </c>
      <c r="E435" s="257">
        <v>0</v>
      </c>
      <c r="F435" s="258">
        <v>20</v>
      </c>
      <c r="G435" s="255">
        <f t="shared" si="83"/>
        <v>350</v>
      </c>
      <c r="H435" s="255">
        <f t="shared" si="82"/>
        <v>420</v>
      </c>
      <c r="I435" s="259">
        <v>7936.11</v>
      </c>
      <c r="J435" s="260">
        <f t="shared" ref="J435:J466" si="96">IF(I435&lt;C435,3,IF(I435&gt;C435,1,2))</f>
        <v>3</v>
      </c>
      <c r="K435" s="261" t="s">
        <v>974</v>
      </c>
      <c r="L435" s="259">
        <v>7000</v>
      </c>
    </row>
    <row r="436" spans="2:13" x14ac:dyDescent="0.2">
      <c r="B436" s="254" t="s">
        <v>441</v>
      </c>
      <c r="C436" s="255">
        <f t="shared" si="81"/>
        <v>7488</v>
      </c>
      <c r="D436" s="256">
        <v>12</v>
      </c>
      <c r="E436" s="257">
        <v>0</v>
      </c>
      <c r="F436" s="258">
        <v>20</v>
      </c>
      <c r="G436" s="255">
        <f t="shared" si="83"/>
        <v>624</v>
      </c>
      <c r="H436" s="255">
        <f t="shared" si="82"/>
        <v>748.8</v>
      </c>
      <c r="I436" s="259">
        <v>7325.37</v>
      </c>
      <c r="J436" s="260">
        <f t="shared" si="96"/>
        <v>3</v>
      </c>
      <c r="K436" s="261" t="s">
        <v>974</v>
      </c>
      <c r="L436" s="259">
        <v>6240</v>
      </c>
    </row>
    <row r="437" spans="2:13" x14ac:dyDescent="0.2">
      <c r="B437" s="262" t="s">
        <v>440</v>
      </c>
      <c r="C437" s="255">
        <f t="shared" si="81"/>
        <v>5400</v>
      </c>
      <c r="D437" s="256">
        <v>24</v>
      </c>
      <c r="E437" s="257">
        <v>0</v>
      </c>
      <c r="F437" s="258">
        <v>20</v>
      </c>
      <c r="G437" s="255">
        <f t="shared" si="83"/>
        <v>225</v>
      </c>
      <c r="H437" s="255">
        <f t="shared" si="82"/>
        <v>270</v>
      </c>
      <c r="I437" s="259">
        <v>4883.58</v>
      </c>
      <c r="J437" s="260">
        <f t="shared" si="96"/>
        <v>3</v>
      </c>
      <c r="K437" s="261" t="s">
        <v>974</v>
      </c>
      <c r="L437" s="259">
        <v>4500</v>
      </c>
    </row>
    <row r="438" spans="2:13" x14ac:dyDescent="0.2">
      <c r="B438" s="254" t="s">
        <v>439</v>
      </c>
      <c r="C438" s="255">
        <f t="shared" si="81"/>
        <v>3075.6</v>
      </c>
      <c r="D438" s="256">
        <v>16</v>
      </c>
      <c r="E438" s="257">
        <v>0</v>
      </c>
      <c r="F438" s="258">
        <v>20</v>
      </c>
      <c r="G438" s="255">
        <f t="shared" si="83"/>
        <v>192.22499999999999</v>
      </c>
      <c r="H438" s="255">
        <f t="shared" si="82"/>
        <v>230.67</v>
      </c>
      <c r="I438" s="259">
        <v>3217.5</v>
      </c>
      <c r="J438" s="260">
        <f t="shared" si="96"/>
        <v>1</v>
      </c>
      <c r="K438" s="261" t="s">
        <v>974</v>
      </c>
      <c r="L438" s="259">
        <v>2563</v>
      </c>
    </row>
    <row r="439" spans="2:13" x14ac:dyDescent="0.2">
      <c r="B439" s="240" t="s">
        <v>918</v>
      </c>
      <c r="C439" s="255">
        <f t="shared" si="81"/>
        <v>7800</v>
      </c>
      <c r="D439" s="256">
        <v>40</v>
      </c>
      <c r="E439" s="257">
        <v>0</v>
      </c>
      <c r="F439" s="258">
        <v>20</v>
      </c>
      <c r="G439" s="255">
        <f t="shared" si="83"/>
        <v>195</v>
      </c>
      <c r="H439" s="255">
        <f t="shared" si="82"/>
        <v>234</v>
      </c>
      <c r="I439" s="259">
        <v>5850</v>
      </c>
      <c r="J439" s="260">
        <f t="shared" si="96"/>
        <v>3</v>
      </c>
      <c r="K439" s="261" t="s">
        <v>974</v>
      </c>
      <c r="L439" s="259">
        <v>6500</v>
      </c>
    </row>
    <row r="440" spans="2:13" x14ac:dyDescent="0.2">
      <c r="B440" s="262" t="s">
        <v>42</v>
      </c>
      <c r="C440" s="255">
        <f t="shared" si="81"/>
        <v>6600</v>
      </c>
      <c r="D440" s="256">
        <v>36</v>
      </c>
      <c r="E440" s="257">
        <v>0</v>
      </c>
      <c r="F440" s="258">
        <v>20</v>
      </c>
      <c r="G440" s="255">
        <f t="shared" si="83"/>
        <v>183.33333333333334</v>
      </c>
      <c r="H440" s="255">
        <f t="shared" si="82"/>
        <v>220</v>
      </c>
      <c r="I440" s="259">
        <v>6511.0499999999993</v>
      </c>
      <c r="J440" s="260">
        <f t="shared" si="96"/>
        <v>3</v>
      </c>
      <c r="K440" s="261" t="s">
        <v>974</v>
      </c>
      <c r="L440" s="259">
        <v>5500</v>
      </c>
    </row>
    <row r="441" spans="2:13" x14ac:dyDescent="0.2">
      <c r="B441" s="262" t="s">
        <v>699</v>
      </c>
      <c r="C441" s="255">
        <f t="shared" si="81"/>
        <v>861.4</v>
      </c>
      <c r="D441" s="256">
        <v>1</v>
      </c>
      <c r="E441" s="257">
        <v>0</v>
      </c>
      <c r="F441" s="258">
        <v>18</v>
      </c>
      <c r="G441" s="255">
        <f t="shared" si="83"/>
        <v>861.4</v>
      </c>
      <c r="H441" s="255">
        <f t="shared" si="82"/>
        <v>1033.6799999999998</v>
      </c>
      <c r="I441" s="259">
        <v>966.42</v>
      </c>
      <c r="J441" s="260">
        <f t="shared" si="96"/>
        <v>1</v>
      </c>
      <c r="K441" s="261" t="s">
        <v>974</v>
      </c>
      <c r="L441" s="259">
        <v>730</v>
      </c>
    </row>
    <row r="442" spans="2:13" x14ac:dyDescent="0.2">
      <c r="B442" s="262" t="s">
        <v>438</v>
      </c>
      <c r="C442" s="255">
        <f t="shared" si="81"/>
        <v>1726.34</v>
      </c>
      <c r="D442" s="256">
        <v>1</v>
      </c>
      <c r="E442" s="257">
        <v>0</v>
      </c>
      <c r="F442" s="258">
        <v>18</v>
      </c>
      <c r="G442" s="255">
        <f t="shared" si="83"/>
        <v>1726.34</v>
      </c>
      <c r="H442" s="255">
        <f t="shared" si="82"/>
        <v>2071.6079999999997</v>
      </c>
      <c r="I442" s="259">
        <v>1984.32</v>
      </c>
      <c r="J442" s="260">
        <f t="shared" si="96"/>
        <v>1</v>
      </c>
      <c r="K442" s="261" t="s">
        <v>974</v>
      </c>
      <c r="L442" s="259">
        <v>1463</v>
      </c>
      <c r="M442" s="48" t="s">
        <v>8507</v>
      </c>
    </row>
    <row r="443" spans="2:13" x14ac:dyDescent="0.2">
      <c r="B443" s="262" t="s">
        <v>437</v>
      </c>
      <c r="C443" s="255">
        <f t="shared" si="81"/>
        <v>14160</v>
      </c>
      <c r="D443" s="256">
        <v>1</v>
      </c>
      <c r="E443" s="257">
        <v>0</v>
      </c>
      <c r="F443" s="258">
        <v>18</v>
      </c>
      <c r="G443" s="255">
        <f t="shared" si="83"/>
        <v>14160</v>
      </c>
      <c r="H443" s="255">
        <f t="shared" si="82"/>
        <v>16992</v>
      </c>
      <c r="I443" s="259">
        <v>14040</v>
      </c>
      <c r="J443" s="260">
        <f t="shared" si="96"/>
        <v>3</v>
      </c>
      <c r="K443" s="261" t="s">
        <v>976</v>
      </c>
      <c r="L443" s="259">
        <v>12000</v>
      </c>
    </row>
    <row r="444" spans="2:13" x14ac:dyDescent="0.2">
      <c r="B444" s="265" t="s">
        <v>772</v>
      </c>
      <c r="C444" s="255">
        <f t="shared" si="81"/>
        <v>3073.8999999999996</v>
      </c>
      <c r="D444" s="256">
        <v>1</v>
      </c>
      <c r="E444" s="257">
        <v>0</v>
      </c>
      <c r="F444" s="258">
        <v>18</v>
      </c>
      <c r="G444" s="255">
        <f t="shared" si="83"/>
        <v>3073.8999999999996</v>
      </c>
      <c r="H444" s="255">
        <f t="shared" si="82"/>
        <v>3688.6799999999994</v>
      </c>
      <c r="I444" s="259">
        <v>3408.2099999999996</v>
      </c>
      <c r="J444" s="260">
        <f t="shared" si="96"/>
        <v>1</v>
      </c>
      <c r="K444" s="261" t="s">
        <v>974</v>
      </c>
      <c r="L444" s="259">
        <v>2605</v>
      </c>
    </row>
    <row r="445" spans="2:13" x14ac:dyDescent="0.2">
      <c r="B445" s="254" t="s">
        <v>436</v>
      </c>
      <c r="C445" s="255">
        <f t="shared" si="81"/>
        <v>7541.3799999999992</v>
      </c>
      <c r="D445" s="256">
        <v>1</v>
      </c>
      <c r="E445" s="257">
        <v>0</v>
      </c>
      <c r="F445" s="258">
        <v>18</v>
      </c>
      <c r="G445" s="255">
        <f t="shared" si="83"/>
        <v>7541.3799999999992</v>
      </c>
      <c r="H445" s="255">
        <f t="shared" si="82"/>
        <v>9049.655999999999</v>
      </c>
      <c r="I445" s="259">
        <v>7477.4699999999993</v>
      </c>
      <c r="J445" s="260">
        <f t="shared" si="96"/>
        <v>3</v>
      </c>
      <c r="K445" s="261" t="s">
        <v>974</v>
      </c>
      <c r="L445" s="259">
        <v>6391</v>
      </c>
    </row>
    <row r="446" spans="2:13" x14ac:dyDescent="0.2">
      <c r="B446" s="254" t="s">
        <v>435</v>
      </c>
      <c r="C446" s="255">
        <f t="shared" ref="C446:C510" si="97">+((F446/100)+1)*L446</f>
        <v>2596</v>
      </c>
      <c r="D446" s="256">
        <v>1</v>
      </c>
      <c r="E446" s="257">
        <v>0</v>
      </c>
      <c r="F446" s="258">
        <v>18</v>
      </c>
      <c r="G446" s="255">
        <f t="shared" si="83"/>
        <v>2596</v>
      </c>
      <c r="H446" s="255">
        <f t="shared" si="82"/>
        <v>3115.2</v>
      </c>
      <c r="I446" s="259">
        <v>3052.5299999999997</v>
      </c>
      <c r="J446" s="260">
        <f t="shared" si="96"/>
        <v>1</v>
      </c>
      <c r="K446" s="261" t="s">
        <v>974</v>
      </c>
      <c r="L446" s="259">
        <v>2200</v>
      </c>
    </row>
    <row r="447" spans="2:13" x14ac:dyDescent="0.2">
      <c r="B447" s="254" t="s">
        <v>434</v>
      </c>
      <c r="C447" s="255">
        <f t="shared" si="97"/>
        <v>15360</v>
      </c>
      <c r="D447" s="256">
        <v>12</v>
      </c>
      <c r="E447" s="257">
        <v>0</v>
      </c>
      <c r="F447" s="258">
        <v>20</v>
      </c>
      <c r="G447" s="255">
        <f t="shared" si="83"/>
        <v>1280</v>
      </c>
      <c r="H447" s="255">
        <f t="shared" si="82"/>
        <v>1536</v>
      </c>
      <c r="I447" s="259">
        <v>14000.4</v>
      </c>
      <c r="J447" s="260">
        <f t="shared" si="96"/>
        <v>3</v>
      </c>
      <c r="K447" s="261" t="s">
        <v>973</v>
      </c>
      <c r="L447" s="259">
        <v>12800</v>
      </c>
    </row>
    <row r="448" spans="2:13" x14ac:dyDescent="0.2">
      <c r="B448" s="254" t="s">
        <v>433</v>
      </c>
      <c r="C448" s="255">
        <f t="shared" si="97"/>
        <v>7920</v>
      </c>
      <c r="D448" s="256">
        <v>12</v>
      </c>
      <c r="E448" s="257">
        <v>0</v>
      </c>
      <c r="F448" s="258">
        <v>20</v>
      </c>
      <c r="G448" s="255">
        <f t="shared" si="83"/>
        <v>660</v>
      </c>
      <c r="H448" s="255">
        <f t="shared" si="82"/>
        <v>792</v>
      </c>
      <c r="I448" s="259">
        <v>6300</v>
      </c>
      <c r="J448" s="260">
        <f t="shared" si="96"/>
        <v>3</v>
      </c>
      <c r="K448" s="261" t="s">
        <v>973</v>
      </c>
      <c r="L448" s="259">
        <v>6600</v>
      </c>
    </row>
    <row r="449" spans="2:12" x14ac:dyDescent="0.2">
      <c r="B449" s="254" t="s">
        <v>432</v>
      </c>
      <c r="C449" s="255">
        <f t="shared" si="97"/>
        <v>7920</v>
      </c>
      <c r="D449" s="256">
        <v>12</v>
      </c>
      <c r="E449" s="257">
        <v>0</v>
      </c>
      <c r="F449" s="258">
        <v>20</v>
      </c>
      <c r="G449" s="255">
        <f t="shared" si="83"/>
        <v>660</v>
      </c>
      <c r="H449" s="255">
        <f t="shared" si="82"/>
        <v>792</v>
      </c>
      <c r="I449" s="259">
        <v>7299.5999999999995</v>
      </c>
      <c r="J449" s="260">
        <f t="shared" si="96"/>
        <v>3</v>
      </c>
      <c r="K449" s="261" t="s">
        <v>973</v>
      </c>
      <c r="L449" s="259">
        <v>6600</v>
      </c>
    </row>
    <row r="450" spans="2:12" x14ac:dyDescent="0.2">
      <c r="B450" s="254" t="s">
        <v>431</v>
      </c>
      <c r="C450" s="255">
        <f t="shared" si="97"/>
        <v>3068</v>
      </c>
      <c r="D450" s="256">
        <v>3</v>
      </c>
      <c r="E450" s="257">
        <v>0</v>
      </c>
      <c r="F450" s="258">
        <v>18</v>
      </c>
      <c r="G450" s="255">
        <f t="shared" si="83"/>
        <v>1022.6666666666666</v>
      </c>
      <c r="H450" s="255">
        <f t="shared" si="82"/>
        <v>1227.1999999999998</v>
      </c>
      <c r="I450" s="259">
        <v>3560.31</v>
      </c>
      <c r="J450" s="260">
        <f t="shared" si="96"/>
        <v>1</v>
      </c>
      <c r="K450" s="261" t="s">
        <v>974</v>
      </c>
      <c r="L450" s="259">
        <v>2600</v>
      </c>
    </row>
    <row r="451" spans="2:12" x14ac:dyDescent="0.2">
      <c r="B451" s="240" t="s">
        <v>668</v>
      </c>
      <c r="C451" s="255">
        <f t="shared" si="97"/>
        <v>3068</v>
      </c>
      <c r="D451" s="256">
        <v>3</v>
      </c>
      <c r="E451" s="257">
        <v>0</v>
      </c>
      <c r="F451" s="258">
        <v>18</v>
      </c>
      <c r="G451" s="255">
        <f t="shared" si="83"/>
        <v>1022.6666666666666</v>
      </c>
      <c r="H451" s="255">
        <f t="shared" si="82"/>
        <v>1227.1999999999998</v>
      </c>
      <c r="I451" s="259">
        <v>3560.31</v>
      </c>
      <c r="J451" s="260">
        <f t="shared" si="96"/>
        <v>1</v>
      </c>
      <c r="K451" s="261" t="s">
        <v>974</v>
      </c>
      <c r="L451" s="259">
        <v>2600</v>
      </c>
    </row>
    <row r="452" spans="2:12" x14ac:dyDescent="0.2">
      <c r="B452" s="254" t="s">
        <v>430</v>
      </c>
      <c r="C452" s="255">
        <f t="shared" si="97"/>
        <v>3068</v>
      </c>
      <c r="D452" s="256">
        <v>3</v>
      </c>
      <c r="E452" s="257">
        <v>0</v>
      </c>
      <c r="F452" s="258">
        <v>18</v>
      </c>
      <c r="G452" s="255">
        <f t="shared" si="83"/>
        <v>1022.6666666666666</v>
      </c>
      <c r="H452" s="255">
        <f t="shared" si="82"/>
        <v>1227.1999999999998</v>
      </c>
      <c r="I452" s="259">
        <v>3560.31</v>
      </c>
      <c r="J452" s="260">
        <f t="shared" si="96"/>
        <v>1</v>
      </c>
      <c r="K452" s="261" t="s">
        <v>974</v>
      </c>
      <c r="L452" s="259">
        <v>2600</v>
      </c>
    </row>
    <row r="453" spans="2:12" x14ac:dyDescent="0.2">
      <c r="B453" s="262" t="s">
        <v>45</v>
      </c>
      <c r="C453" s="255">
        <f t="shared" si="97"/>
        <v>3068</v>
      </c>
      <c r="D453" s="256">
        <v>3</v>
      </c>
      <c r="E453" s="257">
        <v>0</v>
      </c>
      <c r="F453" s="258">
        <v>18</v>
      </c>
      <c r="G453" s="255">
        <f t="shared" si="83"/>
        <v>1022.6666666666666</v>
      </c>
      <c r="H453" s="255">
        <f t="shared" si="82"/>
        <v>1227.1999999999998</v>
      </c>
      <c r="I453" s="259">
        <v>3560.31</v>
      </c>
      <c r="J453" s="260">
        <f t="shared" si="96"/>
        <v>1</v>
      </c>
      <c r="K453" s="261" t="s">
        <v>974</v>
      </c>
      <c r="L453" s="259">
        <v>2600</v>
      </c>
    </row>
    <row r="454" spans="2:12" x14ac:dyDescent="0.2">
      <c r="B454" s="254" t="s">
        <v>429</v>
      </c>
      <c r="C454" s="255">
        <f t="shared" si="97"/>
        <v>3068</v>
      </c>
      <c r="D454" s="256">
        <v>3</v>
      </c>
      <c r="E454" s="257">
        <v>0</v>
      </c>
      <c r="F454" s="258">
        <v>18</v>
      </c>
      <c r="G454" s="255">
        <f t="shared" si="83"/>
        <v>1022.6666666666666</v>
      </c>
      <c r="H454" s="255">
        <f t="shared" si="82"/>
        <v>1227.1999999999998</v>
      </c>
      <c r="I454" s="259">
        <v>3560.31</v>
      </c>
      <c r="J454" s="260">
        <f t="shared" si="96"/>
        <v>1</v>
      </c>
      <c r="K454" s="261" t="s">
        <v>974</v>
      </c>
      <c r="L454" s="259">
        <v>2600</v>
      </c>
    </row>
    <row r="455" spans="2:12" x14ac:dyDescent="0.2">
      <c r="B455" s="254" t="s">
        <v>428</v>
      </c>
      <c r="C455" s="255">
        <f t="shared" si="97"/>
        <v>2040</v>
      </c>
      <c r="D455" s="256">
        <v>1</v>
      </c>
      <c r="E455" s="257">
        <v>0</v>
      </c>
      <c r="F455" s="258">
        <v>20</v>
      </c>
      <c r="G455" s="255">
        <f t="shared" si="83"/>
        <v>2040</v>
      </c>
      <c r="H455" s="255">
        <f t="shared" si="82"/>
        <v>2448</v>
      </c>
      <c r="I455" s="259">
        <v>2550</v>
      </c>
      <c r="J455" s="260">
        <f t="shared" si="96"/>
        <v>1</v>
      </c>
      <c r="K455" s="261" t="s">
        <v>973</v>
      </c>
      <c r="L455" s="259">
        <v>1700</v>
      </c>
    </row>
    <row r="456" spans="2:12" x14ac:dyDescent="0.2">
      <c r="B456" s="254" t="s">
        <v>8435</v>
      </c>
      <c r="C456" s="255">
        <f t="shared" si="97"/>
        <v>6048</v>
      </c>
      <c r="D456" s="256">
        <v>12</v>
      </c>
      <c r="E456" s="257">
        <v>0</v>
      </c>
      <c r="F456" s="258">
        <v>20</v>
      </c>
      <c r="G456" s="255">
        <f t="shared" si="83"/>
        <v>504</v>
      </c>
      <c r="H456" s="255">
        <f t="shared" si="82"/>
        <v>604.79999999999995</v>
      </c>
      <c r="I456" s="259">
        <v>5199.5999999999995</v>
      </c>
      <c r="J456" s="260">
        <f t="shared" si="96"/>
        <v>3</v>
      </c>
      <c r="K456" s="261" t="s">
        <v>973</v>
      </c>
      <c r="L456" s="259">
        <v>5040</v>
      </c>
    </row>
    <row r="457" spans="2:12" x14ac:dyDescent="0.2">
      <c r="B457" s="262" t="s">
        <v>427</v>
      </c>
      <c r="C457" s="255">
        <f t="shared" si="97"/>
        <v>5472</v>
      </c>
      <c r="D457" s="256">
        <v>12</v>
      </c>
      <c r="E457" s="257">
        <v>0</v>
      </c>
      <c r="F457" s="258">
        <v>20</v>
      </c>
      <c r="G457" s="255">
        <f t="shared" si="83"/>
        <v>456</v>
      </c>
      <c r="H457" s="255">
        <f t="shared" ref="H457:H521" si="98">G457*1.2</f>
        <v>547.19999999999993</v>
      </c>
      <c r="I457" s="259">
        <v>1500</v>
      </c>
      <c r="J457" s="260">
        <f t="shared" si="96"/>
        <v>3</v>
      </c>
      <c r="K457" s="261" t="s">
        <v>973</v>
      </c>
      <c r="L457" s="259">
        <v>4560</v>
      </c>
    </row>
    <row r="458" spans="2:12" x14ac:dyDescent="0.2">
      <c r="B458" s="259" t="s">
        <v>955</v>
      </c>
      <c r="C458" s="255">
        <f t="shared" si="97"/>
        <v>11210</v>
      </c>
      <c r="D458" s="256">
        <v>12</v>
      </c>
      <c r="E458" s="257">
        <v>0</v>
      </c>
      <c r="F458" s="258">
        <v>18</v>
      </c>
      <c r="G458" s="255">
        <f t="shared" ref="G458:G522" si="99">C458/D458</f>
        <v>934.16666666666663</v>
      </c>
      <c r="H458" s="255">
        <f t="shared" si="98"/>
        <v>1121</v>
      </c>
      <c r="I458" s="259">
        <v>4914</v>
      </c>
      <c r="J458" s="260">
        <f t="shared" si="96"/>
        <v>3</v>
      </c>
      <c r="K458" s="261" t="s">
        <v>976</v>
      </c>
      <c r="L458" s="259">
        <v>9500</v>
      </c>
    </row>
    <row r="459" spans="2:12" x14ac:dyDescent="0.2">
      <c r="B459" s="254" t="s">
        <v>426</v>
      </c>
      <c r="C459" s="255">
        <f t="shared" si="97"/>
        <v>20744.399999999998</v>
      </c>
      <c r="D459" s="256">
        <v>12</v>
      </c>
      <c r="E459" s="257">
        <v>0</v>
      </c>
      <c r="F459" s="258">
        <v>18</v>
      </c>
      <c r="G459" s="255">
        <f t="shared" si="99"/>
        <v>1728.6999999999998</v>
      </c>
      <c r="H459" s="255">
        <f t="shared" si="98"/>
        <v>2074.4399999999996</v>
      </c>
      <c r="I459" s="259">
        <v>20195.37</v>
      </c>
      <c r="J459" s="260">
        <f t="shared" si="96"/>
        <v>3</v>
      </c>
      <c r="K459" s="261" t="s">
        <v>977</v>
      </c>
      <c r="L459" s="259">
        <v>17580</v>
      </c>
    </row>
    <row r="460" spans="2:12" ht="14.25" customHeight="1" x14ac:dyDescent="0.2">
      <c r="B460" s="254" t="s">
        <v>425</v>
      </c>
      <c r="C460" s="255">
        <f t="shared" si="97"/>
        <v>40214.400000000001</v>
      </c>
      <c r="D460" s="256">
        <v>24</v>
      </c>
      <c r="E460" s="257">
        <v>0</v>
      </c>
      <c r="F460" s="258">
        <v>18</v>
      </c>
      <c r="G460" s="255">
        <f t="shared" si="99"/>
        <v>1675.6000000000001</v>
      </c>
      <c r="H460" s="255">
        <f t="shared" si="98"/>
        <v>2010.72</v>
      </c>
      <c r="I460" s="259">
        <v>40390.74</v>
      </c>
      <c r="J460" s="260">
        <f t="shared" si="96"/>
        <v>1</v>
      </c>
      <c r="K460" s="261" t="s">
        <v>977</v>
      </c>
      <c r="L460" s="259">
        <v>34080</v>
      </c>
    </row>
    <row r="461" spans="2:12" x14ac:dyDescent="0.2">
      <c r="B461" s="254" t="s">
        <v>829</v>
      </c>
      <c r="C461" s="255">
        <f t="shared" si="97"/>
        <v>8118.4</v>
      </c>
      <c r="D461" s="256">
        <v>6</v>
      </c>
      <c r="E461" s="257">
        <v>0</v>
      </c>
      <c r="F461" s="258">
        <v>18</v>
      </c>
      <c r="G461" s="255">
        <f t="shared" si="99"/>
        <v>1353.0666666666666</v>
      </c>
      <c r="H461" s="255">
        <f t="shared" si="98"/>
        <v>1623.6799999999998</v>
      </c>
      <c r="I461" s="259">
        <v>7681.0499999999993</v>
      </c>
      <c r="J461" s="260">
        <f t="shared" si="96"/>
        <v>3</v>
      </c>
      <c r="K461" s="261" t="s">
        <v>976</v>
      </c>
      <c r="L461" s="259">
        <v>6880</v>
      </c>
    </row>
    <row r="462" spans="2:12" x14ac:dyDescent="0.2">
      <c r="B462" s="240" t="s">
        <v>767</v>
      </c>
      <c r="C462" s="255">
        <f t="shared" si="97"/>
        <v>5300.4</v>
      </c>
      <c r="D462" s="256">
        <v>100</v>
      </c>
      <c r="E462" s="257">
        <v>0</v>
      </c>
      <c r="F462" s="258">
        <v>20</v>
      </c>
      <c r="G462" s="255">
        <f t="shared" si="99"/>
        <v>53.003999999999998</v>
      </c>
      <c r="H462" s="255">
        <f t="shared" si="98"/>
        <v>63.604799999999997</v>
      </c>
      <c r="I462" s="259">
        <v>5300.4</v>
      </c>
      <c r="J462" s="260">
        <f t="shared" si="96"/>
        <v>2</v>
      </c>
      <c r="K462" s="261" t="s">
        <v>973</v>
      </c>
      <c r="L462" s="259">
        <v>4417</v>
      </c>
    </row>
    <row r="463" spans="2:12" x14ac:dyDescent="0.2">
      <c r="B463" s="254" t="s">
        <v>424</v>
      </c>
      <c r="C463" s="255">
        <f t="shared" si="97"/>
        <v>6050.0000000000009</v>
      </c>
      <c r="D463" s="256">
        <v>12</v>
      </c>
      <c r="E463" s="257">
        <v>0</v>
      </c>
      <c r="F463" s="258">
        <v>10</v>
      </c>
      <c r="G463" s="255">
        <f t="shared" si="99"/>
        <v>504.16666666666674</v>
      </c>
      <c r="H463" s="255">
        <f t="shared" si="98"/>
        <v>605.00000000000011</v>
      </c>
      <c r="I463" s="259">
        <v>5557.5</v>
      </c>
      <c r="J463" s="260">
        <f t="shared" si="96"/>
        <v>3</v>
      </c>
      <c r="K463" s="261" t="s">
        <v>975</v>
      </c>
      <c r="L463" s="259">
        <v>5500</v>
      </c>
    </row>
    <row r="464" spans="2:12" x14ac:dyDescent="0.2">
      <c r="B464" s="254" t="s">
        <v>423</v>
      </c>
      <c r="C464" s="255">
        <f t="shared" si="97"/>
        <v>6050.0000000000009</v>
      </c>
      <c r="D464" s="256">
        <v>12</v>
      </c>
      <c r="E464" s="257">
        <v>0</v>
      </c>
      <c r="F464" s="258">
        <v>10</v>
      </c>
      <c r="G464" s="255">
        <f t="shared" si="99"/>
        <v>504.16666666666674</v>
      </c>
      <c r="H464" s="255">
        <f t="shared" si="98"/>
        <v>605.00000000000011</v>
      </c>
      <c r="I464" s="259">
        <v>5362.11</v>
      </c>
      <c r="J464" s="260">
        <f t="shared" si="96"/>
        <v>3</v>
      </c>
      <c r="K464" s="261" t="s">
        <v>975</v>
      </c>
      <c r="L464" s="259">
        <v>5500</v>
      </c>
    </row>
    <row r="465" spans="2:12" x14ac:dyDescent="0.2">
      <c r="B465" s="254" t="s">
        <v>422</v>
      </c>
      <c r="C465" s="255">
        <f t="shared" si="97"/>
        <v>6050.0000000000009</v>
      </c>
      <c r="D465" s="256">
        <v>12</v>
      </c>
      <c r="E465" s="257">
        <v>0</v>
      </c>
      <c r="F465" s="258">
        <v>10</v>
      </c>
      <c r="G465" s="255">
        <f t="shared" si="99"/>
        <v>504.16666666666674</v>
      </c>
      <c r="H465" s="255">
        <f t="shared" si="98"/>
        <v>605.00000000000011</v>
      </c>
      <c r="I465" s="259">
        <v>5362.11</v>
      </c>
      <c r="J465" s="260">
        <f t="shared" si="96"/>
        <v>3</v>
      </c>
      <c r="K465" s="261" t="s">
        <v>975</v>
      </c>
      <c r="L465" s="259">
        <v>5500</v>
      </c>
    </row>
    <row r="466" spans="2:12" x14ac:dyDescent="0.2">
      <c r="B466" s="254" t="s">
        <v>421</v>
      </c>
      <c r="C466" s="255">
        <f t="shared" si="97"/>
        <v>6050.0000000000009</v>
      </c>
      <c r="D466" s="256">
        <v>12</v>
      </c>
      <c r="E466" s="257">
        <v>0</v>
      </c>
      <c r="F466" s="258">
        <v>10</v>
      </c>
      <c r="G466" s="255">
        <f t="shared" si="99"/>
        <v>504.16666666666674</v>
      </c>
      <c r="H466" s="255">
        <f t="shared" si="98"/>
        <v>605.00000000000011</v>
      </c>
      <c r="I466" s="259">
        <v>5362.11</v>
      </c>
      <c r="J466" s="260">
        <f t="shared" si="96"/>
        <v>3</v>
      </c>
      <c r="K466" s="261" t="s">
        <v>975</v>
      </c>
      <c r="L466" s="259">
        <v>5500</v>
      </c>
    </row>
    <row r="467" spans="2:12" x14ac:dyDescent="0.2">
      <c r="B467" s="254" t="s">
        <v>420</v>
      </c>
      <c r="C467" s="255">
        <f t="shared" si="97"/>
        <v>7590.0000000000009</v>
      </c>
      <c r="D467" s="256">
        <v>12</v>
      </c>
      <c r="E467" s="257">
        <v>0</v>
      </c>
      <c r="F467" s="258">
        <v>10</v>
      </c>
      <c r="G467" s="255">
        <f t="shared" si="99"/>
        <v>632.50000000000011</v>
      </c>
      <c r="H467" s="255">
        <f t="shared" si="98"/>
        <v>759.00000000000011</v>
      </c>
      <c r="I467" s="259">
        <v>6658.4699999999993</v>
      </c>
      <c r="J467" s="260">
        <f t="shared" ref="J467:J498" si="100">IF(I467&lt;C467,3,IF(I467&gt;C467,1,2))</f>
        <v>3</v>
      </c>
      <c r="K467" s="261" t="s">
        <v>975</v>
      </c>
      <c r="L467" s="259">
        <v>6900</v>
      </c>
    </row>
    <row r="468" spans="2:12" x14ac:dyDescent="0.2">
      <c r="B468" s="254" t="s">
        <v>8018</v>
      </c>
      <c r="C468" s="253">
        <f t="shared" si="97"/>
        <v>7590.0000000000009</v>
      </c>
      <c r="D468" s="256">
        <v>12</v>
      </c>
      <c r="E468" s="257"/>
      <c r="F468" s="258">
        <v>10</v>
      </c>
      <c r="G468" s="255">
        <f t="shared" si="99"/>
        <v>632.50000000000011</v>
      </c>
      <c r="H468" s="255">
        <f t="shared" si="98"/>
        <v>759.00000000000011</v>
      </c>
      <c r="I468" s="259"/>
      <c r="J468" s="260">
        <f t="shared" si="100"/>
        <v>3</v>
      </c>
      <c r="K468" s="261" t="s">
        <v>975</v>
      </c>
      <c r="L468" s="259">
        <v>6900</v>
      </c>
    </row>
    <row r="469" spans="2:12" x14ac:dyDescent="0.2">
      <c r="B469" s="254" t="s">
        <v>419</v>
      </c>
      <c r="C469" s="255">
        <f t="shared" si="97"/>
        <v>7590.0000000000009</v>
      </c>
      <c r="D469" s="256">
        <v>12</v>
      </c>
      <c r="E469" s="257">
        <v>0</v>
      </c>
      <c r="F469" s="258">
        <v>10</v>
      </c>
      <c r="G469" s="255">
        <f t="shared" si="99"/>
        <v>632.50000000000011</v>
      </c>
      <c r="H469" s="255">
        <f t="shared" si="98"/>
        <v>759.00000000000011</v>
      </c>
      <c r="I469" s="259">
        <v>6658.4699999999993</v>
      </c>
      <c r="J469" s="260">
        <f t="shared" si="100"/>
        <v>3</v>
      </c>
      <c r="K469" s="261" t="s">
        <v>975</v>
      </c>
      <c r="L469" s="259">
        <v>6900</v>
      </c>
    </row>
    <row r="470" spans="2:12" x14ac:dyDescent="0.2">
      <c r="B470" s="254" t="s">
        <v>418</v>
      </c>
      <c r="C470" s="255">
        <f t="shared" si="97"/>
        <v>7590.0000000000009</v>
      </c>
      <c r="D470" s="256">
        <v>12</v>
      </c>
      <c r="E470" s="257">
        <v>0</v>
      </c>
      <c r="F470" s="258">
        <v>10</v>
      </c>
      <c r="G470" s="255">
        <f t="shared" si="99"/>
        <v>632.50000000000011</v>
      </c>
      <c r="H470" s="255">
        <f t="shared" si="98"/>
        <v>759.00000000000011</v>
      </c>
      <c r="I470" s="259">
        <v>6658.4699999999993</v>
      </c>
      <c r="J470" s="260">
        <f t="shared" si="100"/>
        <v>3</v>
      </c>
      <c r="K470" s="261" t="s">
        <v>975</v>
      </c>
      <c r="L470" s="259">
        <v>6900</v>
      </c>
    </row>
    <row r="471" spans="2:12" x14ac:dyDescent="0.2">
      <c r="B471" s="254" t="s">
        <v>417</v>
      </c>
      <c r="C471" s="255">
        <f t="shared" si="97"/>
        <v>7590.0000000000009</v>
      </c>
      <c r="D471" s="256">
        <v>12</v>
      </c>
      <c r="E471" s="257">
        <v>0</v>
      </c>
      <c r="F471" s="258">
        <v>10</v>
      </c>
      <c r="G471" s="255">
        <f t="shared" si="99"/>
        <v>632.50000000000011</v>
      </c>
      <c r="H471" s="255">
        <f t="shared" si="98"/>
        <v>759.00000000000011</v>
      </c>
      <c r="I471" s="259">
        <v>6658.4699999999993</v>
      </c>
      <c r="J471" s="260">
        <f t="shared" si="100"/>
        <v>3</v>
      </c>
      <c r="K471" s="261" t="s">
        <v>975</v>
      </c>
      <c r="L471" s="259">
        <v>6900</v>
      </c>
    </row>
    <row r="472" spans="2:12" x14ac:dyDescent="0.2">
      <c r="B472" s="254" t="s">
        <v>416</v>
      </c>
      <c r="C472" s="255">
        <f t="shared" si="97"/>
        <v>1740</v>
      </c>
      <c r="D472" s="256">
        <v>100</v>
      </c>
      <c r="E472" s="257">
        <v>0</v>
      </c>
      <c r="F472" s="258">
        <v>20</v>
      </c>
      <c r="G472" s="255">
        <f t="shared" si="99"/>
        <v>17.399999999999999</v>
      </c>
      <c r="H472" s="255">
        <f t="shared" si="98"/>
        <v>20.88</v>
      </c>
      <c r="I472" s="259">
        <v>1200</v>
      </c>
      <c r="J472" s="260">
        <f t="shared" si="100"/>
        <v>3</v>
      </c>
      <c r="K472" s="261" t="s">
        <v>973</v>
      </c>
      <c r="L472" s="259">
        <v>1450</v>
      </c>
    </row>
    <row r="473" spans="2:12" x14ac:dyDescent="0.2">
      <c r="B473" s="254" t="s">
        <v>415</v>
      </c>
      <c r="C473" s="255">
        <f t="shared" si="97"/>
        <v>960</v>
      </c>
      <c r="D473" s="256">
        <v>50</v>
      </c>
      <c r="E473" s="257">
        <v>0</v>
      </c>
      <c r="F473" s="258">
        <v>20</v>
      </c>
      <c r="G473" s="255">
        <f t="shared" si="99"/>
        <v>19.2</v>
      </c>
      <c r="H473" s="255">
        <f t="shared" si="98"/>
        <v>23.04</v>
      </c>
      <c r="I473" s="259">
        <v>699.6</v>
      </c>
      <c r="J473" s="260">
        <f t="shared" si="100"/>
        <v>3</v>
      </c>
      <c r="K473" s="261" t="s">
        <v>973</v>
      </c>
      <c r="L473" s="259">
        <v>800</v>
      </c>
    </row>
    <row r="474" spans="2:12" x14ac:dyDescent="0.2">
      <c r="B474" s="254" t="s">
        <v>414</v>
      </c>
      <c r="C474" s="255">
        <f t="shared" si="97"/>
        <v>1020</v>
      </c>
      <c r="D474" s="256">
        <v>1</v>
      </c>
      <c r="E474" s="257" t="s">
        <v>413</v>
      </c>
      <c r="F474" s="258">
        <v>20</v>
      </c>
      <c r="G474" s="255">
        <f t="shared" si="99"/>
        <v>1020</v>
      </c>
      <c r="H474" s="255">
        <f t="shared" si="98"/>
        <v>1224</v>
      </c>
      <c r="I474" s="259">
        <v>849.6</v>
      </c>
      <c r="J474" s="260">
        <f t="shared" si="100"/>
        <v>3</v>
      </c>
      <c r="K474" s="261" t="s">
        <v>973</v>
      </c>
      <c r="L474" s="259">
        <v>850</v>
      </c>
    </row>
    <row r="475" spans="2:12" x14ac:dyDescent="0.2">
      <c r="B475" s="265" t="s">
        <v>706</v>
      </c>
      <c r="C475" s="255">
        <f t="shared" si="97"/>
        <v>1200</v>
      </c>
      <c r="D475" s="256">
        <v>1</v>
      </c>
      <c r="E475" s="257">
        <v>0</v>
      </c>
      <c r="F475" s="258">
        <v>20</v>
      </c>
      <c r="G475" s="255">
        <f t="shared" si="99"/>
        <v>1200</v>
      </c>
      <c r="H475" s="255">
        <f t="shared" si="98"/>
        <v>1440</v>
      </c>
      <c r="I475" s="259">
        <v>1050</v>
      </c>
      <c r="J475" s="260">
        <f t="shared" si="100"/>
        <v>3</v>
      </c>
      <c r="K475" s="261" t="s">
        <v>973</v>
      </c>
      <c r="L475" s="259">
        <v>1000</v>
      </c>
    </row>
    <row r="476" spans="2:12" x14ac:dyDescent="0.2">
      <c r="B476" s="240" t="s">
        <v>768</v>
      </c>
      <c r="C476" s="255">
        <f t="shared" si="97"/>
        <v>1200</v>
      </c>
      <c r="D476" s="256">
        <v>1</v>
      </c>
      <c r="E476" s="257">
        <v>0</v>
      </c>
      <c r="F476" s="258">
        <v>20</v>
      </c>
      <c r="G476" s="255">
        <f t="shared" si="99"/>
        <v>1200</v>
      </c>
      <c r="H476" s="255">
        <f t="shared" si="98"/>
        <v>1440</v>
      </c>
      <c r="I476" s="259">
        <v>1200</v>
      </c>
      <c r="J476" s="260">
        <f t="shared" si="100"/>
        <v>2</v>
      </c>
      <c r="K476" s="261" t="s">
        <v>973</v>
      </c>
      <c r="L476" s="259">
        <v>1000</v>
      </c>
    </row>
    <row r="477" spans="2:12" x14ac:dyDescent="0.2">
      <c r="B477" s="254" t="s">
        <v>412</v>
      </c>
      <c r="C477" s="255">
        <f t="shared" si="97"/>
        <v>24638.399999999998</v>
      </c>
      <c r="D477" s="256">
        <v>12</v>
      </c>
      <c r="E477" s="257">
        <v>0</v>
      </c>
      <c r="F477" s="258">
        <v>18</v>
      </c>
      <c r="G477" s="255">
        <f t="shared" si="99"/>
        <v>2053.1999999999998</v>
      </c>
      <c r="H477" s="255">
        <f t="shared" si="98"/>
        <v>2463.8399999999997</v>
      </c>
      <c r="I477" s="259">
        <v>25231.05</v>
      </c>
      <c r="J477" s="260">
        <f t="shared" si="100"/>
        <v>1</v>
      </c>
      <c r="K477" s="261" t="s">
        <v>974</v>
      </c>
      <c r="L477" s="259">
        <v>20880</v>
      </c>
    </row>
    <row r="478" spans="2:12" x14ac:dyDescent="0.2">
      <c r="B478" s="254" t="s">
        <v>411</v>
      </c>
      <c r="C478" s="255">
        <f t="shared" si="97"/>
        <v>11800</v>
      </c>
      <c r="D478" s="256">
        <v>6</v>
      </c>
      <c r="E478" s="257">
        <v>0</v>
      </c>
      <c r="F478" s="258">
        <v>18</v>
      </c>
      <c r="G478" s="255">
        <f t="shared" si="99"/>
        <v>1966.6666666666667</v>
      </c>
      <c r="H478" s="255">
        <f t="shared" si="98"/>
        <v>2360</v>
      </c>
      <c r="I478" s="259">
        <v>12616.109999999999</v>
      </c>
      <c r="J478" s="260">
        <f t="shared" si="100"/>
        <v>1</v>
      </c>
      <c r="K478" s="261" t="s">
        <v>974</v>
      </c>
      <c r="L478" s="259">
        <v>10000</v>
      </c>
    </row>
    <row r="479" spans="2:12" x14ac:dyDescent="0.2">
      <c r="B479" s="254" t="s">
        <v>410</v>
      </c>
      <c r="C479" s="255">
        <f t="shared" si="97"/>
        <v>3993</v>
      </c>
      <c r="D479" s="256">
        <v>10</v>
      </c>
      <c r="E479" s="257">
        <v>0</v>
      </c>
      <c r="F479" s="258">
        <v>21</v>
      </c>
      <c r="G479" s="255">
        <f t="shared" si="99"/>
        <v>399.3</v>
      </c>
      <c r="H479" s="255">
        <f t="shared" si="98"/>
        <v>479.15999999999997</v>
      </c>
      <c r="I479" s="259">
        <v>3600</v>
      </c>
      <c r="J479" s="260">
        <f t="shared" si="100"/>
        <v>3</v>
      </c>
      <c r="K479" s="261" t="s">
        <v>973</v>
      </c>
      <c r="L479" s="259">
        <v>3300</v>
      </c>
    </row>
    <row r="480" spans="2:12" x14ac:dyDescent="0.2">
      <c r="B480" s="264" t="s">
        <v>901</v>
      </c>
      <c r="C480" s="255">
        <f t="shared" si="97"/>
        <v>2640</v>
      </c>
      <c r="D480" s="256">
        <v>10</v>
      </c>
      <c r="E480" s="257">
        <v>0</v>
      </c>
      <c r="F480" s="258">
        <v>20</v>
      </c>
      <c r="G480" s="255">
        <f t="shared" si="99"/>
        <v>264</v>
      </c>
      <c r="H480" s="255">
        <f t="shared" si="98"/>
        <v>316.8</v>
      </c>
      <c r="I480" s="259">
        <v>2100</v>
      </c>
      <c r="J480" s="260">
        <f t="shared" si="100"/>
        <v>3</v>
      </c>
      <c r="K480" s="261" t="s">
        <v>973</v>
      </c>
      <c r="L480" s="259">
        <v>2200</v>
      </c>
    </row>
    <row r="481" spans="2:12" x14ac:dyDescent="0.2">
      <c r="B481" s="254" t="s">
        <v>409</v>
      </c>
      <c r="C481" s="255">
        <f t="shared" si="97"/>
        <v>7800</v>
      </c>
      <c r="D481" s="256">
        <v>10</v>
      </c>
      <c r="E481" s="257">
        <v>0</v>
      </c>
      <c r="F481" s="258">
        <v>20</v>
      </c>
      <c r="G481" s="255">
        <f t="shared" si="99"/>
        <v>780</v>
      </c>
      <c r="H481" s="255">
        <f t="shared" si="98"/>
        <v>936</v>
      </c>
      <c r="I481" s="259">
        <v>7800</v>
      </c>
      <c r="J481" s="260">
        <f t="shared" si="100"/>
        <v>2</v>
      </c>
      <c r="K481" s="261" t="s">
        <v>973</v>
      </c>
      <c r="L481" s="259">
        <v>6500</v>
      </c>
    </row>
    <row r="482" spans="2:12" x14ac:dyDescent="0.2">
      <c r="B482" s="254" t="s">
        <v>408</v>
      </c>
      <c r="C482" s="255">
        <f t="shared" si="97"/>
        <v>3500.4</v>
      </c>
      <c r="D482" s="256">
        <v>10</v>
      </c>
      <c r="E482" s="257">
        <v>0</v>
      </c>
      <c r="F482" s="258">
        <v>20</v>
      </c>
      <c r="G482" s="255">
        <f t="shared" si="99"/>
        <v>350.04</v>
      </c>
      <c r="H482" s="255">
        <f t="shared" si="98"/>
        <v>420.048</v>
      </c>
      <c r="I482" s="259">
        <v>3500.4</v>
      </c>
      <c r="J482" s="260">
        <f t="shared" si="100"/>
        <v>2</v>
      </c>
      <c r="K482" s="261" t="s">
        <v>973</v>
      </c>
      <c r="L482" s="259">
        <v>2917</v>
      </c>
    </row>
    <row r="483" spans="2:12" ht="14.25" customHeight="1" x14ac:dyDescent="0.2">
      <c r="B483" s="254" t="s">
        <v>407</v>
      </c>
      <c r="C483" s="255">
        <f t="shared" si="97"/>
        <v>2499.6</v>
      </c>
      <c r="D483" s="256">
        <v>10</v>
      </c>
      <c r="E483" s="257">
        <v>0</v>
      </c>
      <c r="F483" s="258">
        <v>20</v>
      </c>
      <c r="G483" s="255">
        <f t="shared" si="99"/>
        <v>249.95999999999998</v>
      </c>
      <c r="H483" s="255">
        <f t="shared" si="98"/>
        <v>299.95199999999994</v>
      </c>
      <c r="I483" s="259">
        <v>2499.6</v>
      </c>
      <c r="J483" s="260">
        <f t="shared" si="100"/>
        <v>2</v>
      </c>
      <c r="K483" s="261" t="s">
        <v>973</v>
      </c>
      <c r="L483" s="259">
        <v>2083</v>
      </c>
    </row>
    <row r="484" spans="2:12" x14ac:dyDescent="0.2">
      <c r="B484" s="262" t="s">
        <v>645</v>
      </c>
      <c r="C484" s="255">
        <f t="shared" si="97"/>
        <v>6537.2</v>
      </c>
      <c r="D484" s="256">
        <v>40</v>
      </c>
      <c r="E484" s="257">
        <v>0</v>
      </c>
      <c r="F484" s="258">
        <v>18</v>
      </c>
      <c r="G484" s="255">
        <f t="shared" si="99"/>
        <v>163.43</v>
      </c>
      <c r="H484" s="255">
        <f t="shared" si="98"/>
        <v>196.11600000000001</v>
      </c>
      <c r="I484" s="259">
        <v>5544.63</v>
      </c>
      <c r="J484" s="260">
        <f t="shared" si="100"/>
        <v>3</v>
      </c>
      <c r="K484" s="261" t="s">
        <v>976</v>
      </c>
      <c r="L484" s="259">
        <v>5540</v>
      </c>
    </row>
    <row r="485" spans="2:12" x14ac:dyDescent="0.2">
      <c r="B485" s="254" t="s">
        <v>406</v>
      </c>
      <c r="C485" s="255">
        <f t="shared" si="97"/>
        <v>1958.8</v>
      </c>
      <c r="D485" s="256">
        <v>2</v>
      </c>
      <c r="E485" s="257">
        <v>0</v>
      </c>
      <c r="F485" s="258">
        <v>18</v>
      </c>
      <c r="G485" s="255">
        <f t="shared" si="99"/>
        <v>979.4</v>
      </c>
      <c r="H485" s="255">
        <f t="shared" si="98"/>
        <v>1175.28</v>
      </c>
      <c r="I485" s="259">
        <v>1678.9499999999998</v>
      </c>
      <c r="J485" s="260">
        <f t="shared" si="100"/>
        <v>3</v>
      </c>
      <c r="K485" s="261" t="s">
        <v>976</v>
      </c>
      <c r="L485" s="259">
        <v>1660</v>
      </c>
    </row>
    <row r="486" spans="2:12" x14ac:dyDescent="0.2">
      <c r="B486" s="254" t="s">
        <v>9174</v>
      </c>
      <c r="C486" s="255">
        <f t="shared" si="97"/>
        <v>2301</v>
      </c>
      <c r="D486" s="256">
        <v>2</v>
      </c>
      <c r="E486" s="257">
        <v>0</v>
      </c>
      <c r="F486" s="258">
        <v>18</v>
      </c>
      <c r="G486" s="255">
        <f t="shared" si="99"/>
        <v>1150.5</v>
      </c>
      <c r="H486" s="255">
        <f t="shared" si="98"/>
        <v>1380.6</v>
      </c>
      <c r="I486" s="259">
        <v>1932.84</v>
      </c>
      <c r="J486" s="260">
        <f t="shared" si="100"/>
        <v>3</v>
      </c>
      <c r="K486" s="261" t="s">
        <v>976</v>
      </c>
      <c r="L486" s="259">
        <v>1950</v>
      </c>
    </row>
    <row r="487" spans="2:12" x14ac:dyDescent="0.2">
      <c r="B487" s="254" t="s">
        <v>41</v>
      </c>
      <c r="C487" s="255">
        <f t="shared" si="97"/>
        <v>5711.2</v>
      </c>
      <c r="D487" s="256">
        <v>40</v>
      </c>
      <c r="E487" s="257">
        <v>0</v>
      </c>
      <c r="F487" s="258">
        <v>18</v>
      </c>
      <c r="G487" s="255">
        <f t="shared" si="99"/>
        <v>142.78</v>
      </c>
      <c r="H487" s="255">
        <f t="shared" si="98"/>
        <v>171.33599999999998</v>
      </c>
      <c r="I487" s="259">
        <v>5392.53</v>
      </c>
      <c r="J487" s="260">
        <f t="shared" si="100"/>
        <v>3</v>
      </c>
      <c r="K487" s="261" t="s">
        <v>976</v>
      </c>
      <c r="L487" s="259">
        <v>4840</v>
      </c>
    </row>
    <row r="488" spans="2:12" x14ac:dyDescent="0.2">
      <c r="B488" s="262" t="s">
        <v>405</v>
      </c>
      <c r="C488" s="255">
        <f t="shared" si="97"/>
        <v>11800</v>
      </c>
      <c r="D488" s="256">
        <v>50</v>
      </c>
      <c r="E488" s="257">
        <v>0</v>
      </c>
      <c r="F488" s="258">
        <v>18</v>
      </c>
      <c r="G488" s="255">
        <f t="shared" si="99"/>
        <v>236</v>
      </c>
      <c r="H488" s="255">
        <f t="shared" si="98"/>
        <v>283.2</v>
      </c>
      <c r="I488" s="259">
        <v>9461.7899999999991</v>
      </c>
      <c r="J488" s="260">
        <f t="shared" si="100"/>
        <v>3</v>
      </c>
      <c r="K488" s="261" t="s">
        <v>973</v>
      </c>
      <c r="L488" s="259">
        <v>10000</v>
      </c>
    </row>
    <row r="489" spans="2:12" x14ac:dyDescent="0.2">
      <c r="B489" s="254" t="s">
        <v>869</v>
      </c>
      <c r="C489" s="255">
        <f t="shared" si="97"/>
        <v>11800</v>
      </c>
      <c r="D489" s="256">
        <v>50</v>
      </c>
      <c r="E489" s="257">
        <v>0</v>
      </c>
      <c r="F489" s="258">
        <v>18</v>
      </c>
      <c r="G489" s="255">
        <f t="shared" si="99"/>
        <v>236</v>
      </c>
      <c r="H489" s="255">
        <f t="shared" si="98"/>
        <v>283.2</v>
      </c>
      <c r="I489" s="259">
        <v>9461.7899999999991</v>
      </c>
      <c r="J489" s="260">
        <f t="shared" si="100"/>
        <v>3</v>
      </c>
      <c r="K489" s="261" t="s">
        <v>973</v>
      </c>
      <c r="L489" s="259">
        <v>10000</v>
      </c>
    </row>
    <row r="490" spans="2:12" x14ac:dyDescent="0.2">
      <c r="B490" s="254" t="s">
        <v>870</v>
      </c>
      <c r="C490" s="255">
        <f t="shared" si="97"/>
        <v>14514</v>
      </c>
      <c r="D490" s="256">
        <v>3</v>
      </c>
      <c r="E490" s="257" t="s">
        <v>316</v>
      </c>
      <c r="F490" s="258">
        <v>18</v>
      </c>
      <c r="G490" s="255">
        <f t="shared" si="99"/>
        <v>4838</v>
      </c>
      <c r="H490" s="255">
        <f t="shared" si="98"/>
        <v>5805.5999999999995</v>
      </c>
      <c r="I490" s="259">
        <v>12208.949999999999</v>
      </c>
      <c r="J490" s="260">
        <f t="shared" si="100"/>
        <v>3</v>
      </c>
      <c r="K490" s="261" t="s">
        <v>976</v>
      </c>
      <c r="L490" s="259">
        <v>12300</v>
      </c>
    </row>
    <row r="491" spans="2:12" x14ac:dyDescent="0.2">
      <c r="B491" s="254" t="s">
        <v>404</v>
      </c>
      <c r="C491" s="255">
        <f t="shared" si="97"/>
        <v>7186.2</v>
      </c>
      <c r="D491" s="256">
        <v>8</v>
      </c>
      <c r="E491" s="257">
        <v>0</v>
      </c>
      <c r="F491" s="258">
        <v>18</v>
      </c>
      <c r="G491" s="255">
        <f t="shared" si="99"/>
        <v>898.27499999999998</v>
      </c>
      <c r="H491" s="255">
        <f t="shared" si="98"/>
        <v>1077.9299999999998</v>
      </c>
      <c r="I491" s="259">
        <v>5087.16</v>
      </c>
      <c r="J491" s="260">
        <f t="shared" si="100"/>
        <v>3</v>
      </c>
      <c r="K491" s="261" t="s">
        <v>976</v>
      </c>
      <c r="L491" s="259">
        <v>6090</v>
      </c>
    </row>
    <row r="492" spans="2:12" x14ac:dyDescent="0.2">
      <c r="B492" s="264" t="s">
        <v>403</v>
      </c>
      <c r="C492" s="255">
        <f t="shared" si="97"/>
        <v>6254</v>
      </c>
      <c r="D492" s="256">
        <v>70</v>
      </c>
      <c r="E492" s="257">
        <v>0</v>
      </c>
      <c r="F492" s="258">
        <v>18</v>
      </c>
      <c r="G492" s="255">
        <f t="shared" si="99"/>
        <v>89.342857142857142</v>
      </c>
      <c r="H492" s="255">
        <f t="shared" si="98"/>
        <v>107.21142857142857</v>
      </c>
      <c r="I492" s="259">
        <v>5799.69</v>
      </c>
      <c r="J492" s="260">
        <f t="shared" si="100"/>
        <v>3</v>
      </c>
      <c r="K492" s="261" t="s">
        <v>979</v>
      </c>
      <c r="L492" s="259">
        <v>5300</v>
      </c>
    </row>
    <row r="493" spans="2:12" x14ac:dyDescent="0.2">
      <c r="B493" s="254" t="s">
        <v>871</v>
      </c>
      <c r="C493" s="255">
        <f t="shared" si="97"/>
        <v>7375</v>
      </c>
      <c r="D493" s="256">
        <v>24</v>
      </c>
      <c r="E493" s="257">
        <v>0</v>
      </c>
      <c r="F493" s="258">
        <v>18</v>
      </c>
      <c r="G493" s="255">
        <f t="shared" si="99"/>
        <v>307.29166666666669</v>
      </c>
      <c r="H493" s="255">
        <f t="shared" si="98"/>
        <v>368.75</v>
      </c>
      <c r="I493" s="259">
        <v>7223.58</v>
      </c>
      <c r="J493" s="260">
        <f t="shared" si="100"/>
        <v>3</v>
      </c>
      <c r="K493" s="261" t="s">
        <v>979</v>
      </c>
      <c r="L493" s="259">
        <v>6250</v>
      </c>
    </row>
    <row r="494" spans="2:12" x14ac:dyDescent="0.2">
      <c r="B494" s="262" t="s">
        <v>9165</v>
      </c>
      <c r="C494" s="255">
        <f t="shared" si="97"/>
        <v>6372</v>
      </c>
      <c r="D494" s="256">
        <v>24</v>
      </c>
      <c r="E494" s="257">
        <v>0</v>
      </c>
      <c r="F494" s="258">
        <v>18</v>
      </c>
      <c r="G494" s="255">
        <f t="shared" si="99"/>
        <v>265.5</v>
      </c>
      <c r="H494" s="255">
        <f t="shared" si="98"/>
        <v>318.59999999999997</v>
      </c>
      <c r="I494" s="259">
        <v>5290.74</v>
      </c>
      <c r="J494" s="260">
        <f t="shared" si="100"/>
        <v>3</v>
      </c>
      <c r="K494" s="261" t="s">
        <v>979</v>
      </c>
      <c r="L494" s="259">
        <v>5400</v>
      </c>
    </row>
    <row r="495" spans="2:12" x14ac:dyDescent="0.2">
      <c r="B495" s="254" t="s">
        <v>402</v>
      </c>
      <c r="C495" s="255">
        <f t="shared" si="97"/>
        <v>4366</v>
      </c>
      <c r="D495" s="256">
        <v>50</v>
      </c>
      <c r="E495" s="257">
        <v>0</v>
      </c>
      <c r="F495" s="258">
        <v>18</v>
      </c>
      <c r="G495" s="255">
        <f t="shared" si="99"/>
        <v>87.32</v>
      </c>
      <c r="H495" s="255">
        <f t="shared" si="98"/>
        <v>104.78399999999999</v>
      </c>
      <c r="I495" s="259">
        <v>4324.32</v>
      </c>
      <c r="J495" s="260">
        <f t="shared" si="100"/>
        <v>3</v>
      </c>
      <c r="K495" s="261" t="s">
        <v>979</v>
      </c>
      <c r="L495" s="259">
        <v>3700</v>
      </c>
    </row>
    <row r="496" spans="2:12" x14ac:dyDescent="0.2">
      <c r="B496" s="268" t="s">
        <v>9083</v>
      </c>
      <c r="C496" s="255">
        <f t="shared" si="97"/>
        <v>7552</v>
      </c>
      <c r="D496" s="256">
        <v>30</v>
      </c>
      <c r="E496" s="257">
        <v>0</v>
      </c>
      <c r="F496" s="258">
        <v>18</v>
      </c>
      <c r="G496" s="255">
        <f t="shared" si="99"/>
        <v>251.73333333333332</v>
      </c>
      <c r="H496" s="255">
        <f t="shared" si="98"/>
        <v>302.08</v>
      </c>
      <c r="I496" s="259">
        <v>5800.69</v>
      </c>
      <c r="J496" s="260">
        <f t="shared" si="100"/>
        <v>3</v>
      </c>
      <c r="K496" s="261" t="s">
        <v>979</v>
      </c>
      <c r="L496" s="259">
        <v>6400</v>
      </c>
    </row>
    <row r="497" spans="1:13" x14ac:dyDescent="0.2">
      <c r="B497" s="240" t="s">
        <v>935</v>
      </c>
      <c r="C497" s="255">
        <f t="shared" si="97"/>
        <v>3658</v>
      </c>
      <c r="D497" s="256">
        <v>50</v>
      </c>
      <c r="E497" s="257">
        <v>0</v>
      </c>
      <c r="F497" s="258">
        <v>18</v>
      </c>
      <c r="G497" s="255">
        <f t="shared" si="99"/>
        <v>73.16</v>
      </c>
      <c r="H497" s="255">
        <f t="shared" si="98"/>
        <v>87.791999999999987</v>
      </c>
      <c r="I497" s="259">
        <v>3627</v>
      </c>
      <c r="J497" s="260">
        <f t="shared" si="100"/>
        <v>3</v>
      </c>
      <c r="K497" s="261" t="s">
        <v>975</v>
      </c>
      <c r="L497" s="259">
        <v>3100</v>
      </c>
    </row>
    <row r="498" spans="1:13" x14ac:dyDescent="0.2">
      <c r="B498" s="254" t="s">
        <v>8262</v>
      </c>
      <c r="C498" s="253">
        <f t="shared" si="97"/>
        <v>10030</v>
      </c>
      <c r="D498" s="256">
        <v>24</v>
      </c>
      <c r="E498" s="257"/>
      <c r="F498" s="258">
        <v>18</v>
      </c>
      <c r="G498" s="255">
        <f t="shared" si="99"/>
        <v>417.91666666666669</v>
      </c>
      <c r="H498" s="255">
        <f t="shared" si="98"/>
        <v>501.5</v>
      </c>
      <c r="I498" s="259"/>
      <c r="J498" s="260">
        <f t="shared" si="100"/>
        <v>3</v>
      </c>
      <c r="K498" s="261" t="s">
        <v>976</v>
      </c>
      <c r="L498" s="259">
        <v>8500</v>
      </c>
    </row>
    <row r="499" spans="1:13" x14ac:dyDescent="0.2">
      <c r="B499" s="240" t="s">
        <v>8266</v>
      </c>
      <c r="C499" s="255">
        <f t="shared" si="97"/>
        <v>3894</v>
      </c>
      <c r="D499" s="256">
        <v>10</v>
      </c>
      <c r="E499" s="257">
        <v>0</v>
      </c>
      <c r="F499" s="258">
        <v>18</v>
      </c>
      <c r="G499" s="255">
        <f t="shared" si="99"/>
        <v>389.4</v>
      </c>
      <c r="H499" s="255">
        <f t="shared" si="98"/>
        <v>467.28</v>
      </c>
      <c r="I499" s="259">
        <v>3444.4799999999996</v>
      </c>
      <c r="J499" s="260">
        <f t="shared" ref="J499:J508" si="101">IF(I499&lt;C499,3,IF(I499&gt;C499,1,2))</f>
        <v>3</v>
      </c>
      <c r="K499" s="261" t="s">
        <v>975</v>
      </c>
      <c r="L499" s="259">
        <v>3300</v>
      </c>
    </row>
    <row r="500" spans="1:13" x14ac:dyDescent="0.2">
      <c r="B500" s="240" t="s">
        <v>728</v>
      </c>
      <c r="C500" s="255">
        <f t="shared" si="97"/>
        <v>3363</v>
      </c>
      <c r="D500" s="256">
        <v>24</v>
      </c>
      <c r="E500" s="257">
        <v>0</v>
      </c>
      <c r="F500" s="258">
        <v>18</v>
      </c>
      <c r="G500" s="255">
        <f t="shared" si="99"/>
        <v>140.125</v>
      </c>
      <c r="H500" s="255">
        <f t="shared" si="98"/>
        <v>168.15</v>
      </c>
      <c r="I500" s="259">
        <v>2645.37</v>
      </c>
      <c r="J500" s="260">
        <f t="shared" si="101"/>
        <v>3</v>
      </c>
      <c r="K500" s="261" t="s">
        <v>975</v>
      </c>
      <c r="L500" s="259">
        <v>2850</v>
      </c>
    </row>
    <row r="501" spans="1:13" x14ac:dyDescent="0.2">
      <c r="B501" s="240" t="s">
        <v>872</v>
      </c>
      <c r="C501" s="255">
        <f t="shared" si="97"/>
        <v>3422</v>
      </c>
      <c r="D501" s="256">
        <v>21</v>
      </c>
      <c r="E501" s="257">
        <v>0</v>
      </c>
      <c r="F501" s="258">
        <v>18</v>
      </c>
      <c r="G501" s="255">
        <f t="shared" si="99"/>
        <v>162.95238095238096</v>
      </c>
      <c r="H501" s="255">
        <f t="shared" si="98"/>
        <v>195.54285714285714</v>
      </c>
      <c r="I501" s="259">
        <v>2797.47</v>
      </c>
      <c r="J501" s="260">
        <f t="shared" si="101"/>
        <v>3</v>
      </c>
      <c r="K501" s="261" t="s">
        <v>975</v>
      </c>
      <c r="L501" s="259">
        <v>2900</v>
      </c>
    </row>
    <row r="502" spans="1:13" x14ac:dyDescent="0.2">
      <c r="B502" s="264" t="s">
        <v>680</v>
      </c>
      <c r="C502" s="255">
        <f t="shared" si="97"/>
        <v>6903</v>
      </c>
      <c r="D502" s="256">
        <v>12</v>
      </c>
      <c r="E502" s="257">
        <v>0</v>
      </c>
      <c r="F502" s="258">
        <v>18</v>
      </c>
      <c r="G502" s="255">
        <f t="shared" si="99"/>
        <v>575.25</v>
      </c>
      <c r="H502" s="255">
        <f t="shared" si="98"/>
        <v>690.3</v>
      </c>
      <c r="I502" s="259">
        <v>5596.11</v>
      </c>
      <c r="J502" s="260">
        <f t="shared" si="101"/>
        <v>3</v>
      </c>
      <c r="K502" s="261" t="s">
        <v>975</v>
      </c>
      <c r="L502" s="259">
        <v>5850</v>
      </c>
    </row>
    <row r="503" spans="1:13" x14ac:dyDescent="0.2">
      <c r="B503" s="264" t="s">
        <v>8263</v>
      </c>
      <c r="C503" s="255">
        <f t="shared" si="97"/>
        <v>8555</v>
      </c>
      <c r="D503" s="256">
        <v>12</v>
      </c>
      <c r="E503" s="257">
        <v>0</v>
      </c>
      <c r="F503" s="258">
        <v>18</v>
      </c>
      <c r="G503" s="255">
        <f t="shared" si="99"/>
        <v>712.91666666666663</v>
      </c>
      <c r="H503" s="255">
        <f t="shared" si="98"/>
        <v>855.49999999999989</v>
      </c>
      <c r="I503" s="259">
        <v>10662.21</v>
      </c>
      <c r="J503" s="260">
        <f t="shared" si="101"/>
        <v>1</v>
      </c>
      <c r="K503" s="261" t="s">
        <v>975</v>
      </c>
      <c r="L503" s="259">
        <v>7250</v>
      </c>
    </row>
    <row r="504" spans="1:13" x14ac:dyDescent="0.2">
      <c r="A504" s="275"/>
      <c r="B504" s="264" t="s">
        <v>9258</v>
      </c>
      <c r="C504" s="255">
        <f t="shared" ref="C504" si="102">+((F504/100)+1)*L504</f>
        <v>10241.219999999999</v>
      </c>
      <c r="D504" s="256">
        <v>16</v>
      </c>
      <c r="E504" s="257">
        <v>0</v>
      </c>
      <c r="F504" s="258">
        <v>18</v>
      </c>
      <c r="G504" s="255">
        <f t="shared" ref="G504" si="103">C504/D504</f>
        <v>640.07624999999996</v>
      </c>
      <c r="H504" s="255">
        <f t="shared" ref="H504" si="104">G504*1.2</f>
        <v>768.09149999999988</v>
      </c>
      <c r="I504" s="259">
        <v>10663.21</v>
      </c>
      <c r="J504" s="260">
        <f t="shared" ref="J504" si="105">IF(I504&lt;C504,3,IF(I504&gt;C504,1,2))</f>
        <v>1</v>
      </c>
      <c r="K504" s="261" t="s">
        <v>975</v>
      </c>
      <c r="L504" s="259">
        <v>8679</v>
      </c>
      <c r="M504" s="275"/>
    </row>
    <row r="505" spans="1:13" x14ac:dyDescent="0.2">
      <c r="B505" s="254" t="s">
        <v>8340</v>
      </c>
      <c r="C505" s="253">
        <f t="shared" si="97"/>
        <v>7788</v>
      </c>
      <c r="D505" s="256">
        <v>6</v>
      </c>
      <c r="E505" s="257"/>
      <c r="F505" s="258">
        <v>18</v>
      </c>
      <c r="G505" s="255">
        <f t="shared" si="99"/>
        <v>1298</v>
      </c>
      <c r="H505" s="255">
        <f t="shared" si="98"/>
        <v>1557.6</v>
      </c>
      <c r="I505" s="259"/>
      <c r="J505" s="260">
        <f t="shared" si="101"/>
        <v>3</v>
      </c>
      <c r="K505" s="261" t="s">
        <v>979</v>
      </c>
      <c r="L505" s="259">
        <v>6600</v>
      </c>
    </row>
    <row r="506" spans="1:13" x14ac:dyDescent="0.2">
      <c r="B506" s="254" t="s">
        <v>401</v>
      </c>
      <c r="C506" s="255">
        <f t="shared" si="97"/>
        <v>2419</v>
      </c>
      <c r="D506" s="256">
        <v>18</v>
      </c>
      <c r="E506" s="257">
        <v>0</v>
      </c>
      <c r="F506" s="258">
        <v>18</v>
      </c>
      <c r="G506" s="255">
        <f t="shared" si="99"/>
        <v>134.38888888888889</v>
      </c>
      <c r="H506" s="255">
        <f t="shared" si="98"/>
        <v>161.26666666666665</v>
      </c>
      <c r="I506" s="259">
        <v>1932.84</v>
      </c>
      <c r="J506" s="260">
        <f t="shared" si="101"/>
        <v>3</v>
      </c>
      <c r="K506" s="261" t="s">
        <v>975</v>
      </c>
      <c r="L506" s="259">
        <v>2050</v>
      </c>
    </row>
    <row r="507" spans="1:13" x14ac:dyDescent="0.2">
      <c r="B507" s="254" t="s">
        <v>36</v>
      </c>
      <c r="C507" s="255">
        <f t="shared" si="97"/>
        <v>7021</v>
      </c>
      <c r="D507" s="256">
        <v>12</v>
      </c>
      <c r="E507" s="257">
        <v>0</v>
      </c>
      <c r="F507" s="258">
        <v>18</v>
      </c>
      <c r="G507" s="255">
        <f t="shared" si="99"/>
        <v>585.08333333333337</v>
      </c>
      <c r="H507" s="255">
        <f t="shared" si="98"/>
        <v>702.1</v>
      </c>
      <c r="I507" s="259">
        <v>6460.74</v>
      </c>
      <c r="J507" s="260">
        <f t="shared" si="101"/>
        <v>3</v>
      </c>
      <c r="K507" s="261" t="s">
        <v>975</v>
      </c>
      <c r="L507" s="259">
        <v>5950</v>
      </c>
    </row>
    <row r="508" spans="1:13" x14ac:dyDescent="0.2">
      <c r="B508" s="240" t="s">
        <v>9114</v>
      </c>
      <c r="C508" s="255">
        <f t="shared" si="97"/>
        <v>5487</v>
      </c>
      <c r="D508" s="256">
        <v>6</v>
      </c>
      <c r="E508" s="257">
        <v>0</v>
      </c>
      <c r="F508" s="258">
        <v>18</v>
      </c>
      <c r="G508" s="255">
        <f t="shared" si="99"/>
        <v>914.5</v>
      </c>
      <c r="H508" s="255">
        <f t="shared" si="98"/>
        <v>1097.3999999999999</v>
      </c>
      <c r="I508" s="259">
        <v>3159</v>
      </c>
      <c r="J508" s="260">
        <f t="shared" si="101"/>
        <v>3</v>
      </c>
      <c r="K508" s="261" t="s">
        <v>976</v>
      </c>
      <c r="L508" s="259">
        <v>4650</v>
      </c>
    </row>
    <row r="509" spans="1:13" x14ac:dyDescent="0.2">
      <c r="B509" s="48" t="s">
        <v>8549</v>
      </c>
      <c r="C509" s="255">
        <f t="shared" ref="C509" si="106">+((F509/100)+1)*L509</f>
        <v>6844</v>
      </c>
      <c r="D509" s="256">
        <v>12</v>
      </c>
      <c r="E509" s="257">
        <v>0</v>
      </c>
      <c r="F509" s="258">
        <v>18</v>
      </c>
      <c r="G509" s="255">
        <f t="shared" ref="G509" si="107">C509/D509</f>
        <v>570.33333333333337</v>
      </c>
      <c r="H509" s="255">
        <f t="shared" ref="H509" si="108">G509*1.2</f>
        <v>684.4</v>
      </c>
      <c r="I509" s="259">
        <v>3160</v>
      </c>
      <c r="J509" s="260">
        <f t="shared" ref="J509" si="109">IF(I509&lt;C509,3,IF(I509&gt;C509,1,2))</f>
        <v>3</v>
      </c>
      <c r="K509" s="261" t="s">
        <v>976</v>
      </c>
      <c r="L509" s="259">
        <v>5800</v>
      </c>
    </row>
    <row r="510" spans="1:13" x14ac:dyDescent="0.2">
      <c r="B510" s="254" t="s">
        <v>723</v>
      </c>
      <c r="C510" s="255">
        <f t="shared" si="97"/>
        <v>5428</v>
      </c>
      <c r="D510" s="256">
        <v>9</v>
      </c>
      <c r="E510" s="257">
        <v>0</v>
      </c>
      <c r="F510" s="258">
        <v>18</v>
      </c>
      <c r="G510" s="255">
        <f t="shared" si="99"/>
        <v>603.11111111111109</v>
      </c>
      <c r="H510" s="255">
        <f t="shared" si="98"/>
        <v>723.73333333333323</v>
      </c>
      <c r="I510" s="259">
        <v>4563</v>
      </c>
      <c r="J510" s="260">
        <f t="shared" ref="J510:J541" si="110">IF(I510&lt;C510,3,IF(I510&gt;C510,1,2))</f>
        <v>3</v>
      </c>
      <c r="K510" s="261" t="s">
        <v>975</v>
      </c>
      <c r="L510" s="259">
        <v>4600</v>
      </c>
    </row>
    <row r="511" spans="1:13" x14ac:dyDescent="0.2">
      <c r="B511" s="254" t="s">
        <v>724</v>
      </c>
      <c r="C511" s="255">
        <f t="shared" ref="C511:C561" si="111">+((F511/100)+1)*L511</f>
        <v>5428</v>
      </c>
      <c r="D511" s="256">
        <v>9</v>
      </c>
      <c r="E511" s="257">
        <v>0</v>
      </c>
      <c r="F511" s="258">
        <v>18</v>
      </c>
      <c r="G511" s="255">
        <f t="shared" si="99"/>
        <v>603.11111111111109</v>
      </c>
      <c r="H511" s="255">
        <f t="shared" si="98"/>
        <v>723.73333333333323</v>
      </c>
      <c r="I511" s="259">
        <v>4563</v>
      </c>
      <c r="J511" s="260">
        <f t="shared" si="110"/>
        <v>3</v>
      </c>
      <c r="K511" s="261" t="s">
        <v>975</v>
      </c>
      <c r="L511" s="259">
        <v>4600</v>
      </c>
    </row>
    <row r="512" spans="1:13" x14ac:dyDescent="0.2">
      <c r="B512" s="254" t="s">
        <v>400</v>
      </c>
      <c r="C512" s="255">
        <f t="shared" si="111"/>
        <v>5428</v>
      </c>
      <c r="D512" s="256">
        <v>9</v>
      </c>
      <c r="E512" s="257">
        <v>0</v>
      </c>
      <c r="F512" s="258">
        <v>18</v>
      </c>
      <c r="G512" s="255">
        <f t="shared" si="99"/>
        <v>603.11111111111109</v>
      </c>
      <c r="H512" s="255">
        <f t="shared" si="98"/>
        <v>723.73333333333323</v>
      </c>
      <c r="I512" s="259">
        <v>4470.57</v>
      </c>
      <c r="J512" s="260">
        <f t="shared" si="110"/>
        <v>3</v>
      </c>
      <c r="K512" s="261" t="s">
        <v>975</v>
      </c>
      <c r="L512" s="259">
        <v>4600</v>
      </c>
    </row>
    <row r="513" spans="1:12" x14ac:dyDescent="0.2">
      <c r="A513" s="48" t="s">
        <v>9403</v>
      </c>
      <c r="B513" s="254" t="s">
        <v>399</v>
      </c>
      <c r="C513" s="255">
        <f t="shared" si="111"/>
        <v>6254</v>
      </c>
      <c r="D513" s="256">
        <v>18</v>
      </c>
      <c r="E513" s="257">
        <v>0</v>
      </c>
      <c r="F513" s="258">
        <v>18</v>
      </c>
      <c r="G513" s="255">
        <f t="shared" si="99"/>
        <v>347.44444444444446</v>
      </c>
      <c r="H513" s="255">
        <f t="shared" si="98"/>
        <v>416.93333333333334</v>
      </c>
      <c r="I513" s="259">
        <v>5455.71</v>
      </c>
      <c r="J513" s="260">
        <f t="shared" si="110"/>
        <v>3</v>
      </c>
      <c r="K513" s="261" t="s">
        <v>975</v>
      </c>
      <c r="L513" s="259">
        <v>5300</v>
      </c>
    </row>
    <row r="514" spans="1:12" x14ac:dyDescent="0.2">
      <c r="B514" s="254" t="s">
        <v>398</v>
      </c>
      <c r="C514" s="255">
        <f t="shared" si="111"/>
        <v>9776.7999999999993</v>
      </c>
      <c r="D514" s="256">
        <v>0</v>
      </c>
      <c r="E514" s="257">
        <v>0</v>
      </c>
      <c r="F514" s="258">
        <v>21</v>
      </c>
      <c r="G514" s="255" t="e">
        <f t="shared" si="99"/>
        <v>#DIV/0!</v>
      </c>
      <c r="H514" s="255" t="e">
        <f t="shared" si="98"/>
        <v>#DIV/0!</v>
      </c>
      <c r="I514" s="259">
        <v>9696</v>
      </c>
      <c r="J514" s="260">
        <f t="shared" si="110"/>
        <v>3</v>
      </c>
      <c r="K514" s="261" t="s">
        <v>973</v>
      </c>
      <c r="L514" s="259">
        <v>8080</v>
      </c>
    </row>
    <row r="515" spans="1:12" x14ac:dyDescent="0.2">
      <c r="B515" s="254" t="s">
        <v>397</v>
      </c>
      <c r="C515" s="255">
        <f t="shared" si="111"/>
        <v>2843.5</v>
      </c>
      <c r="D515" s="256">
        <v>1</v>
      </c>
      <c r="E515" s="257" t="s">
        <v>733</v>
      </c>
      <c r="F515" s="258">
        <v>21</v>
      </c>
      <c r="G515" s="255">
        <f t="shared" si="99"/>
        <v>2843.5</v>
      </c>
      <c r="H515" s="255">
        <f t="shared" si="98"/>
        <v>3412.2</v>
      </c>
      <c r="I515" s="259">
        <v>2199.6</v>
      </c>
      <c r="J515" s="260">
        <f t="shared" si="110"/>
        <v>3</v>
      </c>
      <c r="K515" s="261" t="s">
        <v>973</v>
      </c>
      <c r="L515" s="259">
        <v>2350</v>
      </c>
    </row>
    <row r="516" spans="1:12" x14ac:dyDescent="0.2">
      <c r="B516" s="262" t="s">
        <v>396</v>
      </c>
      <c r="C516" s="255">
        <f t="shared" si="111"/>
        <v>1754.5</v>
      </c>
      <c r="D516" s="256">
        <v>1</v>
      </c>
      <c r="E516" s="257" t="s">
        <v>733</v>
      </c>
      <c r="F516" s="258">
        <v>21</v>
      </c>
      <c r="G516" s="255">
        <f t="shared" si="99"/>
        <v>1754.5</v>
      </c>
      <c r="H516" s="255">
        <f t="shared" si="98"/>
        <v>2105.4</v>
      </c>
      <c r="I516" s="259">
        <v>1500</v>
      </c>
      <c r="J516" s="260">
        <f t="shared" si="110"/>
        <v>3</v>
      </c>
      <c r="K516" s="261" t="s">
        <v>973</v>
      </c>
      <c r="L516" s="259">
        <v>1450</v>
      </c>
    </row>
    <row r="517" spans="1:12" x14ac:dyDescent="0.2">
      <c r="B517" s="262" t="s">
        <v>395</v>
      </c>
      <c r="C517" s="255">
        <f t="shared" si="111"/>
        <v>1815</v>
      </c>
      <c r="D517" s="256">
        <v>20</v>
      </c>
      <c r="E517" s="257">
        <v>0</v>
      </c>
      <c r="F517" s="258">
        <v>21</v>
      </c>
      <c r="G517" s="255">
        <f t="shared" si="99"/>
        <v>90.75</v>
      </c>
      <c r="H517" s="255">
        <f t="shared" si="98"/>
        <v>108.89999999999999</v>
      </c>
      <c r="I517" s="259">
        <v>1500</v>
      </c>
      <c r="J517" s="260">
        <f t="shared" si="110"/>
        <v>3</v>
      </c>
      <c r="K517" s="261" t="s">
        <v>973</v>
      </c>
      <c r="L517" s="259">
        <v>1500</v>
      </c>
    </row>
    <row r="518" spans="1:12" x14ac:dyDescent="0.2">
      <c r="B518" s="262" t="s">
        <v>394</v>
      </c>
      <c r="C518" s="255">
        <f t="shared" si="111"/>
        <v>2420</v>
      </c>
      <c r="D518" s="256">
        <v>20</v>
      </c>
      <c r="E518" s="257">
        <v>0</v>
      </c>
      <c r="F518" s="258">
        <v>21</v>
      </c>
      <c r="G518" s="255">
        <f t="shared" si="99"/>
        <v>121</v>
      </c>
      <c r="H518" s="255">
        <f t="shared" si="98"/>
        <v>145.19999999999999</v>
      </c>
      <c r="I518" s="259">
        <v>2199.6</v>
      </c>
      <c r="J518" s="260">
        <f t="shared" si="110"/>
        <v>3</v>
      </c>
      <c r="K518" s="261" t="s">
        <v>973</v>
      </c>
      <c r="L518" s="259">
        <v>2000</v>
      </c>
    </row>
    <row r="519" spans="1:12" x14ac:dyDescent="0.2">
      <c r="B519" s="254" t="s">
        <v>836</v>
      </c>
      <c r="C519" s="255">
        <f t="shared" si="111"/>
        <v>1210</v>
      </c>
      <c r="D519" s="256">
        <v>1</v>
      </c>
      <c r="E519" s="257">
        <v>0</v>
      </c>
      <c r="F519" s="258">
        <v>21</v>
      </c>
      <c r="G519" s="255">
        <f t="shared" si="99"/>
        <v>1210</v>
      </c>
      <c r="H519" s="255">
        <f t="shared" si="98"/>
        <v>1452</v>
      </c>
      <c r="I519" s="259">
        <v>1200</v>
      </c>
      <c r="J519" s="260">
        <f t="shared" si="110"/>
        <v>3</v>
      </c>
      <c r="K519" s="261" t="s">
        <v>973</v>
      </c>
      <c r="L519" s="259">
        <v>1000</v>
      </c>
    </row>
    <row r="520" spans="1:12" x14ac:dyDescent="0.2">
      <c r="B520" s="262" t="s">
        <v>890</v>
      </c>
      <c r="C520" s="255">
        <f t="shared" si="111"/>
        <v>7695.96</v>
      </c>
      <c r="D520" s="256">
        <v>6</v>
      </c>
      <c r="E520" s="257" t="s">
        <v>316</v>
      </c>
      <c r="F520" s="258">
        <v>18</v>
      </c>
      <c r="G520" s="255">
        <f t="shared" si="99"/>
        <v>1282.6600000000001</v>
      </c>
      <c r="H520" s="255">
        <f t="shared" si="98"/>
        <v>1539.192</v>
      </c>
      <c r="I520" s="259">
        <v>6409.2599999999993</v>
      </c>
      <c r="J520" s="260">
        <f t="shared" si="110"/>
        <v>3</v>
      </c>
      <c r="K520" s="261" t="s">
        <v>976</v>
      </c>
      <c r="L520" s="259">
        <v>6522</v>
      </c>
    </row>
    <row r="521" spans="1:12" x14ac:dyDescent="0.2">
      <c r="B521" s="262" t="s">
        <v>393</v>
      </c>
      <c r="C521" s="255">
        <f t="shared" si="111"/>
        <v>5310</v>
      </c>
      <c r="D521" s="256">
        <v>12</v>
      </c>
      <c r="E521" s="257">
        <v>0</v>
      </c>
      <c r="F521" s="258">
        <v>18</v>
      </c>
      <c r="G521" s="255">
        <f t="shared" si="99"/>
        <v>442.5</v>
      </c>
      <c r="H521" s="255">
        <f t="shared" si="98"/>
        <v>531</v>
      </c>
      <c r="I521" s="259">
        <v>4680</v>
      </c>
      <c r="J521" s="260">
        <f t="shared" si="110"/>
        <v>3</v>
      </c>
      <c r="K521" s="261" t="s">
        <v>973</v>
      </c>
      <c r="L521" s="259">
        <v>4500</v>
      </c>
    </row>
    <row r="522" spans="1:12" ht="18" customHeight="1" x14ac:dyDescent="0.2">
      <c r="B522" s="240" t="s">
        <v>741</v>
      </c>
      <c r="C522" s="255">
        <f t="shared" si="111"/>
        <v>10802.9</v>
      </c>
      <c r="D522" s="256">
        <v>15</v>
      </c>
      <c r="E522" s="257">
        <v>0</v>
      </c>
      <c r="F522" s="258">
        <v>18</v>
      </c>
      <c r="G522" s="255">
        <f t="shared" si="99"/>
        <v>720.19333333333327</v>
      </c>
      <c r="H522" s="255">
        <f t="shared" ref="H522:H585" si="112">G522*1.2</f>
        <v>864.23199999999986</v>
      </c>
      <c r="I522" s="259">
        <v>10326.42</v>
      </c>
      <c r="J522" s="260">
        <f t="shared" si="110"/>
        <v>3</v>
      </c>
      <c r="K522" s="261" t="s">
        <v>976</v>
      </c>
      <c r="L522" s="259">
        <v>9155</v>
      </c>
    </row>
    <row r="523" spans="1:12" x14ac:dyDescent="0.2">
      <c r="B523" s="254" t="s">
        <v>8286</v>
      </c>
      <c r="C523" s="253">
        <f t="shared" si="111"/>
        <v>2124</v>
      </c>
      <c r="D523" s="256">
        <v>1</v>
      </c>
      <c r="E523" s="257"/>
      <c r="F523" s="258">
        <v>18</v>
      </c>
      <c r="G523" s="255">
        <f t="shared" ref="G523:G586" si="113">C523/D523</f>
        <v>2124</v>
      </c>
      <c r="H523" s="255">
        <f t="shared" si="112"/>
        <v>2548.7999999999997</v>
      </c>
      <c r="I523" s="259"/>
      <c r="J523" s="260">
        <f t="shared" si="110"/>
        <v>3</v>
      </c>
      <c r="K523" s="261" t="s">
        <v>976</v>
      </c>
      <c r="L523" s="259">
        <v>1800</v>
      </c>
    </row>
    <row r="524" spans="1:12" x14ac:dyDescent="0.2">
      <c r="B524" s="240" t="s">
        <v>940</v>
      </c>
      <c r="C524" s="255">
        <f t="shared" si="111"/>
        <v>6112.4</v>
      </c>
      <c r="D524" s="256">
        <v>10</v>
      </c>
      <c r="E524" s="257">
        <v>0</v>
      </c>
      <c r="F524" s="258">
        <v>18</v>
      </c>
      <c r="G524" s="255">
        <f t="shared" si="113"/>
        <v>611.24</v>
      </c>
      <c r="H524" s="255">
        <f t="shared" si="112"/>
        <v>733.48799999999994</v>
      </c>
      <c r="I524" s="259">
        <v>3510</v>
      </c>
      <c r="J524" s="260">
        <f t="shared" si="110"/>
        <v>3</v>
      </c>
      <c r="K524" s="261" t="s">
        <v>976</v>
      </c>
      <c r="L524" s="259">
        <v>5180</v>
      </c>
    </row>
    <row r="525" spans="1:12" x14ac:dyDescent="0.2">
      <c r="B525" s="254" t="s">
        <v>8261</v>
      </c>
      <c r="C525" s="253">
        <f t="shared" si="111"/>
        <v>2401.2999999999997</v>
      </c>
      <c r="D525" s="256">
        <v>24</v>
      </c>
      <c r="E525" s="257"/>
      <c r="F525" s="258">
        <v>18</v>
      </c>
      <c r="G525" s="255">
        <f t="shared" si="113"/>
        <v>100.05416666666666</v>
      </c>
      <c r="H525" s="255">
        <f t="shared" si="112"/>
        <v>120.06499999999998</v>
      </c>
      <c r="I525" s="259"/>
      <c r="J525" s="260">
        <f t="shared" si="110"/>
        <v>3</v>
      </c>
      <c r="K525" s="261" t="s">
        <v>975</v>
      </c>
      <c r="L525" s="259">
        <v>2035</v>
      </c>
    </row>
    <row r="526" spans="1:12" x14ac:dyDescent="0.2">
      <c r="B526" s="262" t="s">
        <v>392</v>
      </c>
      <c r="C526" s="255">
        <f t="shared" si="111"/>
        <v>6945.48</v>
      </c>
      <c r="D526" s="256">
        <v>6</v>
      </c>
      <c r="E526" s="257">
        <v>0</v>
      </c>
      <c r="F526" s="258">
        <v>18</v>
      </c>
      <c r="G526" s="255">
        <f t="shared" si="113"/>
        <v>1157.58</v>
      </c>
      <c r="H526" s="255">
        <f t="shared" si="112"/>
        <v>1389.0959999999998</v>
      </c>
      <c r="I526" s="259">
        <v>5697.9</v>
      </c>
      <c r="J526" s="260">
        <f t="shared" si="110"/>
        <v>3</v>
      </c>
      <c r="K526" s="261" t="s">
        <v>975</v>
      </c>
      <c r="L526" s="259">
        <v>5886</v>
      </c>
    </row>
    <row r="527" spans="1:12" x14ac:dyDescent="0.2">
      <c r="B527" s="254" t="s">
        <v>1021</v>
      </c>
      <c r="C527" s="267">
        <f t="shared" si="111"/>
        <v>24213.599999999999</v>
      </c>
      <c r="D527" s="256">
        <v>40</v>
      </c>
      <c r="E527" s="257">
        <v>0</v>
      </c>
      <c r="F527" s="258">
        <v>18</v>
      </c>
      <c r="G527" s="255">
        <f t="shared" si="113"/>
        <v>605.33999999999992</v>
      </c>
      <c r="H527" s="255">
        <f t="shared" si="112"/>
        <v>726.4079999999999</v>
      </c>
      <c r="I527" s="259">
        <v>17784</v>
      </c>
      <c r="J527" s="260">
        <f t="shared" si="110"/>
        <v>3</v>
      </c>
      <c r="K527" s="261" t="s">
        <v>975</v>
      </c>
      <c r="L527" s="259">
        <v>20520</v>
      </c>
    </row>
    <row r="528" spans="1:12" x14ac:dyDescent="0.2">
      <c r="B528" s="254" t="s">
        <v>9345</v>
      </c>
      <c r="C528" s="255">
        <f t="shared" si="111"/>
        <v>8968</v>
      </c>
      <c r="D528" s="256">
        <v>20</v>
      </c>
      <c r="E528" s="257">
        <v>0</v>
      </c>
      <c r="F528" s="258">
        <v>18</v>
      </c>
      <c r="G528" s="255">
        <f t="shared" si="113"/>
        <v>448.4</v>
      </c>
      <c r="H528" s="255">
        <f t="shared" si="112"/>
        <v>538.07999999999993</v>
      </c>
      <c r="I528" s="259">
        <v>7630.74</v>
      </c>
      <c r="J528" s="260">
        <f t="shared" si="110"/>
        <v>3</v>
      </c>
      <c r="K528" s="261" t="s">
        <v>975</v>
      </c>
      <c r="L528" s="259">
        <v>7600</v>
      </c>
    </row>
    <row r="529" spans="2:12" x14ac:dyDescent="0.2">
      <c r="B529" s="262" t="s">
        <v>8439</v>
      </c>
      <c r="C529" s="255">
        <f t="shared" si="111"/>
        <v>28401.42</v>
      </c>
      <c r="D529" s="256">
        <v>12</v>
      </c>
      <c r="E529" s="257">
        <v>0</v>
      </c>
      <c r="F529" s="258">
        <v>18</v>
      </c>
      <c r="G529" s="255">
        <f t="shared" si="113"/>
        <v>2366.7849999999999</v>
      </c>
      <c r="H529" s="255">
        <f t="shared" si="112"/>
        <v>2840.1419999999998</v>
      </c>
      <c r="I529" s="259">
        <v>21670.739999999998</v>
      </c>
      <c r="J529" s="260">
        <f t="shared" si="110"/>
        <v>3</v>
      </c>
      <c r="K529" s="261" t="s">
        <v>974</v>
      </c>
      <c r="L529" s="259">
        <v>24069</v>
      </c>
    </row>
    <row r="530" spans="2:12" x14ac:dyDescent="0.2">
      <c r="B530" s="254" t="s">
        <v>8440</v>
      </c>
      <c r="C530" s="255">
        <f t="shared" si="111"/>
        <v>36745.199999999997</v>
      </c>
      <c r="D530" s="256">
        <v>10</v>
      </c>
      <c r="E530" s="257">
        <v>0</v>
      </c>
      <c r="F530" s="258">
        <v>18</v>
      </c>
      <c r="G530" s="255">
        <f t="shared" si="113"/>
        <v>3674.5199999999995</v>
      </c>
      <c r="H530" s="255">
        <f t="shared" si="112"/>
        <v>4409.4239999999991</v>
      </c>
      <c r="I530" s="259">
        <v>31895.37</v>
      </c>
      <c r="J530" s="260">
        <f t="shared" si="110"/>
        <v>3</v>
      </c>
      <c r="K530" s="261" t="s">
        <v>974</v>
      </c>
      <c r="L530" s="259">
        <v>31140</v>
      </c>
    </row>
    <row r="531" spans="2:12" x14ac:dyDescent="0.2">
      <c r="B531" s="262" t="s">
        <v>391</v>
      </c>
      <c r="C531" s="255">
        <f t="shared" si="111"/>
        <v>3304</v>
      </c>
      <c r="D531" s="256">
        <v>6</v>
      </c>
      <c r="E531" s="257">
        <v>0</v>
      </c>
      <c r="F531" s="258">
        <v>18</v>
      </c>
      <c r="G531" s="255">
        <f t="shared" si="113"/>
        <v>550.66666666666663</v>
      </c>
      <c r="H531" s="255">
        <f t="shared" si="112"/>
        <v>660.8</v>
      </c>
      <c r="I531" s="259">
        <v>3100.5</v>
      </c>
      <c r="J531" s="260">
        <f t="shared" si="110"/>
        <v>3</v>
      </c>
      <c r="K531" s="261" t="s">
        <v>975</v>
      </c>
      <c r="L531" s="259">
        <v>2800</v>
      </c>
    </row>
    <row r="532" spans="2:12" x14ac:dyDescent="0.2">
      <c r="B532" s="262" t="s">
        <v>390</v>
      </c>
      <c r="C532" s="255">
        <f t="shared" si="111"/>
        <v>3304</v>
      </c>
      <c r="D532" s="256">
        <v>6</v>
      </c>
      <c r="E532" s="257">
        <v>0</v>
      </c>
      <c r="F532" s="258">
        <v>18</v>
      </c>
      <c r="G532" s="255">
        <f t="shared" si="113"/>
        <v>550.66666666666663</v>
      </c>
      <c r="H532" s="255">
        <f t="shared" si="112"/>
        <v>660.8</v>
      </c>
      <c r="I532" s="259">
        <v>3100.5</v>
      </c>
      <c r="J532" s="260">
        <f t="shared" si="110"/>
        <v>3</v>
      </c>
      <c r="K532" s="261" t="s">
        <v>975</v>
      </c>
      <c r="L532" s="259">
        <v>2800</v>
      </c>
    </row>
    <row r="533" spans="2:12" x14ac:dyDescent="0.2">
      <c r="B533" s="262" t="s">
        <v>389</v>
      </c>
      <c r="C533" s="255">
        <f t="shared" si="111"/>
        <v>3304</v>
      </c>
      <c r="D533" s="256">
        <v>6</v>
      </c>
      <c r="E533" s="257">
        <v>0</v>
      </c>
      <c r="F533" s="258">
        <v>18</v>
      </c>
      <c r="G533" s="255">
        <f t="shared" si="113"/>
        <v>550.66666666666663</v>
      </c>
      <c r="H533" s="255">
        <f t="shared" si="112"/>
        <v>660.8</v>
      </c>
      <c r="I533" s="259">
        <v>3100.5</v>
      </c>
      <c r="J533" s="260">
        <f t="shared" si="110"/>
        <v>3</v>
      </c>
      <c r="K533" s="261" t="s">
        <v>975</v>
      </c>
      <c r="L533" s="259">
        <v>2800</v>
      </c>
    </row>
    <row r="534" spans="2:12" x14ac:dyDescent="0.2">
      <c r="B534" s="262" t="s">
        <v>388</v>
      </c>
      <c r="C534" s="255">
        <f t="shared" si="111"/>
        <v>3304</v>
      </c>
      <c r="D534" s="256">
        <v>6</v>
      </c>
      <c r="E534" s="257">
        <v>0</v>
      </c>
      <c r="F534" s="258">
        <v>18</v>
      </c>
      <c r="G534" s="255">
        <f t="shared" si="113"/>
        <v>550.66666666666663</v>
      </c>
      <c r="H534" s="255">
        <f t="shared" si="112"/>
        <v>660.8</v>
      </c>
      <c r="I534" s="259">
        <v>3100.5</v>
      </c>
      <c r="J534" s="260">
        <f t="shared" si="110"/>
        <v>3</v>
      </c>
      <c r="K534" s="261" t="s">
        <v>975</v>
      </c>
      <c r="L534" s="259">
        <v>2800</v>
      </c>
    </row>
    <row r="535" spans="2:12" x14ac:dyDescent="0.2">
      <c r="B535" s="262" t="s">
        <v>387</v>
      </c>
      <c r="C535" s="255">
        <f t="shared" si="111"/>
        <v>3304</v>
      </c>
      <c r="D535" s="256">
        <v>6</v>
      </c>
      <c r="E535" s="257">
        <v>0</v>
      </c>
      <c r="F535" s="258">
        <v>18</v>
      </c>
      <c r="G535" s="255">
        <f t="shared" si="113"/>
        <v>550.66666666666663</v>
      </c>
      <c r="H535" s="255">
        <f t="shared" si="112"/>
        <v>660.8</v>
      </c>
      <c r="I535" s="259">
        <v>3100.5</v>
      </c>
      <c r="J535" s="260">
        <f t="shared" si="110"/>
        <v>3</v>
      </c>
      <c r="K535" s="261" t="s">
        <v>975</v>
      </c>
      <c r="L535" s="259">
        <v>2800</v>
      </c>
    </row>
    <row r="536" spans="2:12" x14ac:dyDescent="0.2">
      <c r="B536" s="240" t="s">
        <v>831</v>
      </c>
      <c r="C536" s="255">
        <f t="shared" si="111"/>
        <v>4200</v>
      </c>
      <c r="D536" s="256">
        <v>12</v>
      </c>
      <c r="E536" s="257">
        <v>0</v>
      </c>
      <c r="F536" s="258">
        <v>20</v>
      </c>
      <c r="G536" s="255">
        <f t="shared" si="113"/>
        <v>350</v>
      </c>
      <c r="H536" s="255">
        <f t="shared" si="112"/>
        <v>420</v>
      </c>
      <c r="I536" s="259">
        <v>4200</v>
      </c>
      <c r="J536" s="260">
        <f t="shared" si="110"/>
        <v>2</v>
      </c>
      <c r="K536" s="261" t="s">
        <v>973</v>
      </c>
      <c r="L536" s="259">
        <v>3500</v>
      </c>
    </row>
    <row r="537" spans="2:12" x14ac:dyDescent="0.2">
      <c r="B537" s="240" t="s">
        <v>743</v>
      </c>
      <c r="C537" s="255">
        <f t="shared" si="111"/>
        <v>16200</v>
      </c>
      <c r="D537" s="256">
        <v>50</v>
      </c>
      <c r="E537" s="257">
        <v>0</v>
      </c>
      <c r="F537" s="258">
        <v>20</v>
      </c>
      <c r="G537" s="255">
        <f t="shared" si="113"/>
        <v>324</v>
      </c>
      <c r="H537" s="255">
        <f t="shared" si="112"/>
        <v>388.8</v>
      </c>
      <c r="I537" s="259">
        <v>16200</v>
      </c>
      <c r="J537" s="260">
        <f t="shared" si="110"/>
        <v>2</v>
      </c>
      <c r="K537" s="261" t="s">
        <v>973</v>
      </c>
      <c r="L537" s="259">
        <v>13500</v>
      </c>
    </row>
    <row r="538" spans="2:12" x14ac:dyDescent="0.2">
      <c r="B538" s="264" t="s">
        <v>902</v>
      </c>
      <c r="C538" s="255">
        <f t="shared" si="111"/>
        <v>3600</v>
      </c>
      <c r="D538" s="256">
        <v>12</v>
      </c>
      <c r="E538" s="257">
        <v>0</v>
      </c>
      <c r="F538" s="258">
        <v>20</v>
      </c>
      <c r="G538" s="255">
        <f t="shared" si="113"/>
        <v>300</v>
      </c>
      <c r="H538" s="255">
        <f t="shared" si="112"/>
        <v>360</v>
      </c>
      <c r="I538" s="259">
        <v>2700</v>
      </c>
      <c r="J538" s="260">
        <f t="shared" si="110"/>
        <v>3</v>
      </c>
      <c r="K538" s="261" t="s">
        <v>973</v>
      </c>
      <c r="L538" s="259">
        <v>3000</v>
      </c>
    </row>
    <row r="539" spans="2:12" x14ac:dyDescent="0.2">
      <c r="B539" s="240" t="s">
        <v>9171</v>
      </c>
      <c r="C539" s="255">
        <f t="shared" si="111"/>
        <v>3600</v>
      </c>
      <c r="D539" s="256">
        <v>12</v>
      </c>
      <c r="E539" s="257">
        <v>0</v>
      </c>
      <c r="F539" s="258">
        <v>20</v>
      </c>
      <c r="G539" s="255">
        <f t="shared" si="113"/>
        <v>300</v>
      </c>
      <c r="H539" s="255">
        <f t="shared" si="112"/>
        <v>360</v>
      </c>
      <c r="I539" s="259">
        <v>3600</v>
      </c>
      <c r="J539" s="260">
        <f t="shared" si="110"/>
        <v>2</v>
      </c>
      <c r="K539" s="261" t="s">
        <v>973</v>
      </c>
      <c r="L539" s="259">
        <v>3000</v>
      </c>
    </row>
    <row r="540" spans="2:12" x14ac:dyDescent="0.2">
      <c r="B540" s="262" t="s">
        <v>386</v>
      </c>
      <c r="C540" s="255">
        <f t="shared" si="111"/>
        <v>9840</v>
      </c>
      <c r="D540" s="256">
        <v>50</v>
      </c>
      <c r="E540" s="257">
        <v>0</v>
      </c>
      <c r="F540" s="258">
        <v>20</v>
      </c>
      <c r="G540" s="255">
        <f t="shared" si="113"/>
        <v>196.8</v>
      </c>
      <c r="H540" s="255">
        <f t="shared" si="112"/>
        <v>236.16</v>
      </c>
      <c r="I540" s="259">
        <v>9849.6</v>
      </c>
      <c r="J540" s="260">
        <f t="shared" si="110"/>
        <v>1</v>
      </c>
      <c r="K540" s="261" t="s">
        <v>973</v>
      </c>
      <c r="L540" s="259">
        <v>8200</v>
      </c>
    </row>
    <row r="541" spans="2:12" x14ac:dyDescent="0.2">
      <c r="B541" s="264" t="s">
        <v>903</v>
      </c>
      <c r="C541" s="255">
        <f t="shared" si="111"/>
        <v>1599.6</v>
      </c>
      <c r="D541" s="256">
        <v>12</v>
      </c>
      <c r="E541" s="257">
        <v>0</v>
      </c>
      <c r="F541" s="258">
        <v>20</v>
      </c>
      <c r="G541" s="255">
        <f t="shared" si="113"/>
        <v>133.29999999999998</v>
      </c>
      <c r="H541" s="255">
        <f t="shared" si="112"/>
        <v>159.95999999999998</v>
      </c>
      <c r="I541" s="259">
        <v>1599.6</v>
      </c>
      <c r="J541" s="260">
        <f t="shared" si="110"/>
        <v>2</v>
      </c>
      <c r="K541" s="261" t="s">
        <v>973</v>
      </c>
      <c r="L541" s="259">
        <v>1333</v>
      </c>
    </row>
    <row r="542" spans="2:12" x14ac:dyDescent="0.2">
      <c r="B542" s="254" t="s">
        <v>385</v>
      </c>
      <c r="C542" s="255">
        <f t="shared" si="111"/>
        <v>5900.4</v>
      </c>
      <c r="D542" s="256">
        <v>50</v>
      </c>
      <c r="E542" s="257">
        <v>0</v>
      </c>
      <c r="F542" s="258">
        <v>20</v>
      </c>
      <c r="G542" s="255">
        <f t="shared" si="113"/>
        <v>118.008</v>
      </c>
      <c r="H542" s="255">
        <f t="shared" si="112"/>
        <v>141.6096</v>
      </c>
      <c r="I542" s="259">
        <v>5900.4</v>
      </c>
      <c r="J542" s="260">
        <f t="shared" ref="J542:J567" si="114">IF(I542&lt;C542,3,IF(I542&gt;C542,1,2))</f>
        <v>2</v>
      </c>
      <c r="K542" s="261" t="s">
        <v>973</v>
      </c>
      <c r="L542" s="259">
        <v>4917</v>
      </c>
    </row>
    <row r="543" spans="2:12" x14ac:dyDescent="0.2">
      <c r="B543" s="254" t="s">
        <v>384</v>
      </c>
      <c r="C543" s="255">
        <f t="shared" si="111"/>
        <v>8437</v>
      </c>
      <c r="D543" s="256">
        <v>100</v>
      </c>
      <c r="E543" s="257">
        <v>0</v>
      </c>
      <c r="F543" s="258">
        <v>18</v>
      </c>
      <c r="G543" s="255">
        <f t="shared" si="113"/>
        <v>84.37</v>
      </c>
      <c r="H543" s="255">
        <f t="shared" si="112"/>
        <v>101.244</v>
      </c>
      <c r="I543" s="259">
        <v>8240.31</v>
      </c>
      <c r="J543" s="260">
        <f t="shared" si="114"/>
        <v>3</v>
      </c>
      <c r="K543" s="261" t="s">
        <v>979</v>
      </c>
      <c r="L543" s="259">
        <v>7150</v>
      </c>
    </row>
    <row r="544" spans="2:12" x14ac:dyDescent="0.2">
      <c r="B544" s="240" t="s">
        <v>661</v>
      </c>
      <c r="C544" s="255">
        <f t="shared" si="111"/>
        <v>11210</v>
      </c>
      <c r="D544" s="256">
        <v>100</v>
      </c>
      <c r="E544" s="257">
        <v>0</v>
      </c>
      <c r="F544" s="258">
        <v>18</v>
      </c>
      <c r="G544" s="255">
        <f t="shared" si="113"/>
        <v>112.1</v>
      </c>
      <c r="H544" s="255">
        <f t="shared" si="112"/>
        <v>134.51999999999998</v>
      </c>
      <c r="I544" s="259">
        <v>8902.5299999999988</v>
      </c>
      <c r="J544" s="260">
        <f t="shared" si="114"/>
        <v>3</v>
      </c>
      <c r="K544" s="261" t="s">
        <v>979</v>
      </c>
      <c r="L544" s="259">
        <v>9500</v>
      </c>
    </row>
    <row r="545" spans="2:12" x14ac:dyDescent="0.2">
      <c r="B545" s="254" t="s">
        <v>383</v>
      </c>
      <c r="C545" s="255">
        <f t="shared" si="111"/>
        <v>12567</v>
      </c>
      <c r="D545" s="256">
        <v>25</v>
      </c>
      <c r="E545" s="257">
        <v>0</v>
      </c>
      <c r="F545" s="258">
        <v>18</v>
      </c>
      <c r="G545" s="255">
        <f t="shared" si="113"/>
        <v>502.68</v>
      </c>
      <c r="H545" s="255">
        <f t="shared" si="112"/>
        <v>603.21600000000001</v>
      </c>
      <c r="I545" s="259">
        <v>11903.58</v>
      </c>
      <c r="J545" s="260">
        <f t="shared" si="114"/>
        <v>3</v>
      </c>
      <c r="K545" s="261" t="s">
        <v>979</v>
      </c>
      <c r="L545" s="259">
        <v>10650</v>
      </c>
    </row>
    <row r="546" spans="2:12" x14ac:dyDescent="0.2">
      <c r="B546" s="254" t="s">
        <v>382</v>
      </c>
      <c r="C546" s="255">
        <f t="shared" si="111"/>
        <v>10266</v>
      </c>
      <c r="D546" s="256">
        <v>50</v>
      </c>
      <c r="E546" s="257">
        <v>0</v>
      </c>
      <c r="F546" s="258">
        <v>18</v>
      </c>
      <c r="G546" s="255">
        <f t="shared" si="113"/>
        <v>205.32</v>
      </c>
      <c r="H546" s="255">
        <f t="shared" si="112"/>
        <v>246.38399999999999</v>
      </c>
      <c r="I546" s="259">
        <v>10580.31</v>
      </c>
      <c r="J546" s="260">
        <f t="shared" si="114"/>
        <v>1</v>
      </c>
      <c r="K546" s="261" t="s">
        <v>979</v>
      </c>
      <c r="L546" s="259">
        <v>8700</v>
      </c>
    </row>
    <row r="547" spans="2:12" x14ac:dyDescent="0.2">
      <c r="B547" s="254" t="s">
        <v>381</v>
      </c>
      <c r="C547" s="255">
        <f t="shared" si="111"/>
        <v>9684.26</v>
      </c>
      <c r="D547" s="256">
        <v>200</v>
      </c>
      <c r="E547" s="257">
        <v>0</v>
      </c>
      <c r="F547" s="258">
        <v>18</v>
      </c>
      <c r="G547" s="255">
        <f t="shared" si="113"/>
        <v>48.421300000000002</v>
      </c>
      <c r="H547" s="255">
        <f t="shared" si="112"/>
        <v>58.105559999999997</v>
      </c>
      <c r="I547" s="259">
        <v>9461.7899999999991</v>
      </c>
      <c r="J547" s="260">
        <f t="shared" si="114"/>
        <v>3</v>
      </c>
      <c r="K547" s="261" t="s">
        <v>979</v>
      </c>
      <c r="L547" s="259">
        <v>8207</v>
      </c>
    </row>
    <row r="548" spans="2:12" x14ac:dyDescent="0.2">
      <c r="B548" s="254" t="s">
        <v>380</v>
      </c>
      <c r="C548" s="255">
        <f t="shared" si="111"/>
        <v>11210</v>
      </c>
      <c r="D548" s="256">
        <v>100</v>
      </c>
      <c r="E548" s="257">
        <v>0</v>
      </c>
      <c r="F548" s="258">
        <v>18</v>
      </c>
      <c r="G548" s="255">
        <f t="shared" si="113"/>
        <v>112.1</v>
      </c>
      <c r="H548" s="255">
        <f t="shared" si="112"/>
        <v>134.51999999999998</v>
      </c>
      <c r="I548" s="259">
        <v>8851.0499999999993</v>
      </c>
      <c r="J548" s="260">
        <f t="shared" si="114"/>
        <v>3</v>
      </c>
      <c r="K548" s="261" t="s">
        <v>979</v>
      </c>
      <c r="L548" s="259">
        <v>9500</v>
      </c>
    </row>
    <row r="549" spans="2:12" ht="14.25" customHeight="1" x14ac:dyDescent="0.2">
      <c r="B549" s="262" t="s">
        <v>379</v>
      </c>
      <c r="C549" s="255">
        <f t="shared" si="111"/>
        <v>9440</v>
      </c>
      <c r="D549" s="256">
        <v>100</v>
      </c>
      <c r="E549" s="257">
        <v>0</v>
      </c>
      <c r="F549" s="258">
        <v>18</v>
      </c>
      <c r="G549" s="255">
        <f t="shared" si="113"/>
        <v>94.4</v>
      </c>
      <c r="H549" s="255">
        <f t="shared" si="112"/>
        <v>113.28</v>
      </c>
      <c r="I549" s="259">
        <v>9360</v>
      </c>
      <c r="J549" s="260">
        <f t="shared" si="114"/>
        <v>3</v>
      </c>
      <c r="K549" s="261" t="s">
        <v>979</v>
      </c>
      <c r="L549" s="259">
        <v>8000</v>
      </c>
    </row>
    <row r="550" spans="2:12" x14ac:dyDescent="0.2">
      <c r="B550" s="254" t="s">
        <v>378</v>
      </c>
      <c r="C550" s="255">
        <f t="shared" si="111"/>
        <v>3120</v>
      </c>
      <c r="D550" s="256">
        <v>1</v>
      </c>
      <c r="E550" s="257">
        <v>0</v>
      </c>
      <c r="F550" s="258">
        <v>20</v>
      </c>
      <c r="G550" s="255">
        <f t="shared" si="113"/>
        <v>3120</v>
      </c>
      <c r="H550" s="255">
        <f t="shared" si="112"/>
        <v>3744</v>
      </c>
      <c r="I550" s="259">
        <v>2749.5</v>
      </c>
      <c r="J550" s="260">
        <f t="shared" si="114"/>
        <v>3</v>
      </c>
      <c r="K550" s="261" t="s">
        <v>978</v>
      </c>
      <c r="L550" s="259">
        <v>2600</v>
      </c>
    </row>
    <row r="551" spans="2:12" x14ac:dyDescent="0.2">
      <c r="B551" s="254" t="s">
        <v>377</v>
      </c>
      <c r="C551" s="255">
        <f t="shared" si="111"/>
        <v>3120</v>
      </c>
      <c r="D551" s="256">
        <v>1</v>
      </c>
      <c r="E551" s="257">
        <v>0</v>
      </c>
      <c r="F551" s="258">
        <v>20</v>
      </c>
      <c r="G551" s="255">
        <f t="shared" si="113"/>
        <v>3120</v>
      </c>
      <c r="H551" s="255">
        <f t="shared" si="112"/>
        <v>3744</v>
      </c>
      <c r="I551" s="259">
        <v>2749.5</v>
      </c>
      <c r="J551" s="260">
        <f t="shared" si="114"/>
        <v>3</v>
      </c>
      <c r="K551" s="261" t="s">
        <v>978</v>
      </c>
      <c r="L551" s="259">
        <v>2600</v>
      </c>
    </row>
    <row r="552" spans="2:12" x14ac:dyDescent="0.2">
      <c r="B552" s="254" t="s">
        <v>376</v>
      </c>
      <c r="C552" s="255">
        <f t="shared" si="111"/>
        <v>3120</v>
      </c>
      <c r="D552" s="256">
        <v>1</v>
      </c>
      <c r="E552" s="257">
        <v>0</v>
      </c>
      <c r="F552" s="258">
        <v>20</v>
      </c>
      <c r="G552" s="255">
        <f t="shared" si="113"/>
        <v>3120</v>
      </c>
      <c r="H552" s="255">
        <f t="shared" si="112"/>
        <v>3744</v>
      </c>
      <c r="I552" s="259">
        <v>2749.5</v>
      </c>
      <c r="J552" s="260">
        <f t="shared" si="114"/>
        <v>3</v>
      </c>
      <c r="K552" s="261" t="s">
        <v>978</v>
      </c>
      <c r="L552" s="259">
        <v>2600</v>
      </c>
    </row>
    <row r="553" spans="2:12" x14ac:dyDescent="0.2">
      <c r="B553" s="254" t="s">
        <v>375</v>
      </c>
      <c r="C553" s="255">
        <f t="shared" si="111"/>
        <v>3120</v>
      </c>
      <c r="D553" s="256">
        <v>1</v>
      </c>
      <c r="E553" s="257">
        <v>0</v>
      </c>
      <c r="F553" s="258">
        <v>20</v>
      </c>
      <c r="G553" s="255">
        <f t="shared" si="113"/>
        <v>3120</v>
      </c>
      <c r="H553" s="255">
        <f t="shared" si="112"/>
        <v>3744</v>
      </c>
      <c r="I553" s="259">
        <v>2749.5</v>
      </c>
      <c r="J553" s="260">
        <f t="shared" si="114"/>
        <v>3</v>
      </c>
      <c r="K553" s="261" t="s">
        <v>978</v>
      </c>
      <c r="L553" s="259">
        <v>2600</v>
      </c>
    </row>
    <row r="554" spans="2:12" x14ac:dyDescent="0.2">
      <c r="B554" s="262" t="s">
        <v>374</v>
      </c>
      <c r="C554" s="255">
        <f t="shared" si="111"/>
        <v>3120</v>
      </c>
      <c r="D554" s="256">
        <v>1</v>
      </c>
      <c r="E554" s="257">
        <v>0</v>
      </c>
      <c r="F554" s="258">
        <v>20</v>
      </c>
      <c r="G554" s="255">
        <f t="shared" si="113"/>
        <v>3120</v>
      </c>
      <c r="H554" s="255">
        <f t="shared" si="112"/>
        <v>3744</v>
      </c>
      <c r="I554" s="259">
        <v>2749.5</v>
      </c>
      <c r="J554" s="260">
        <f t="shared" si="114"/>
        <v>3</v>
      </c>
      <c r="K554" s="261" t="s">
        <v>978</v>
      </c>
      <c r="L554" s="259">
        <v>2600</v>
      </c>
    </row>
    <row r="555" spans="2:12" x14ac:dyDescent="0.2">
      <c r="B555" s="254" t="s">
        <v>373</v>
      </c>
      <c r="C555" s="255">
        <f t="shared" si="111"/>
        <v>54000</v>
      </c>
      <c r="D555" s="256">
        <v>100</v>
      </c>
      <c r="E555" s="257" t="s">
        <v>365</v>
      </c>
      <c r="F555" s="258">
        <v>20</v>
      </c>
      <c r="G555" s="255">
        <f t="shared" si="113"/>
        <v>540</v>
      </c>
      <c r="H555" s="255">
        <f t="shared" si="112"/>
        <v>648</v>
      </c>
      <c r="I555" s="259">
        <v>14040</v>
      </c>
      <c r="J555" s="260">
        <f t="shared" si="114"/>
        <v>3</v>
      </c>
      <c r="K555" s="261" t="s">
        <v>978</v>
      </c>
      <c r="L555" s="259">
        <v>45000</v>
      </c>
    </row>
    <row r="556" spans="2:12" x14ac:dyDescent="0.2">
      <c r="B556" s="254" t="s">
        <v>8287</v>
      </c>
      <c r="C556" s="253">
        <f t="shared" si="111"/>
        <v>3776</v>
      </c>
      <c r="D556" s="256">
        <v>1</v>
      </c>
      <c r="E556" s="257"/>
      <c r="F556" s="258">
        <v>18</v>
      </c>
      <c r="G556" s="255">
        <f t="shared" si="113"/>
        <v>3776</v>
      </c>
      <c r="H556" s="255">
        <f t="shared" si="112"/>
        <v>4531.2</v>
      </c>
      <c r="I556" s="259"/>
      <c r="J556" s="260">
        <f t="shared" si="114"/>
        <v>3</v>
      </c>
      <c r="K556" s="261" t="s">
        <v>978</v>
      </c>
      <c r="L556" s="259">
        <v>3200</v>
      </c>
    </row>
    <row r="557" spans="2:12" x14ac:dyDescent="0.2">
      <c r="B557" s="262" t="s">
        <v>372</v>
      </c>
      <c r="C557" s="255">
        <f t="shared" si="111"/>
        <v>2880</v>
      </c>
      <c r="D557" s="256">
        <v>1</v>
      </c>
      <c r="E557" s="257">
        <v>0</v>
      </c>
      <c r="F557" s="258">
        <v>20</v>
      </c>
      <c r="G557" s="255">
        <f t="shared" si="113"/>
        <v>2880</v>
      </c>
      <c r="H557" s="255">
        <f t="shared" si="112"/>
        <v>3456</v>
      </c>
      <c r="I557" s="259">
        <v>2520</v>
      </c>
      <c r="J557" s="260">
        <f t="shared" si="114"/>
        <v>3</v>
      </c>
      <c r="K557" s="261" t="s">
        <v>978</v>
      </c>
      <c r="L557" s="259">
        <v>2400</v>
      </c>
    </row>
    <row r="558" spans="2:12" x14ac:dyDescent="0.2">
      <c r="B558" s="262" t="s">
        <v>371</v>
      </c>
      <c r="C558" s="255">
        <f t="shared" si="111"/>
        <v>2880</v>
      </c>
      <c r="D558" s="256">
        <v>1</v>
      </c>
      <c r="E558" s="257">
        <v>0</v>
      </c>
      <c r="F558" s="258">
        <v>20</v>
      </c>
      <c r="G558" s="255">
        <f t="shared" si="113"/>
        <v>2880</v>
      </c>
      <c r="H558" s="255">
        <f t="shared" si="112"/>
        <v>3456</v>
      </c>
      <c r="I558" s="259">
        <v>2520</v>
      </c>
      <c r="J558" s="260">
        <f t="shared" si="114"/>
        <v>3</v>
      </c>
      <c r="K558" s="261" t="s">
        <v>978</v>
      </c>
      <c r="L558" s="259">
        <v>2400</v>
      </c>
    </row>
    <row r="559" spans="2:12" x14ac:dyDescent="0.2">
      <c r="B559" s="262" t="s">
        <v>370</v>
      </c>
      <c r="C559" s="255">
        <f t="shared" si="111"/>
        <v>2880</v>
      </c>
      <c r="D559" s="256">
        <v>1</v>
      </c>
      <c r="E559" s="257">
        <v>0</v>
      </c>
      <c r="F559" s="258">
        <v>20</v>
      </c>
      <c r="G559" s="255">
        <f t="shared" si="113"/>
        <v>2880</v>
      </c>
      <c r="H559" s="255">
        <f t="shared" si="112"/>
        <v>3456</v>
      </c>
      <c r="I559" s="259">
        <v>2520</v>
      </c>
      <c r="J559" s="260">
        <f t="shared" si="114"/>
        <v>3</v>
      </c>
      <c r="K559" s="261" t="s">
        <v>978</v>
      </c>
      <c r="L559" s="259">
        <v>2400</v>
      </c>
    </row>
    <row r="560" spans="2:12" x14ac:dyDescent="0.2">
      <c r="B560" s="262" t="s">
        <v>369</v>
      </c>
      <c r="C560" s="255">
        <f t="shared" si="111"/>
        <v>2880</v>
      </c>
      <c r="D560" s="256">
        <v>1</v>
      </c>
      <c r="E560" s="257">
        <v>0</v>
      </c>
      <c r="F560" s="258">
        <v>20</v>
      </c>
      <c r="G560" s="255">
        <f t="shared" si="113"/>
        <v>2880</v>
      </c>
      <c r="H560" s="255">
        <f t="shared" si="112"/>
        <v>3456</v>
      </c>
      <c r="I560" s="259">
        <v>2520</v>
      </c>
      <c r="J560" s="260">
        <f t="shared" si="114"/>
        <v>3</v>
      </c>
      <c r="K560" s="261" t="s">
        <v>978</v>
      </c>
      <c r="L560" s="259">
        <v>2400</v>
      </c>
    </row>
    <row r="561" spans="2:12" x14ac:dyDescent="0.2">
      <c r="B561" s="262" t="s">
        <v>368</v>
      </c>
      <c r="C561" s="255">
        <f t="shared" si="111"/>
        <v>2880</v>
      </c>
      <c r="D561" s="256">
        <v>1</v>
      </c>
      <c r="E561" s="257">
        <v>0</v>
      </c>
      <c r="F561" s="258">
        <v>20</v>
      </c>
      <c r="G561" s="255">
        <f t="shared" si="113"/>
        <v>2880</v>
      </c>
      <c r="H561" s="255">
        <f t="shared" si="112"/>
        <v>3456</v>
      </c>
      <c r="I561" s="259">
        <v>2520</v>
      </c>
      <c r="J561" s="260">
        <f t="shared" si="114"/>
        <v>3</v>
      </c>
      <c r="K561" s="261" t="s">
        <v>978</v>
      </c>
      <c r="L561" s="259">
        <v>2400</v>
      </c>
    </row>
    <row r="562" spans="2:12" x14ac:dyDescent="0.2">
      <c r="B562" s="254" t="s">
        <v>367</v>
      </c>
      <c r="C562" s="255">
        <f t="shared" ref="C562:C563" si="115">+((F562/100)+1)*L562</f>
        <v>76800</v>
      </c>
      <c r="D562" s="256">
        <v>50</v>
      </c>
      <c r="E562" s="257">
        <v>0</v>
      </c>
      <c r="F562" s="258">
        <v>20</v>
      </c>
      <c r="G562" s="255">
        <f t="shared" ref="G562:G563" si="116">C562/D562</f>
        <v>1536</v>
      </c>
      <c r="H562" s="255">
        <f t="shared" ref="H562:H563" si="117">G562*1.2</f>
        <v>1843.1999999999998</v>
      </c>
      <c r="I562" s="259">
        <v>2521</v>
      </c>
      <c r="J562" s="260">
        <f t="shared" ref="J562:J563" si="118">IF(I562&lt;C562,3,IF(I562&gt;C562,1,2))</f>
        <v>3</v>
      </c>
      <c r="K562" s="261" t="s">
        <v>978</v>
      </c>
      <c r="L562" s="259">
        <v>64000</v>
      </c>
    </row>
    <row r="563" spans="2:12" x14ac:dyDescent="0.2">
      <c r="B563" s="254" t="s">
        <v>366</v>
      </c>
      <c r="C563" s="255">
        <f t="shared" si="115"/>
        <v>76800</v>
      </c>
      <c r="D563" s="256">
        <v>50</v>
      </c>
      <c r="E563" s="257">
        <v>0</v>
      </c>
      <c r="F563" s="258">
        <v>20</v>
      </c>
      <c r="G563" s="255">
        <f t="shared" si="116"/>
        <v>1536</v>
      </c>
      <c r="H563" s="255">
        <f t="shared" si="117"/>
        <v>1843.1999999999998</v>
      </c>
      <c r="I563" s="259">
        <v>2522</v>
      </c>
      <c r="J563" s="260">
        <f t="shared" si="118"/>
        <v>3</v>
      </c>
      <c r="K563" s="261" t="s">
        <v>978</v>
      </c>
      <c r="L563" s="259">
        <v>64000</v>
      </c>
    </row>
    <row r="564" spans="2:12" x14ac:dyDescent="0.2">
      <c r="B564" s="264" t="s">
        <v>763</v>
      </c>
      <c r="C564" s="255">
        <f t="shared" ref="C564" si="119">+((F564/100)+1)*L564</f>
        <v>3000</v>
      </c>
      <c r="D564" s="256">
        <v>100</v>
      </c>
      <c r="E564" s="257">
        <v>0</v>
      </c>
      <c r="F564" s="258">
        <v>20</v>
      </c>
      <c r="G564" s="255">
        <f t="shared" ref="G564" si="120">C564/D564</f>
        <v>30</v>
      </c>
      <c r="H564" s="255">
        <f t="shared" ref="H564" si="121">G564*1.2</f>
        <v>36</v>
      </c>
      <c r="I564" s="259">
        <v>2523</v>
      </c>
      <c r="J564" s="260">
        <f t="shared" ref="J564" si="122">IF(I564&lt;C564,3,IF(I564&gt;C564,1,2))</f>
        <v>3</v>
      </c>
      <c r="K564" s="261" t="s">
        <v>978</v>
      </c>
      <c r="L564" s="259">
        <v>2500</v>
      </c>
    </row>
    <row r="565" spans="2:12" x14ac:dyDescent="0.2">
      <c r="B565" s="254" t="s">
        <v>364</v>
      </c>
      <c r="C565" s="255">
        <f t="shared" ref="C565:C597" si="123">+((F565/100)+1)*L565</f>
        <v>11387</v>
      </c>
      <c r="D565" s="256">
        <v>12</v>
      </c>
      <c r="E565" s="257">
        <v>0</v>
      </c>
      <c r="F565" s="258">
        <v>18</v>
      </c>
      <c r="G565" s="255">
        <f t="shared" si="113"/>
        <v>948.91666666666663</v>
      </c>
      <c r="H565" s="255">
        <f t="shared" si="112"/>
        <v>1138.6999999999998</v>
      </c>
      <c r="I565" s="259">
        <v>11173.5</v>
      </c>
      <c r="J565" s="260">
        <f t="shared" si="114"/>
        <v>3</v>
      </c>
      <c r="K565" s="261" t="s">
        <v>975</v>
      </c>
      <c r="L565" s="259">
        <v>9650</v>
      </c>
    </row>
    <row r="566" spans="2:12" x14ac:dyDescent="0.2">
      <c r="B566" s="254" t="s">
        <v>9236</v>
      </c>
      <c r="C566" s="255">
        <f t="shared" si="123"/>
        <v>11387</v>
      </c>
      <c r="D566" s="256">
        <v>12</v>
      </c>
      <c r="E566" s="257">
        <v>0</v>
      </c>
      <c r="F566" s="258">
        <v>18</v>
      </c>
      <c r="G566" s="255">
        <f t="shared" si="113"/>
        <v>948.91666666666663</v>
      </c>
      <c r="H566" s="255">
        <f t="shared" si="112"/>
        <v>1138.6999999999998</v>
      </c>
      <c r="I566" s="259">
        <v>11173.5</v>
      </c>
      <c r="J566" s="260">
        <f t="shared" si="114"/>
        <v>3</v>
      </c>
      <c r="K566" s="261" t="s">
        <v>975</v>
      </c>
      <c r="L566" s="259">
        <v>9650</v>
      </c>
    </row>
    <row r="567" spans="2:12" x14ac:dyDescent="0.2">
      <c r="B567" s="254" t="s">
        <v>363</v>
      </c>
      <c r="C567" s="255">
        <f t="shared" si="123"/>
        <v>11387</v>
      </c>
      <c r="D567" s="256">
        <v>12</v>
      </c>
      <c r="E567" s="257">
        <v>0</v>
      </c>
      <c r="F567" s="258">
        <v>18</v>
      </c>
      <c r="G567" s="255">
        <f t="shared" si="113"/>
        <v>948.91666666666663</v>
      </c>
      <c r="H567" s="255">
        <f t="shared" si="112"/>
        <v>1138.6999999999998</v>
      </c>
      <c r="I567" s="259">
        <v>11173.5</v>
      </c>
      <c r="J567" s="260">
        <f t="shared" si="114"/>
        <v>3</v>
      </c>
      <c r="K567" s="261" t="s">
        <v>975</v>
      </c>
      <c r="L567" s="259">
        <v>9650</v>
      </c>
    </row>
    <row r="568" spans="2:12" x14ac:dyDescent="0.2">
      <c r="B568" s="48" t="s">
        <v>8462</v>
      </c>
      <c r="C568" s="255">
        <f t="shared" ref="C568" si="124">+((F568/100)+1)*L568</f>
        <v>10738</v>
      </c>
      <c r="D568" s="256">
        <v>12</v>
      </c>
      <c r="E568" s="257">
        <v>0</v>
      </c>
      <c r="F568" s="258">
        <v>18</v>
      </c>
      <c r="G568" s="255">
        <f t="shared" ref="G568" si="125">C568/D568</f>
        <v>894.83333333333337</v>
      </c>
      <c r="H568" s="255">
        <f t="shared" ref="H568" si="126">G568*1.2</f>
        <v>1073.8</v>
      </c>
      <c r="I568" s="259">
        <v>11174.5</v>
      </c>
      <c r="J568" s="260">
        <f t="shared" ref="J568" si="127">IF(I568&lt;C568,3,IF(I568&gt;C568,1,2))</f>
        <v>1</v>
      </c>
      <c r="K568" s="261" t="s">
        <v>975</v>
      </c>
      <c r="L568" s="259">
        <v>9100</v>
      </c>
    </row>
    <row r="569" spans="2:12" x14ac:dyDescent="0.2">
      <c r="B569" s="254" t="s">
        <v>39</v>
      </c>
      <c r="C569" s="255">
        <f t="shared" si="123"/>
        <v>11387</v>
      </c>
      <c r="D569" s="256">
        <v>12</v>
      </c>
      <c r="E569" s="257">
        <v>0</v>
      </c>
      <c r="F569" s="258">
        <v>18</v>
      </c>
      <c r="G569" s="255">
        <f t="shared" si="113"/>
        <v>948.91666666666663</v>
      </c>
      <c r="H569" s="255">
        <f t="shared" si="112"/>
        <v>1138.6999999999998</v>
      </c>
      <c r="I569" s="259">
        <v>11173.5</v>
      </c>
      <c r="J569" s="260">
        <f>IF(I569&lt;C569,3,IF(I569&gt;C569,1,2))</f>
        <v>3</v>
      </c>
      <c r="K569" s="261" t="s">
        <v>975</v>
      </c>
      <c r="L569" s="259">
        <v>9650</v>
      </c>
    </row>
    <row r="570" spans="2:12" x14ac:dyDescent="0.2">
      <c r="B570" s="48" t="s">
        <v>8461</v>
      </c>
      <c r="C570" s="255">
        <f t="shared" ref="C570" si="128">+((F570/100)+1)*L570</f>
        <v>11092</v>
      </c>
      <c r="D570" s="256">
        <v>12</v>
      </c>
      <c r="E570" s="257">
        <v>0</v>
      </c>
      <c r="F570" s="258">
        <v>18</v>
      </c>
      <c r="G570" s="255">
        <f t="shared" ref="G570" si="129">C570/D570</f>
        <v>924.33333333333337</v>
      </c>
      <c r="H570" s="255">
        <f t="shared" ref="H570" si="130">G570*1.2</f>
        <v>1109.2</v>
      </c>
      <c r="I570" s="259">
        <v>11174.5</v>
      </c>
      <c r="J570" s="260">
        <f>IF(I570&lt;C570,3,IF(I570&gt;C570,1,2))</f>
        <v>1</v>
      </c>
      <c r="K570" s="261" t="s">
        <v>975</v>
      </c>
      <c r="L570" s="259">
        <v>9400</v>
      </c>
    </row>
    <row r="571" spans="2:12" x14ac:dyDescent="0.2">
      <c r="B571" s="254" t="s">
        <v>362</v>
      </c>
      <c r="C571" s="255">
        <f t="shared" ref="C571:C572" si="131">+((F571/100)+1)*L571</f>
        <v>8614</v>
      </c>
      <c r="D571" s="256">
        <v>100</v>
      </c>
      <c r="E571" s="257">
        <v>0</v>
      </c>
      <c r="F571" s="258">
        <v>18</v>
      </c>
      <c r="G571" s="255">
        <f t="shared" ref="G571:G572" si="132">C571/D571</f>
        <v>86.14</v>
      </c>
      <c r="H571" s="255">
        <f t="shared" ref="H571:H572" si="133">G571*1.2</f>
        <v>103.36799999999999</v>
      </c>
      <c r="I571" s="259">
        <v>11175.5</v>
      </c>
      <c r="J571" s="260">
        <f t="shared" ref="J571:J572" si="134">IF(I571&lt;C571,3,IF(I571&gt;C571,1,2))</f>
        <v>1</v>
      </c>
      <c r="K571" s="261" t="s">
        <v>975</v>
      </c>
      <c r="L571" s="259">
        <v>7300</v>
      </c>
    </row>
    <row r="572" spans="2:12" x14ac:dyDescent="0.2">
      <c r="B572" s="48" t="s">
        <v>8504</v>
      </c>
      <c r="C572" s="255">
        <f t="shared" si="131"/>
        <v>8614</v>
      </c>
      <c r="D572" s="256">
        <v>100</v>
      </c>
      <c r="E572" s="257">
        <v>0</v>
      </c>
      <c r="F572" s="258">
        <v>18</v>
      </c>
      <c r="G572" s="255">
        <f t="shared" si="132"/>
        <v>86.14</v>
      </c>
      <c r="H572" s="255">
        <f t="shared" si="133"/>
        <v>103.36799999999999</v>
      </c>
      <c r="I572" s="259">
        <v>11176.5</v>
      </c>
      <c r="J572" s="260">
        <f t="shared" si="134"/>
        <v>1</v>
      </c>
      <c r="K572" s="261" t="s">
        <v>975</v>
      </c>
      <c r="L572" s="259">
        <v>7300</v>
      </c>
    </row>
    <row r="573" spans="2:12" x14ac:dyDescent="0.2">
      <c r="B573" s="254" t="s">
        <v>361</v>
      </c>
      <c r="C573" s="255">
        <f t="shared" si="123"/>
        <v>8732</v>
      </c>
      <c r="D573" s="256">
        <v>100</v>
      </c>
      <c r="E573" s="257">
        <v>0</v>
      </c>
      <c r="F573" s="258">
        <v>18</v>
      </c>
      <c r="G573" s="255">
        <f t="shared" si="113"/>
        <v>87.32</v>
      </c>
      <c r="H573" s="255">
        <f t="shared" si="112"/>
        <v>104.78399999999999</v>
      </c>
      <c r="I573" s="259">
        <v>8464.9499999999989</v>
      </c>
      <c r="J573" s="260">
        <f>IF(I573&lt;C573,3,IF(I573&gt;C573,1,2))</f>
        <v>3</v>
      </c>
      <c r="K573" s="261" t="s">
        <v>975</v>
      </c>
      <c r="L573" s="259">
        <v>7400</v>
      </c>
    </row>
    <row r="574" spans="2:12" x14ac:dyDescent="0.2">
      <c r="B574" s="48" t="s">
        <v>8459</v>
      </c>
      <c r="C574" s="255">
        <f t="shared" ref="C574" si="135">+((F574/100)+1)*L574</f>
        <v>8732</v>
      </c>
      <c r="D574" s="256">
        <v>100</v>
      </c>
      <c r="E574" s="257">
        <v>0</v>
      </c>
      <c r="F574" s="258">
        <v>18</v>
      </c>
      <c r="G574" s="255">
        <f t="shared" ref="G574" si="136">C574/D574</f>
        <v>87.32</v>
      </c>
      <c r="H574" s="255">
        <f t="shared" ref="H574" si="137">G574*1.2</f>
        <v>104.78399999999999</v>
      </c>
      <c r="I574" s="259">
        <v>8465.9500000000007</v>
      </c>
      <c r="J574" s="260">
        <f>IF(I574&lt;C574,3,IF(I574&gt;C574,1,2))</f>
        <v>3</v>
      </c>
      <c r="K574" s="261" t="s">
        <v>975</v>
      </c>
      <c r="L574" s="259">
        <v>7400</v>
      </c>
    </row>
    <row r="575" spans="2:12" x14ac:dyDescent="0.2">
      <c r="B575" s="48" t="s">
        <v>9115</v>
      </c>
      <c r="C575" s="255">
        <f t="shared" ref="C575" si="138">+((F575/100)+1)*L575</f>
        <v>1652</v>
      </c>
      <c r="D575" s="256">
        <v>1</v>
      </c>
      <c r="E575" s="257">
        <v>0</v>
      </c>
      <c r="F575" s="258">
        <v>18</v>
      </c>
      <c r="G575" s="255">
        <f t="shared" ref="G575" si="139">C575/D575</f>
        <v>1652</v>
      </c>
      <c r="H575" s="255">
        <f t="shared" ref="H575" si="140">G575*1.2</f>
        <v>1982.3999999999999</v>
      </c>
      <c r="I575" s="259">
        <v>8466.9500000000007</v>
      </c>
      <c r="J575" s="260">
        <f>IF(I575&lt;C575,3,IF(I575&gt;C575,1,2))</f>
        <v>1</v>
      </c>
      <c r="K575" s="261" t="s">
        <v>975</v>
      </c>
      <c r="L575" s="259">
        <v>1400</v>
      </c>
    </row>
    <row r="576" spans="2:12" x14ac:dyDescent="0.2">
      <c r="B576" s="240" t="s">
        <v>8429</v>
      </c>
      <c r="C576" s="255">
        <f t="shared" si="123"/>
        <v>1652</v>
      </c>
      <c r="D576" s="256">
        <v>1</v>
      </c>
      <c r="E576" s="257">
        <v>0</v>
      </c>
      <c r="F576" s="258">
        <v>18</v>
      </c>
      <c r="G576" s="255">
        <f t="shared" si="113"/>
        <v>1652</v>
      </c>
      <c r="H576" s="255">
        <f t="shared" si="112"/>
        <v>1982.3999999999999</v>
      </c>
      <c r="I576" s="259">
        <v>877.5</v>
      </c>
      <c r="J576" s="260">
        <f t="shared" ref="J576:J609" si="141">IF(I576&lt;C576,3,IF(I576&gt;C576,1,2))</f>
        <v>3</v>
      </c>
      <c r="K576" s="261" t="s">
        <v>976</v>
      </c>
      <c r="L576" s="259">
        <v>1400</v>
      </c>
    </row>
    <row r="577" spans="2:12" x14ac:dyDescent="0.2">
      <c r="B577" s="264" t="s">
        <v>8348</v>
      </c>
      <c r="C577" s="255">
        <f t="shared" si="123"/>
        <v>5911.7999999999993</v>
      </c>
      <c r="D577" s="256">
        <v>3</v>
      </c>
      <c r="E577" s="257">
        <v>0</v>
      </c>
      <c r="F577" s="258">
        <v>18</v>
      </c>
      <c r="G577" s="255">
        <f t="shared" si="113"/>
        <v>1970.5999999999997</v>
      </c>
      <c r="H577" s="255">
        <f t="shared" si="112"/>
        <v>2364.7199999999993</v>
      </c>
      <c r="I577" s="259">
        <v>10580.31</v>
      </c>
      <c r="J577" s="260">
        <f t="shared" si="141"/>
        <v>1</v>
      </c>
      <c r="K577" s="261" t="s">
        <v>976</v>
      </c>
      <c r="L577" s="259">
        <v>5010</v>
      </c>
    </row>
    <row r="578" spans="2:12" x14ac:dyDescent="0.2">
      <c r="B578" s="265" t="s">
        <v>891</v>
      </c>
      <c r="C578" s="255">
        <f t="shared" si="123"/>
        <v>2179.46</v>
      </c>
      <c r="D578" s="256">
        <v>1</v>
      </c>
      <c r="E578" s="257">
        <v>0</v>
      </c>
      <c r="F578" s="258">
        <v>18</v>
      </c>
      <c r="G578" s="255">
        <f t="shared" si="113"/>
        <v>2179.46</v>
      </c>
      <c r="H578" s="255">
        <f t="shared" si="112"/>
        <v>2615.3519999999999</v>
      </c>
      <c r="I578" s="259">
        <v>1729.26</v>
      </c>
      <c r="J578" s="260">
        <f t="shared" si="141"/>
        <v>3</v>
      </c>
      <c r="K578" s="261" t="s">
        <v>975</v>
      </c>
      <c r="L578" s="259">
        <v>1847</v>
      </c>
    </row>
    <row r="579" spans="2:12" x14ac:dyDescent="0.2">
      <c r="B579" s="254" t="s">
        <v>360</v>
      </c>
      <c r="C579" s="255">
        <f t="shared" si="123"/>
        <v>5445</v>
      </c>
      <c r="D579" s="256">
        <v>12</v>
      </c>
      <c r="E579" s="257">
        <v>0</v>
      </c>
      <c r="F579" s="258">
        <v>21</v>
      </c>
      <c r="G579" s="255">
        <f t="shared" si="113"/>
        <v>453.75</v>
      </c>
      <c r="H579" s="255">
        <f t="shared" si="112"/>
        <v>544.5</v>
      </c>
      <c r="I579" s="259">
        <v>4650</v>
      </c>
      <c r="J579" s="260">
        <f t="shared" si="141"/>
        <v>3</v>
      </c>
      <c r="K579" s="261" t="s">
        <v>977</v>
      </c>
      <c r="L579" s="259">
        <v>4500</v>
      </c>
    </row>
    <row r="580" spans="2:12" x14ac:dyDescent="0.2">
      <c r="B580" s="254" t="s">
        <v>8336</v>
      </c>
      <c r="C580" s="253">
        <f t="shared" si="123"/>
        <v>4719</v>
      </c>
      <c r="D580" s="256">
        <v>12</v>
      </c>
      <c r="E580" s="257"/>
      <c r="F580" s="258">
        <v>21</v>
      </c>
      <c r="G580" s="255">
        <f t="shared" si="113"/>
        <v>393.25</v>
      </c>
      <c r="H580" s="255">
        <f t="shared" si="112"/>
        <v>471.9</v>
      </c>
      <c r="I580" s="259"/>
      <c r="J580" s="260">
        <f t="shared" si="141"/>
        <v>3</v>
      </c>
      <c r="K580" s="261" t="s">
        <v>977</v>
      </c>
      <c r="L580" s="259">
        <v>3900</v>
      </c>
    </row>
    <row r="581" spans="2:12" x14ac:dyDescent="0.2">
      <c r="B581" s="254" t="s">
        <v>359</v>
      </c>
      <c r="C581" s="255">
        <f t="shared" si="123"/>
        <v>16698</v>
      </c>
      <c r="D581" s="256">
        <v>50</v>
      </c>
      <c r="E581" s="257">
        <v>0</v>
      </c>
      <c r="F581" s="258">
        <v>21</v>
      </c>
      <c r="G581" s="255">
        <f t="shared" si="113"/>
        <v>333.96</v>
      </c>
      <c r="H581" s="255">
        <f t="shared" si="112"/>
        <v>400.75199999999995</v>
      </c>
      <c r="I581" s="259">
        <v>8000.4</v>
      </c>
      <c r="J581" s="260">
        <f t="shared" si="141"/>
        <v>3</v>
      </c>
      <c r="K581" s="261" t="s">
        <v>973</v>
      </c>
      <c r="L581" s="259">
        <v>13800</v>
      </c>
    </row>
    <row r="582" spans="2:12" x14ac:dyDescent="0.2">
      <c r="B582" s="254" t="s">
        <v>358</v>
      </c>
      <c r="C582" s="255">
        <f t="shared" si="123"/>
        <v>5664</v>
      </c>
      <c r="D582" s="256">
        <v>20</v>
      </c>
      <c r="E582" s="257">
        <v>0</v>
      </c>
      <c r="F582" s="258">
        <v>18</v>
      </c>
      <c r="G582" s="255">
        <f t="shared" si="113"/>
        <v>283.2</v>
      </c>
      <c r="H582" s="255">
        <f t="shared" si="112"/>
        <v>339.84</v>
      </c>
      <c r="I582" s="259">
        <v>6002.0999999999995</v>
      </c>
      <c r="J582" s="260">
        <f t="shared" si="141"/>
        <v>1</v>
      </c>
      <c r="K582" s="261" t="s">
        <v>973</v>
      </c>
      <c r="L582" s="259">
        <v>4800</v>
      </c>
    </row>
    <row r="583" spans="2:12" x14ac:dyDescent="0.2">
      <c r="B583" s="262" t="s">
        <v>357</v>
      </c>
      <c r="C583" s="255">
        <f t="shared" si="123"/>
        <v>6053.4</v>
      </c>
      <c r="D583" s="256">
        <v>20</v>
      </c>
      <c r="E583" s="257">
        <v>0</v>
      </c>
      <c r="F583" s="258">
        <v>18</v>
      </c>
      <c r="G583" s="255">
        <f t="shared" si="113"/>
        <v>302.66999999999996</v>
      </c>
      <c r="H583" s="255">
        <f t="shared" si="112"/>
        <v>363.20399999999995</v>
      </c>
      <c r="I583" s="259">
        <v>6002.0999999999995</v>
      </c>
      <c r="J583" s="260">
        <f t="shared" si="141"/>
        <v>3</v>
      </c>
      <c r="K583" s="261" t="s">
        <v>973</v>
      </c>
      <c r="L583" s="259">
        <v>5130</v>
      </c>
    </row>
    <row r="584" spans="2:12" x14ac:dyDescent="0.2">
      <c r="B584" s="254" t="s">
        <v>356</v>
      </c>
      <c r="C584" s="255">
        <f t="shared" si="123"/>
        <v>10638.32</v>
      </c>
      <c r="D584" s="256">
        <v>100</v>
      </c>
      <c r="E584" s="257">
        <v>0</v>
      </c>
      <c r="F584" s="258">
        <v>21</v>
      </c>
      <c r="G584" s="255">
        <f t="shared" si="113"/>
        <v>106.3832</v>
      </c>
      <c r="H584" s="255">
        <f t="shared" si="112"/>
        <v>127.65984</v>
      </c>
      <c r="I584" s="259">
        <v>10550.4</v>
      </c>
      <c r="J584" s="260">
        <f t="shared" si="141"/>
        <v>3</v>
      </c>
      <c r="K584" s="261" t="s">
        <v>973</v>
      </c>
      <c r="L584" s="259">
        <v>8792</v>
      </c>
    </row>
    <row r="585" spans="2:12" x14ac:dyDescent="0.2">
      <c r="B585" s="262" t="s">
        <v>355</v>
      </c>
      <c r="C585" s="255">
        <f t="shared" si="123"/>
        <v>7260</v>
      </c>
      <c r="D585" s="256">
        <v>100</v>
      </c>
      <c r="E585" s="257">
        <v>0</v>
      </c>
      <c r="F585" s="258">
        <v>21</v>
      </c>
      <c r="G585" s="255">
        <f t="shared" si="113"/>
        <v>72.599999999999994</v>
      </c>
      <c r="H585" s="255">
        <f t="shared" si="112"/>
        <v>87.11999999999999</v>
      </c>
      <c r="I585" s="259">
        <v>6399.5999999999995</v>
      </c>
      <c r="J585" s="260">
        <f t="shared" si="141"/>
        <v>3</v>
      </c>
      <c r="K585" s="261" t="s">
        <v>973</v>
      </c>
      <c r="L585" s="259">
        <v>6000</v>
      </c>
    </row>
    <row r="586" spans="2:12" x14ac:dyDescent="0.2">
      <c r="B586" s="262" t="s">
        <v>354</v>
      </c>
      <c r="C586" s="255">
        <f t="shared" si="123"/>
        <v>1815</v>
      </c>
      <c r="D586" s="256">
        <v>1</v>
      </c>
      <c r="E586" s="257">
        <v>0</v>
      </c>
      <c r="F586" s="258">
        <v>21</v>
      </c>
      <c r="G586" s="255">
        <f t="shared" si="113"/>
        <v>1815</v>
      </c>
      <c r="H586" s="255">
        <f t="shared" ref="H586:H651" si="142">G586*1.2</f>
        <v>2178</v>
      </c>
      <c r="I586" s="259">
        <v>1500</v>
      </c>
      <c r="J586" s="260">
        <f t="shared" si="141"/>
        <v>3</v>
      </c>
      <c r="K586" s="261" t="s">
        <v>973</v>
      </c>
      <c r="L586" s="259">
        <v>1500</v>
      </c>
    </row>
    <row r="587" spans="2:12" x14ac:dyDescent="0.2">
      <c r="B587" s="269" t="s">
        <v>9234</v>
      </c>
      <c r="C587" s="255">
        <f t="shared" ref="C587" si="143">+((F587/100)+1)*L587</f>
        <v>7018</v>
      </c>
      <c r="D587" s="256">
        <v>1</v>
      </c>
      <c r="E587" s="257">
        <v>0</v>
      </c>
      <c r="F587" s="258">
        <v>21</v>
      </c>
      <c r="G587" s="255">
        <f t="shared" ref="G587" si="144">C587/D587</f>
        <v>7018</v>
      </c>
      <c r="H587" s="255">
        <f t="shared" ref="H587" si="145">G587*1.2</f>
        <v>8421.6</v>
      </c>
      <c r="I587" s="259">
        <v>1501</v>
      </c>
      <c r="J587" s="260">
        <f t="shared" ref="J587" si="146">IF(I587&lt;C587,3,IF(I587&gt;C587,1,2))</f>
        <v>3</v>
      </c>
      <c r="K587" s="261" t="s">
        <v>973</v>
      </c>
      <c r="L587" s="259">
        <v>5800</v>
      </c>
    </row>
    <row r="588" spans="2:12" x14ac:dyDescent="0.2">
      <c r="B588" s="262" t="s">
        <v>353</v>
      </c>
      <c r="C588" s="255">
        <f t="shared" si="123"/>
        <v>6844</v>
      </c>
      <c r="D588" s="256">
        <v>12</v>
      </c>
      <c r="E588" s="257">
        <v>0</v>
      </c>
      <c r="F588" s="258">
        <v>18</v>
      </c>
      <c r="G588" s="255">
        <f t="shared" ref="G588:G652" si="147">C588/D588</f>
        <v>570.33333333333337</v>
      </c>
      <c r="H588" s="255">
        <f t="shared" si="142"/>
        <v>684.4</v>
      </c>
      <c r="I588" s="259">
        <v>5733</v>
      </c>
      <c r="J588" s="260">
        <f t="shared" si="141"/>
        <v>3</v>
      </c>
      <c r="K588" s="261" t="s">
        <v>974</v>
      </c>
      <c r="L588" s="259">
        <v>5800</v>
      </c>
    </row>
    <row r="589" spans="2:12" x14ac:dyDescent="0.2">
      <c r="B589" s="262" t="s">
        <v>352</v>
      </c>
      <c r="C589" s="255">
        <f t="shared" si="123"/>
        <v>15340</v>
      </c>
      <c r="D589" s="256">
        <v>1</v>
      </c>
      <c r="E589" s="257">
        <v>0</v>
      </c>
      <c r="F589" s="258">
        <v>18</v>
      </c>
      <c r="G589" s="255">
        <f t="shared" si="147"/>
        <v>15340</v>
      </c>
      <c r="H589" s="255">
        <f t="shared" si="142"/>
        <v>18408</v>
      </c>
      <c r="I589" s="259">
        <v>14040</v>
      </c>
      <c r="J589" s="260">
        <f t="shared" si="141"/>
        <v>3</v>
      </c>
      <c r="K589" s="261" t="s">
        <v>977</v>
      </c>
      <c r="L589" s="259">
        <v>13000</v>
      </c>
    </row>
    <row r="590" spans="2:12" x14ac:dyDescent="0.2">
      <c r="B590" s="254" t="s">
        <v>351</v>
      </c>
      <c r="C590" s="255">
        <f t="shared" si="123"/>
        <v>6844</v>
      </c>
      <c r="D590" s="256">
        <v>12</v>
      </c>
      <c r="E590" s="257">
        <v>0</v>
      </c>
      <c r="F590" s="258">
        <v>18</v>
      </c>
      <c r="G590" s="255">
        <f t="shared" si="147"/>
        <v>570.33333333333337</v>
      </c>
      <c r="H590" s="255">
        <f t="shared" si="142"/>
        <v>684.4</v>
      </c>
      <c r="I590" s="259">
        <v>5850</v>
      </c>
      <c r="J590" s="260">
        <f t="shared" si="141"/>
        <v>3</v>
      </c>
      <c r="K590" s="261" t="s">
        <v>974</v>
      </c>
      <c r="L590" s="259">
        <v>5800</v>
      </c>
    </row>
    <row r="591" spans="2:12" x14ac:dyDescent="0.2">
      <c r="B591" s="264" t="s">
        <v>9109</v>
      </c>
      <c r="C591" s="255">
        <f t="shared" si="123"/>
        <v>5808</v>
      </c>
      <c r="D591" s="256">
        <v>6</v>
      </c>
      <c r="E591" s="257">
        <v>0</v>
      </c>
      <c r="F591" s="258">
        <v>21</v>
      </c>
      <c r="G591" s="255">
        <f t="shared" si="147"/>
        <v>968</v>
      </c>
      <c r="H591" s="255">
        <f t="shared" si="142"/>
        <v>1161.5999999999999</v>
      </c>
      <c r="I591" s="259">
        <v>4680</v>
      </c>
      <c r="J591" s="260">
        <f t="shared" si="141"/>
        <v>3</v>
      </c>
      <c r="K591" s="261" t="s">
        <v>977</v>
      </c>
      <c r="L591" s="259">
        <v>4800</v>
      </c>
    </row>
    <row r="592" spans="2:12" x14ac:dyDescent="0.2">
      <c r="B592" s="254" t="s">
        <v>350</v>
      </c>
      <c r="C592" s="255">
        <f t="shared" si="123"/>
        <v>11800</v>
      </c>
      <c r="D592" s="256">
        <v>50</v>
      </c>
      <c r="E592" s="257">
        <v>0</v>
      </c>
      <c r="F592" s="258">
        <v>18</v>
      </c>
      <c r="G592" s="255">
        <f t="shared" si="147"/>
        <v>236</v>
      </c>
      <c r="H592" s="255">
        <f t="shared" si="142"/>
        <v>283.2</v>
      </c>
      <c r="I592" s="259">
        <v>7020</v>
      </c>
      <c r="J592" s="260">
        <f t="shared" si="141"/>
        <v>3</v>
      </c>
      <c r="K592" s="261" t="s">
        <v>973</v>
      </c>
      <c r="L592" s="259">
        <v>10000</v>
      </c>
    </row>
    <row r="593" spans="1:13" x14ac:dyDescent="0.2">
      <c r="B593" s="254" t="s">
        <v>349</v>
      </c>
      <c r="C593" s="255">
        <f t="shared" si="123"/>
        <v>7788</v>
      </c>
      <c r="D593" s="256">
        <v>30</v>
      </c>
      <c r="E593" s="257">
        <v>0</v>
      </c>
      <c r="F593" s="258">
        <v>18</v>
      </c>
      <c r="G593" s="255">
        <f t="shared" si="147"/>
        <v>259.60000000000002</v>
      </c>
      <c r="H593" s="255">
        <f t="shared" si="142"/>
        <v>311.52000000000004</v>
      </c>
      <c r="I593" s="259">
        <v>6201</v>
      </c>
      <c r="J593" s="260">
        <f t="shared" si="141"/>
        <v>3</v>
      </c>
      <c r="K593" s="261" t="s">
        <v>974</v>
      </c>
      <c r="L593" s="259">
        <v>6600</v>
      </c>
    </row>
    <row r="594" spans="1:13" x14ac:dyDescent="0.2">
      <c r="B594" s="48" t="s">
        <v>8392</v>
      </c>
      <c r="C594" s="255">
        <f t="shared" ref="C594" si="148">+((F594/100)+1)*L594</f>
        <v>20296</v>
      </c>
      <c r="D594" s="256">
        <v>30</v>
      </c>
      <c r="E594" s="257">
        <v>0</v>
      </c>
      <c r="F594" s="258">
        <v>18</v>
      </c>
      <c r="G594" s="255">
        <f t="shared" ref="G594" si="149">C594/D594</f>
        <v>676.5333333333333</v>
      </c>
      <c r="H594" s="255">
        <f t="shared" ref="H594" si="150">G594*1.2</f>
        <v>811.83999999999992</v>
      </c>
      <c r="I594" s="259">
        <v>6202</v>
      </c>
      <c r="J594" s="260">
        <f t="shared" ref="J594" si="151">IF(I594&lt;C594,3,IF(I594&gt;C594,1,2))</f>
        <v>3</v>
      </c>
      <c r="K594" s="261" t="s">
        <v>974</v>
      </c>
      <c r="L594" s="259">
        <v>17200</v>
      </c>
    </row>
    <row r="595" spans="1:13" x14ac:dyDescent="0.2">
      <c r="B595" s="240" t="s">
        <v>923</v>
      </c>
      <c r="C595" s="255">
        <f t="shared" si="123"/>
        <v>862.57999999999993</v>
      </c>
      <c r="D595" s="256">
        <v>1</v>
      </c>
      <c r="E595" s="257">
        <v>0</v>
      </c>
      <c r="F595" s="258">
        <v>18</v>
      </c>
      <c r="G595" s="255">
        <f t="shared" si="147"/>
        <v>862.57999999999993</v>
      </c>
      <c r="H595" s="255">
        <f t="shared" si="142"/>
        <v>1035.0959999999998</v>
      </c>
      <c r="I595" s="259">
        <v>760.5</v>
      </c>
      <c r="J595" s="260">
        <f t="shared" si="141"/>
        <v>3</v>
      </c>
      <c r="K595" s="261" t="s">
        <v>974</v>
      </c>
      <c r="L595" s="259">
        <v>731</v>
      </c>
    </row>
    <row r="596" spans="1:13" ht="13.5" customHeight="1" x14ac:dyDescent="0.2">
      <c r="B596" s="240" t="s">
        <v>924</v>
      </c>
      <c r="C596" s="255">
        <f t="shared" si="123"/>
        <v>1652</v>
      </c>
      <c r="D596" s="256">
        <v>1</v>
      </c>
      <c r="E596" s="257">
        <v>0</v>
      </c>
      <c r="F596" s="258">
        <v>18</v>
      </c>
      <c r="G596" s="255">
        <f t="shared" si="147"/>
        <v>1652</v>
      </c>
      <c r="H596" s="255">
        <f t="shared" si="142"/>
        <v>1982.3999999999999</v>
      </c>
      <c r="I596" s="259">
        <v>1696.5</v>
      </c>
      <c r="J596" s="260">
        <f t="shared" si="141"/>
        <v>1</v>
      </c>
      <c r="K596" s="261" t="s">
        <v>974</v>
      </c>
      <c r="L596" s="259">
        <v>1400</v>
      </c>
    </row>
    <row r="597" spans="1:13" x14ac:dyDescent="0.2">
      <c r="B597" s="240" t="s">
        <v>925</v>
      </c>
      <c r="C597" s="255">
        <f t="shared" si="123"/>
        <v>2637.2999999999997</v>
      </c>
      <c r="D597" s="256">
        <v>1</v>
      </c>
      <c r="E597" s="257">
        <v>0</v>
      </c>
      <c r="F597" s="258">
        <v>18</v>
      </c>
      <c r="G597" s="255">
        <f t="shared" si="147"/>
        <v>2637.2999999999997</v>
      </c>
      <c r="H597" s="255">
        <f t="shared" si="142"/>
        <v>3164.7599999999998</v>
      </c>
      <c r="I597" s="259">
        <v>3100.5</v>
      </c>
      <c r="J597" s="260">
        <f t="shared" si="141"/>
        <v>1</v>
      </c>
      <c r="K597" s="261" t="s">
        <v>974</v>
      </c>
      <c r="L597" s="259">
        <v>2235</v>
      </c>
    </row>
    <row r="598" spans="1:13" x14ac:dyDescent="0.2">
      <c r="B598" s="264" t="s">
        <v>688</v>
      </c>
      <c r="C598" s="255">
        <f t="shared" ref="C598:C630" si="152">+((F598/100)+1)*L598</f>
        <v>4720</v>
      </c>
      <c r="D598" s="256">
        <v>3</v>
      </c>
      <c r="E598" s="257">
        <v>0</v>
      </c>
      <c r="F598" s="258">
        <v>18</v>
      </c>
      <c r="G598" s="255">
        <f t="shared" si="147"/>
        <v>1573.3333333333333</v>
      </c>
      <c r="H598" s="255">
        <f t="shared" si="142"/>
        <v>1887.9999999999998</v>
      </c>
      <c r="I598" s="259">
        <v>4329</v>
      </c>
      <c r="J598" s="260">
        <f t="shared" si="141"/>
        <v>3</v>
      </c>
      <c r="K598" s="261" t="s">
        <v>977</v>
      </c>
      <c r="L598" s="259">
        <v>4000</v>
      </c>
    </row>
    <row r="599" spans="1:13" x14ac:dyDescent="0.2">
      <c r="B599" s="262" t="s">
        <v>348</v>
      </c>
      <c r="C599" s="255">
        <f t="shared" si="152"/>
        <v>6136</v>
      </c>
      <c r="D599" s="256">
        <v>3</v>
      </c>
      <c r="E599" s="257">
        <v>0</v>
      </c>
      <c r="F599" s="258">
        <v>18</v>
      </c>
      <c r="G599" s="255">
        <f t="shared" si="147"/>
        <v>2045.3333333333333</v>
      </c>
      <c r="H599" s="255">
        <f t="shared" si="142"/>
        <v>2454.3999999999996</v>
      </c>
      <c r="I599" s="259">
        <v>6084</v>
      </c>
      <c r="J599" s="260">
        <f t="shared" si="141"/>
        <v>3</v>
      </c>
      <c r="K599" s="261" t="s">
        <v>974</v>
      </c>
      <c r="L599" s="259">
        <v>5200</v>
      </c>
    </row>
    <row r="600" spans="1:13" x14ac:dyDescent="0.2">
      <c r="B600" s="262" t="s">
        <v>347</v>
      </c>
      <c r="C600" s="255">
        <f t="shared" si="152"/>
        <v>5074</v>
      </c>
      <c r="D600" s="256">
        <v>3</v>
      </c>
      <c r="E600" s="257">
        <v>0</v>
      </c>
      <c r="F600" s="258">
        <v>18</v>
      </c>
      <c r="G600" s="255">
        <f t="shared" si="147"/>
        <v>1691.3333333333333</v>
      </c>
      <c r="H600" s="255">
        <f t="shared" si="142"/>
        <v>2029.6</v>
      </c>
      <c r="I600" s="259">
        <v>5733</v>
      </c>
      <c r="J600" s="260">
        <f t="shared" si="141"/>
        <v>1</v>
      </c>
      <c r="K600" s="261" t="s">
        <v>974</v>
      </c>
      <c r="L600" s="259">
        <v>4300</v>
      </c>
    </row>
    <row r="601" spans="1:13" x14ac:dyDescent="0.2">
      <c r="B601" s="262" t="s">
        <v>346</v>
      </c>
      <c r="C601" s="255">
        <f t="shared" si="152"/>
        <v>5251</v>
      </c>
      <c r="D601" s="256">
        <v>3</v>
      </c>
      <c r="E601" s="257">
        <v>0</v>
      </c>
      <c r="F601" s="258">
        <v>18</v>
      </c>
      <c r="G601" s="255">
        <f t="shared" si="147"/>
        <v>1750.3333333333333</v>
      </c>
      <c r="H601" s="255">
        <f t="shared" si="142"/>
        <v>2100.3999999999996</v>
      </c>
      <c r="I601" s="259">
        <v>5206.5</v>
      </c>
      <c r="J601" s="260">
        <f t="shared" si="141"/>
        <v>3</v>
      </c>
      <c r="K601" s="261" t="s">
        <v>974</v>
      </c>
      <c r="L601" s="259">
        <v>4450</v>
      </c>
    </row>
    <row r="602" spans="1:13" x14ac:dyDescent="0.2">
      <c r="B602" s="262" t="s">
        <v>345</v>
      </c>
      <c r="C602" s="255">
        <f t="shared" si="152"/>
        <v>6018</v>
      </c>
      <c r="D602" s="256">
        <v>3</v>
      </c>
      <c r="E602" s="257">
        <v>0</v>
      </c>
      <c r="F602" s="258">
        <v>18</v>
      </c>
      <c r="G602" s="255">
        <f t="shared" si="147"/>
        <v>2006</v>
      </c>
      <c r="H602" s="255">
        <f t="shared" si="142"/>
        <v>2407.1999999999998</v>
      </c>
      <c r="I602" s="259">
        <v>5674.5</v>
      </c>
      <c r="J602" s="260">
        <f t="shared" si="141"/>
        <v>3</v>
      </c>
      <c r="K602" s="261" t="s">
        <v>974</v>
      </c>
      <c r="L602" s="259">
        <v>5100</v>
      </c>
    </row>
    <row r="603" spans="1:13" ht="15.75" customHeight="1" x14ac:dyDescent="0.2">
      <c r="B603" s="262" t="s">
        <v>43</v>
      </c>
      <c r="C603" s="255">
        <f t="shared" si="152"/>
        <v>5406.7599999999993</v>
      </c>
      <c r="D603" s="256">
        <v>3</v>
      </c>
      <c r="E603" s="257">
        <v>0</v>
      </c>
      <c r="F603" s="258">
        <v>18</v>
      </c>
      <c r="G603" s="255">
        <f t="shared" si="147"/>
        <v>1802.2533333333331</v>
      </c>
      <c r="H603" s="255">
        <f t="shared" si="142"/>
        <v>2162.7039999999997</v>
      </c>
      <c r="I603" s="259">
        <v>5323.5</v>
      </c>
      <c r="J603" s="260">
        <f t="shared" si="141"/>
        <v>3</v>
      </c>
      <c r="K603" s="261" t="s">
        <v>974</v>
      </c>
      <c r="L603" s="259">
        <v>4582</v>
      </c>
    </row>
    <row r="604" spans="1:13" x14ac:dyDescent="0.2">
      <c r="B604" s="265" t="s">
        <v>739</v>
      </c>
      <c r="C604" s="255">
        <f t="shared" si="152"/>
        <v>39695.199999999997</v>
      </c>
      <c r="D604" s="256">
        <v>25</v>
      </c>
      <c r="E604" s="257">
        <v>0</v>
      </c>
      <c r="F604" s="258">
        <v>18</v>
      </c>
      <c r="G604" s="255">
        <f t="shared" si="147"/>
        <v>1587.808</v>
      </c>
      <c r="H604" s="255">
        <f t="shared" si="142"/>
        <v>1905.3696</v>
      </c>
      <c r="I604" s="259">
        <v>40306.5</v>
      </c>
      <c r="J604" s="260">
        <f t="shared" si="141"/>
        <v>1</v>
      </c>
      <c r="K604" s="261" t="s">
        <v>976</v>
      </c>
      <c r="L604" s="259">
        <v>33640</v>
      </c>
    </row>
    <row r="605" spans="1:13" x14ac:dyDescent="0.2">
      <c r="A605" s="275"/>
      <c r="B605" s="276" t="s">
        <v>9257</v>
      </c>
      <c r="C605" s="255">
        <f t="shared" ref="C605" si="153">+((F605/100)+1)*L605</f>
        <v>15427.5</v>
      </c>
      <c r="D605" s="256">
        <v>50</v>
      </c>
      <c r="E605" s="257">
        <v>0</v>
      </c>
      <c r="F605" s="258">
        <v>21</v>
      </c>
      <c r="G605" s="255">
        <f t="shared" ref="G605" si="154">C605/D605</f>
        <v>308.55</v>
      </c>
      <c r="H605" s="255">
        <f t="shared" ref="H605" si="155">G605*1.2</f>
        <v>370.26</v>
      </c>
      <c r="I605" s="259">
        <v>40307.5</v>
      </c>
      <c r="J605" s="260">
        <f t="shared" ref="J605" si="156">IF(I605&lt;C605,3,IF(I605&gt;C605,1,2))</f>
        <v>1</v>
      </c>
      <c r="K605" s="261" t="s">
        <v>976</v>
      </c>
      <c r="L605" s="259">
        <v>12750</v>
      </c>
      <c r="M605" s="275"/>
    </row>
    <row r="606" spans="1:13" x14ac:dyDescent="0.2">
      <c r="B606" s="254" t="s">
        <v>8953</v>
      </c>
      <c r="C606" s="255">
        <f t="shared" si="152"/>
        <v>12100</v>
      </c>
      <c r="D606" s="256">
        <v>50</v>
      </c>
      <c r="E606" s="257">
        <v>0</v>
      </c>
      <c r="F606" s="258">
        <v>21</v>
      </c>
      <c r="G606" s="255">
        <f t="shared" si="147"/>
        <v>242</v>
      </c>
      <c r="H606" s="255">
        <f t="shared" si="142"/>
        <v>290.39999999999998</v>
      </c>
      <c r="I606" s="259">
        <v>19539</v>
      </c>
      <c r="J606" s="260">
        <f t="shared" si="141"/>
        <v>1</v>
      </c>
      <c r="K606" s="261" t="s">
        <v>973</v>
      </c>
      <c r="L606" s="259">
        <v>10000</v>
      </c>
    </row>
    <row r="607" spans="1:13" x14ac:dyDescent="0.2">
      <c r="B607" s="265" t="s">
        <v>738</v>
      </c>
      <c r="C607" s="255">
        <f t="shared" si="152"/>
        <v>5758.4</v>
      </c>
      <c r="D607" s="256">
        <v>12</v>
      </c>
      <c r="E607" s="257">
        <v>0</v>
      </c>
      <c r="F607" s="258">
        <v>18</v>
      </c>
      <c r="G607" s="255">
        <f t="shared" si="147"/>
        <v>479.86666666666662</v>
      </c>
      <c r="H607" s="255">
        <f t="shared" si="142"/>
        <v>575.83999999999992</v>
      </c>
      <c r="I607" s="259">
        <v>5089.5</v>
      </c>
      <c r="J607" s="260">
        <f t="shared" si="141"/>
        <v>3</v>
      </c>
      <c r="K607" s="261" t="s">
        <v>975</v>
      </c>
      <c r="L607" s="259">
        <v>4880</v>
      </c>
    </row>
    <row r="608" spans="1:13" x14ac:dyDescent="0.2">
      <c r="B608" s="262" t="s">
        <v>344</v>
      </c>
      <c r="C608" s="255">
        <f t="shared" si="152"/>
        <v>2420</v>
      </c>
      <c r="D608" s="256">
        <v>1</v>
      </c>
      <c r="E608" s="257">
        <v>0</v>
      </c>
      <c r="F608" s="258">
        <v>21</v>
      </c>
      <c r="G608" s="255">
        <f t="shared" si="147"/>
        <v>2420</v>
      </c>
      <c r="H608" s="255">
        <f t="shared" si="142"/>
        <v>2904</v>
      </c>
      <c r="I608" s="259">
        <v>2004</v>
      </c>
      <c r="J608" s="260">
        <f t="shared" si="141"/>
        <v>3</v>
      </c>
      <c r="K608" s="261" t="s">
        <v>973</v>
      </c>
      <c r="L608" s="259">
        <v>2000</v>
      </c>
    </row>
    <row r="609" spans="2:12" x14ac:dyDescent="0.2">
      <c r="B609" s="262" t="s">
        <v>343</v>
      </c>
      <c r="C609" s="255">
        <f t="shared" si="152"/>
        <v>6050</v>
      </c>
      <c r="D609" s="256">
        <v>12</v>
      </c>
      <c r="E609" s="257">
        <v>0</v>
      </c>
      <c r="F609" s="258">
        <v>21</v>
      </c>
      <c r="G609" s="255">
        <f t="shared" si="147"/>
        <v>504.16666666666669</v>
      </c>
      <c r="H609" s="255">
        <f t="shared" si="142"/>
        <v>605</v>
      </c>
      <c r="I609" s="259">
        <v>5400</v>
      </c>
      <c r="J609" s="260">
        <f t="shared" si="141"/>
        <v>3</v>
      </c>
      <c r="K609" s="261" t="s">
        <v>973</v>
      </c>
      <c r="L609" s="259">
        <v>5000</v>
      </c>
    </row>
    <row r="610" spans="2:12" ht="17.25" customHeight="1" x14ac:dyDescent="0.2">
      <c r="B610" s="254" t="s">
        <v>342</v>
      </c>
      <c r="C610" s="255">
        <f t="shared" si="152"/>
        <v>6050</v>
      </c>
      <c r="D610" s="256">
        <v>12</v>
      </c>
      <c r="E610" s="257">
        <v>0</v>
      </c>
      <c r="F610" s="258">
        <v>21</v>
      </c>
      <c r="G610" s="255">
        <f t="shared" si="147"/>
        <v>504.16666666666669</v>
      </c>
      <c r="H610" s="255">
        <f t="shared" si="142"/>
        <v>605</v>
      </c>
      <c r="I610" s="259">
        <v>5400</v>
      </c>
      <c r="J610" s="260">
        <f t="shared" ref="J610:J641" si="157">IF(I610&lt;C610,3,IF(I610&gt;C610,1,2))</f>
        <v>3</v>
      </c>
      <c r="K610" s="261" t="s">
        <v>973</v>
      </c>
      <c r="L610" s="259">
        <v>5000</v>
      </c>
    </row>
    <row r="611" spans="2:12" x14ac:dyDescent="0.2">
      <c r="B611" s="254" t="s">
        <v>341</v>
      </c>
      <c r="C611" s="255">
        <f t="shared" si="152"/>
        <v>6050</v>
      </c>
      <c r="D611" s="256">
        <v>12</v>
      </c>
      <c r="E611" s="257">
        <v>0</v>
      </c>
      <c r="F611" s="258">
        <v>21</v>
      </c>
      <c r="G611" s="255">
        <f t="shared" si="147"/>
        <v>504.16666666666669</v>
      </c>
      <c r="H611" s="255">
        <f t="shared" si="142"/>
        <v>605</v>
      </c>
      <c r="I611" s="259">
        <v>5400</v>
      </c>
      <c r="J611" s="260">
        <f t="shared" si="157"/>
        <v>3</v>
      </c>
      <c r="K611" s="261" t="s">
        <v>973</v>
      </c>
      <c r="L611" s="259">
        <v>5000</v>
      </c>
    </row>
    <row r="612" spans="2:12" x14ac:dyDescent="0.2">
      <c r="B612" s="262" t="s">
        <v>340</v>
      </c>
      <c r="C612" s="255">
        <f t="shared" si="152"/>
        <v>6050</v>
      </c>
      <c r="D612" s="256">
        <v>12</v>
      </c>
      <c r="E612" s="257">
        <v>0</v>
      </c>
      <c r="F612" s="258">
        <v>21</v>
      </c>
      <c r="G612" s="255">
        <f t="shared" si="147"/>
        <v>504.16666666666669</v>
      </c>
      <c r="H612" s="255">
        <f t="shared" si="142"/>
        <v>605</v>
      </c>
      <c r="I612" s="259">
        <v>5400</v>
      </c>
      <c r="J612" s="260">
        <f t="shared" si="157"/>
        <v>3</v>
      </c>
      <c r="K612" s="261" t="s">
        <v>973</v>
      </c>
      <c r="L612" s="259">
        <v>5000</v>
      </c>
    </row>
    <row r="613" spans="2:12" x14ac:dyDescent="0.2">
      <c r="B613" s="254" t="s">
        <v>339</v>
      </c>
      <c r="C613" s="255">
        <f t="shared" si="152"/>
        <v>8712</v>
      </c>
      <c r="D613" s="256">
        <v>12</v>
      </c>
      <c r="E613" s="257">
        <v>0</v>
      </c>
      <c r="F613" s="258">
        <v>21</v>
      </c>
      <c r="G613" s="255">
        <f t="shared" si="147"/>
        <v>726</v>
      </c>
      <c r="H613" s="255">
        <f t="shared" si="142"/>
        <v>871.19999999999993</v>
      </c>
      <c r="I613" s="259">
        <v>7200</v>
      </c>
      <c r="J613" s="260">
        <f t="shared" si="157"/>
        <v>3</v>
      </c>
      <c r="K613" s="261" t="s">
        <v>973</v>
      </c>
      <c r="L613" s="259">
        <v>7200</v>
      </c>
    </row>
    <row r="614" spans="2:12" x14ac:dyDescent="0.2">
      <c r="B614" s="265" t="s">
        <v>707</v>
      </c>
      <c r="C614" s="255">
        <f t="shared" si="152"/>
        <v>8470</v>
      </c>
      <c r="D614" s="256">
        <v>1</v>
      </c>
      <c r="E614" s="257">
        <v>0</v>
      </c>
      <c r="F614" s="258">
        <v>21</v>
      </c>
      <c r="G614" s="255">
        <f t="shared" si="147"/>
        <v>8470</v>
      </c>
      <c r="H614" s="255">
        <f t="shared" si="142"/>
        <v>10164</v>
      </c>
      <c r="I614" s="259">
        <v>7200</v>
      </c>
      <c r="J614" s="260">
        <f t="shared" si="157"/>
        <v>3</v>
      </c>
      <c r="K614" s="261" t="s">
        <v>973</v>
      </c>
      <c r="L614" s="259">
        <v>7000</v>
      </c>
    </row>
    <row r="615" spans="2:12" x14ac:dyDescent="0.2">
      <c r="B615" s="254" t="s">
        <v>338</v>
      </c>
      <c r="C615" s="255">
        <f t="shared" si="152"/>
        <v>5445</v>
      </c>
      <c r="D615" s="256">
        <v>12</v>
      </c>
      <c r="E615" s="257">
        <v>0</v>
      </c>
      <c r="F615" s="258">
        <v>21</v>
      </c>
      <c r="G615" s="255">
        <f t="shared" si="147"/>
        <v>453.75</v>
      </c>
      <c r="H615" s="255">
        <f t="shared" si="142"/>
        <v>544.5</v>
      </c>
      <c r="I615" s="259">
        <v>5400</v>
      </c>
      <c r="J615" s="260">
        <f t="shared" si="157"/>
        <v>3</v>
      </c>
      <c r="K615" s="261" t="s">
        <v>973</v>
      </c>
      <c r="L615" s="259">
        <v>4500</v>
      </c>
    </row>
    <row r="616" spans="2:12" ht="14.25" customHeight="1" x14ac:dyDescent="0.2">
      <c r="B616" s="254" t="s">
        <v>337</v>
      </c>
      <c r="C616" s="255">
        <f t="shared" si="152"/>
        <v>5445</v>
      </c>
      <c r="D616" s="256">
        <v>12</v>
      </c>
      <c r="E616" s="257">
        <v>0</v>
      </c>
      <c r="F616" s="258">
        <v>21</v>
      </c>
      <c r="G616" s="255">
        <f t="shared" si="147"/>
        <v>453.75</v>
      </c>
      <c r="H616" s="255">
        <f t="shared" si="142"/>
        <v>544.5</v>
      </c>
      <c r="I616" s="259">
        <v>5400</v>
      </c>
      <c r="J616" s="260">
        <f t="shared" si="157"/>
        <v>3</v>
      </c>
      <c r="K616" s="261" t="s">
        <v>973</v>
      </c>
      <c r="L616" s="259">
        <v>4500</v>
      </c>
    </row>
    <row r="617" spans="2:12" x14ac:dyDescent="0.2">
      <c r="B617" s="262" t="s">
        <v>336</v>
      </c>
      <c r="C617" s="255">
        <f t="shared" si="152"/>
        <v>8024</v>
      </c>
      <c r="D617" s="256">
        <v>18</v>
      </c>
      <c r="E617" s="257">
        <v>0</v>
      </c>
      <c r="F617" s="258">
        <v>18</v>
      </c>
      <c r="G617" s="255">
        <f t="shared" si="147"/>
        <v>445.77777777777777</v>
      </c>
      <c r="H617" s="255">
        <f t="shared" si="142"/>
        <v>534.93333333333328</v>
      </c>
      <c r="I617" s="259">
        <v>7371</v>
      </c>
      <c r="J617" s="260">
        <f t="shared" si="157"/>
        <v>3</v>
      </c>
      <c r="K617" s="261" t="s">
        <v>974</v>
      </c>
      <c r="L617" s="259">
        <v>6800</v>
      </c>
    </row>
    <row r="618" spans="2:12" x14ac:dyDescent="0.2">
      <c r="B618" s="254" t="s">
        <v>335</v>
      </c>
      <c r="C618" s="255">
        <f t="shared" si="152"/>
        <v>7740.7999999999993</v>
      </c>
      <c r="D618" s="256">
        <v>18</v>
      </c>
      <c r="E618" s="257">
        <v>0</v>
      </c>
      <c r="F618" s="258">
        <v>18</v>
      </c>
      <c r="G618" s="255">
        <f t="shared" si="147"/>
        <v>430.04444444444442</v>
      </c>
      <c r="H618" s="255">
        <f t="shared" si="142"/>
        <v>516.05333333333328</v>
      </c>
      <c r="I618" s="259">
        <v>7137</v>
      </c>
      <c r="J618" s="260">
        <f t="shared" si="157"/>
        <v>3</v>
      </c>
      <c r="K618" s="261" t="s">
        <v>974</v>
      </c>
      <c r="L618" s="259">
        <v>6560</v>
      </c>
    </row>
    <row r="619" spans="2:12" x14ac:dyDescent="0.2">
      <c r="B619" s="254" t="s">
        <v>334</v>
      </c>
      <c r="C619" s="255">
        <f t="shared" si="152"/>
        <v>8024</v>
      </c>
      <c r="D619" s="256">
        <v>18</v>
      </c>
      <c r="E619" s="257">
        <v>0</v>
      </c>
      <c r="F619" s="258">
        <v>18</v>
      </c>
      <c r="G619" s="255">
        <f t="shared" si="147"/>
        <v>445.77777777777777</v>
      </c>
      <c r="H619" s="255">
        <f t="shared" si="142"/>
        <v>534.93333333333328</v>
      </c>
      <c r="I619" s="259">
        <v>7371</v>
      </c>
      <c r="J619" s="260">
        <f t="shared" si="157"/>
        <v>3</v>
      </c>
      <c r="K619" s="261" t="s">
        <v>974</v>
      </c>
      <c r="L619" s="259">
        <v>6800</v>
      </c>
    </row>
    <row r="620" spans="2:12" x14ac:dyDescent="0.2">
      <c r="B620" s="254" t="s">
        <v>333</v>
      </c>
      <c r="C620" s="255">
        <f t="shared" si="152"/>
        <v>8024</v>
      </c>
      <c r="D620" s="256">
        <v>18</v>
      </c>
      <c r="E620" s="257">
        <v>0</v>
      </c>
      <c r="F620" s="258">
        <v>18</v>
      </c>
      <c r="G620" s="255">
        <f t="shared" si="147"/>
        <v>445.77777777777777</v>
      </c>
      <c r="H620" s="255">
        <f t="shared" si="142"/>
        <v>534.93333333333328</v>
      </c>
      <c r="I620" s="259">
        <v>7371</v>
      </c>
      <c r="J620" s="260">
        <f t="shared" si="157"/>
        <v>3</v>
      </c>
      <c r="K620" s="261" t="s">
        <v>974</v>
      </c>
      <c r="L620" s="259">
        <v>6800</v>
      </c>
    </row>
    <row r="621" spans="2:12" x14ac:dyDescent="0.2">
      <c r="B621" s="262" t="s">
        <v>332</v>
      </c>
      <c r="C621" s="255">
        <f t="shared" si="152"/>
        <v>8024</v>
      </c>
      <c r="D621" s="256">
        <v>18</v>
      </c>
      <c r="E621" s="257">
        <v>0</v>
      </c>
      <c r="F621" s="258">
        <v>18</v>
      </c>
      <c r="G621" s="255">
        <f t="shared" si="147"/>
        <v>445.77777777777777</v>
      </c>
      <c r="H621" s="255">
        <f t="shared" si="142"/>
        <v>534.93333333333328</v>
      </c>
      <c r="I621" s="259">
        <v>7371</v>
      </c>
      <c r="J621" s="260">
        <f t="shared" si="157"/>
        <v>3</v>
      </c>
      <c r="K621" s="261" t="s">
        <v>974</v>
      </c>
      <c r="L621" s="259">
        <v>6800</v>
      </c>
    </row>
    <row r="622" spans="2:12" x14ac:dyDescent="0.2">
      <c r="B622" s="264" t="s">
        <v>9202</v>
      </c>
      <c r="C622" s="255">
        <f t="shared" si="152"/>
        <v>2950</v>
      </c>
      <c r="D622" s="256">
        <v>1</v>
      </c>
      <c r="E622" s="257">
        <v>0</v>
      </c>
      <c r="F622" s="258">
        <v>18</v>
      </c>
      <c r="G622" s="255">
        <f t="shared" si="147"/>
        <v>2950</v>
      </c>
      <c r="H622" s="255">
        <f t="shared" si="142"/>
        <v>3540</v>
      </c>
      <c r="I622" s="259">
        <v>2808</v>
      </c>
      <c r="J622" s="260">
        <f t="shared" si="157"/>
        <v>3</v>
      </c>
      <c r="K622" s="261" t="s">
        <v>974</v>
      </c>
      <c r="L622" s="259">
        <v>2500</v>
      </c>
    </row>
    <row r="623" spans="2:12" x14ac:dyDescent="0.2">
      <c r="B623" s="262" t="s">
        <v>331</v>
      </c>
      <c r="C623" s="255">
        <f t="shared" si="152"/>
        <v>11275.199999999999</v>
      </c>
      <c r="D623" s="256">
        <v>30</v>
      </c>
      <c r="E623" s="257">
        <v>0</v>
      </c>
      <c r="F623" s="258">
        <v>20</v>
      </c>
      <c r="G623" s="255">
        <f t="shared" si="147"/>
        <v>375.84</v>
      </c>
      <c r="H623" s="255">
        <f t="shared" si="142"/>
        <v>451.00799999999998</v>
      </c>
      <c r="I623" s="259">
        <v>8833.5</v>
      </c>
      <c r="J623" s="260">
        <f t="shared" si="157"/>
        <v>3</v>
      </c>
      <c r="K623" s="261" t="s">
        <v>974</v>
      </c>
      <c r="L623" s="259">
        <v>9396</v>
      </c>
    </row>
    <row r="624" spans="2:12" x14ac:dyDescent="0.2">
      <c r="B624" s="240" t="s">
        <v>9242</v>
      </c>
      <c r="C624" s="255">
        <f t="shared" si="152"/>
        <v>2880</v>
      </c>
      <c r="D624" s="256">
        <v>1</v>
      </c>
      <c r="E624" s="257">
        <v>0</v>
      </c>
      <c r="F624" s="258">
        <v>20</v>
      </c>
      <c r="G624" s="255">
        <f t="shared" si="147"/>
        <v>2880</v>
      </c>
      <c r="H624" s="255">
        <f t="shared" si="142"/>
        <v>3456</v>
      </c>
      <c r="I624" s="259">
        <v>2808</v>
      </c>
      <c r="J624" s="260">
        <f t="shared" si="157"/>
        <v>3</v>
      </c>
      <c r="K624" s="261" t="s">
        <v>974</v>
      </c>
      <c r="L624" s="259">
        <v>2400</v>
      </c>
    </row>
    <row r="625" spans="2:12" x14ac:dyDescent="0.2">
      <c r="B625" s="254"/>
      <c r="C625" s="255"/>
      <c r="D625" s="256">
        <v>6</v>
      </c>
      <c r="E625" s="257" t="s">
        <v>808</v>
      </c>
      <c r="F625" s="258">
        <v>20</v>
      </c>
      <c r="G625" s="255">
        <f t="shared" si="147"/>
        <v>0</v>
      </c>
      <c r="H625" s="255">
        <f t="shared" si="142"/>
        <v>0</v>
      </c>
      <c r="I625" s="259">
        <v>16204.499999999998</v>
      </c>
      <c r="J625" s="260">
        <f t="shared" si="157"/>
        <v>1</v>
      </c>
      <c r="K625" s="261" t="s">
        <v>974</v>
      </c>
      <c r="L625" s="259">
        <v>13950</v>
      </c>
    </row>
    <row r="626" spans="2:12" x14ac:dyDescent="0.2">
      <c r="B626" s="265" t="s">
        <v>796</v>
      </c>
      <c r="C626" s="255">
        <f t="shared" si="152"/>
        <v>17936</v>
      </c>
      <c r="D626" s="256">
        <v>10</v>
      </c>
      <c r="E626" s="257">
        <v>0</v>
      </c>
      <c r="F626" s="258">
        <v>18</v>
      </c>
      <c r="G626" s="255">
        <f t="shared" si="147"/>
        <v>1793.6</v>
      </c>
      <c r="H626" s="255">
        <f t="shared" si="142"/>
        <v>2152.3199999999997</v>
      </c>
      <c r="I626" s="259">
        <v>14391</v>
      </c>
      <c r="J626" s="260">
        <f t="shared" si="157"/>
        <v>3</v>
      </c>
      <c r="K626" s="261" t="s">
        <v>975</v>
      </c>
      <c r="L626" s="259">
        <v>15200</v>
      </c>
    </row>
    <row r="627" spans="2:12" x14ac:dyDescent="0.2">
      <c r="B627" s="264" t="s">
        <v>681</v>
      </c>
      <c r="C627" s="255">
        <f t="shared" si="152"/>
        <v>36462</v>
      </c>
      <c r="D627" s="256">
        <v>20</v>
      </c>
      <c r="E627" s="257">
        <v>0</v>
      </c>
      <c r="F627" s="258">
        <v>18</v>
      </c>
      <c r="G627" s="255">
        <f t="shared" si="147"/>
        <v>1823.1</v>
      </c>
      <c r="H627" s="255">
        <f t="shared" si="142"/>
        <v>2187.7199999999998</v>
      </c>
      <c r="I627" s="259">
        <v>28314</v>
      </c>
      <c r="J627" s="260">
        <f t="shared" si="157"/>
        <v>3</v>
      </c>
      <c r="K627" s="261" t="s">
        <v>975</v>
      </c>
      <c r="L627" s="259">
        <v>30900</v>
      </c>
    </row>
    <row r="628" spans="2:12" x14ac:dyDescent="0.2">
      <c r="B628" s="254"/>
      <c r="C628" s="255">
        <f t="shared" si="152"/>
        <v>11800</v>
      </c>
      <c r="D628" s="256">
        <v>20</v>
      </c>
      <c r="E628" s="257">
        <v>0</v>
      </c>
      <c r="F628" s="258">
        <v>18</v>
      </c>
      <c r="G628" s="255">
        <f t="shared" si="147"/>
        <v>590</v>
      </c>
      <c r="H628" s="255">
        <f t="shared" si="142"/>
        <v>708</v>
      </c>
      <c r="I628" s="259">
        <v>21996</v>
      </c>
      <c r="J628" s="260">
        <f t="shared" si="157"/>
        <v>1</v>
      </c>
      <c r="K628" s="261" t="s">
        <v>976</v>
      </c>
      <c r="L628" s="259">
        <v>10000</v>
      </c>
    </row>
    <row r="629" spans="2:12" x14ac:dyDescent="0.2">
      <c r="B629" s="269" t="s">
        <v>9173</v>
      </c>
      <c r="C629" s="255">
        <f t="shared" si="152"/>
        <v>23600</v>
      </c>
      <c r="D629" s="256">
        <v>20</v>
      </c>
      <c r="E629" s="257">
        <v>0</v>
      </c>
      <c r="F629" s="258">
        <v>18</v>
      </c>
      <c r="G629" s="255">
        <f t="shared" si="147"/>
        <v>1180</v>
      </c>
      <c r="H629" s="255">
        <f t="shared" si="142"/>
        <v>1416</v>
      </c>
      <c r="I629" s="259">
        <v>21997</v>
      </c>
      <c r="J629" s="260">
        <f t="shared" si="157"/>
        <v>3</v>
      </c>
      <c r="K629" s="261" t="s">
        <v>976</v>
      </c>
      <c r="L629" s="259">
        <v>20000</v>
      </c>
    </row>
    <row r="630" spans="2:12" x14ac:dyDescent="0.2">
      <c r="B630" s="254" t="s">
        <v>330</v>
      </c>
      <c r="C630" s="255">
        <f t="shared" si="152"/>
        <v>9204</v>
      </c>
      <c r="D630" s="256">
        <v>12</v>
      </c>
      <c r="E630" s="257">
        <v>0</v>
      </c>
      <c r="F630" s="258">
        <v>18</v>
      </c>
      <c r="G630" s="255">
        <f t="shared" si="147"/>
        <v>767</v>
      </c>
      <c r="H630" s="255">
        <f t="shared" si="142"/>
        <v>920.4</v>
      </c>
      <c r="I630" s="259">
        <v>7780.4999999999991</v>
      </c>
      <c r="J630" s="260">
        <f t="shared" si="157"/>
        <v>3</v>
      </c>
      <c r="K630" s="261" t="s">
        <v>973</v>
      </c>
      <c r="L630" s="259">
        <v>7800</v>
      </c>
    </row>
    <row r="631" spans="2:12" x14ac:dyDescent="0.2">
      <c r="B631" s="254" t="s">
        <v>329</v>
      </c>
      <c r="C631" s="255">
        <f t="shared" ref="C631:C649" si="158">+((F631/100)+1)*L631</f>
        <v>2596</v>
      </c>
      <c r="D631" s="256">
        <v>1</v>
      </c>
      <c r="E631" s="257">
        <v>0</v>
      </c>
      <c r="F631" s="258">
        <v>18</v>
      </c>
      <c r="G631" s="255">
        <f t="shared" si="147"/>
        <v>2596</v>
      </c>
      <c r="H631" s="255">
        <f t="shared" si="142"/>
        <v>3115.2</v>
      </c>
      <c r="I631" s="259">
        <v>2047.4999999999998</v>
      </c>
      <c r="J631" s="260">
        <f t="shared" si="157"/>
        <v>3</v>
      </c>
      <c r="K631" s="261" t="s">
        <v>974</v>
      </c>
      <c r="L631" s="259">
        <v>2200</v>
      </c>
    </row>
    <row r="632" spans="2:12" x14ac:dyDescent="0.2">
      <c r="B632" s="240" t="s">
        <v>671</v>
      </c>
      <c r="C632" s="255">
        <f t="shared" si="158"/>
        <v>11340.98</v>
      </c>
      <c r="D632" s="256">
        <v>18</v>
      </c>
      <c r="E632" s="257">
        <v>0</v>
      </c>
      <c r="F632" s="258">
        <v>18</v>
      </c>
      <c r="G632" s="255">
        <f t="shared" si="147"/>
        <v>630.05444444444447</v>
      </c>
      <c r="H632" s="255">
        <f t="shared" si="142"/>
        <v>756.06533333333334</v>
      </c>
      <c r="I632" s="259">
        <v>9945</v>
      </c>
      <c r="J632" s="260">
        <f t="shared" si="157"/>
        <v>3</v>
      </c>
      <c r="K632" s="261" t="s">
        <v>974</v>
      </c>
      <c r="L632" s="259">
        <v>9611</v>
      </c>
    </row>
    <row r="633" spans="2:12" x14ac:dyDescent="0.2">
      <c r="B633" s="254" t="s">
        <v>328</v>
      </c>
      <c r="C633" s="255">
        <f t="shared" si="158"/>
        <v>11340.98</v>
      </c>
      <c r="D633" s="256">
        <v>18</v>
      </c>
      <c r="E633" s="257">
        <v>0</v>
      </c>
      <c r="F633" s="258">
        <v>18</v>
      </c>
      <c r="G633" s="255">
        <f t="shared" si="147"/>
        <v>630.05444444444447</v>
      </c>
      <c r="H633" s="255">
        <f t="shared" si="142"/>
        <v>756.06533333333334</v>
      </c>
      <c r="I633" s="259">
        <v>9769.5</v>
      </c>
      <c r="J633" s="260">
        <f t="shared" si="157"/>
        <v>3</v>
      </c>
      <c r="K633" s="261" t="s">
        <v>974</v>
      </c>
      <c r="L633" s="259">
        <v>9611</v>
      </c>
    </row>
    <row r="634" spans="2:12" x14ac:dyDescent="0.2">
      <c r="B634" s="254" t="s">
        <v>327</v>
      </c>
      <c r="C634" s="255">
        <f t="shared" si="158"/>
        <v>11918</v>
      </c>
      <c r="D634" s="256">
        <v>18</v>
      </c>
      <c r="E634" s="257">
        <v>0</v>
      </c>
      <c r="F634" s="258">
        <v>18</v>
      </c>
      <c r="G634" s="255">
        <f t="shared" si="147"/>
        <v>662.11111111111109</v>
      </c>
      <c r="H634" s="255">
        <f t="shared" si="142"/>
        <v>794.5333333333333</v>
      </c>
      <c r="I634" s="259">
        <v>9769.5</v>
      </c>
      <c r="J634" s="260">
        <f t="shared" si="157"/>
        <v>3</v>
      </c>
      <c r="K634" s="261" t="s">
        <v>974</v>
      </c>
      <c r="L634" s="259">
        <v>10100</v>
      </c>
    </row>
    <row r="635" spans="2:12" x14ac:dyDescent="0.2">
      <c r="B635" s="240" t="s">
        <v>938</v>
      </c>
      <c r="C635" s="255">
        <f t="shared" si="158"/>
        <v>0</v>
      </c>
      <c r="D635" s="256">
        <v>0</v>
      </c>
      <c r="E635" s="257">
        <v>0</v>
      </c>
      <c r="F635" s="258">
        <v>18</v>
      </c>
      <c r="G635" s="255" t="e">
        <f t="shared" si="147"/>
        <v>#DIV/0!</v>
      </c>
      <c r="H635" s="255" t="e">
        <f t="shared" si="142"/>
        <v>#DIV/0!</v>
      </c>
      <c r="I635" s="259">
        <v>0</v>
      </c>
      <c r="J635" s="260">
        <f t="shared" si="157"/>
        <v>2</v>
      </c>
      <c r="K635" s="261" t="s">
        <v>973</v>
      </c>
      <c r="L635" s="259">
        <v>0</v>
      </c>
    </row>
    <row r="636" spans="2:12" x14ac:dyDescent="0.2">
      <c r="B636" s="254" t="s">
        <v>326</v>
      </c>
      <c r="C636" s="255">
        <f t="shared" si="158"/>
        <v>4840</v>
      </c>
      <c r="D636" s="256">
        <v>12</v>
      </c>
      <c r="E636" s="257">
        <v>0</v>
      </c>
      <c r="F636" s="258">
        <v>21</v>
      </c>
      <c r="G636" s="255">
        <f t="shared" si="147"/>
        <v>403.33333333333331</v>
      </c>
      <c r="H636" s="255">
        <f t="shared" si="142"/>
        <v>483.99999999999994</v>
      </c>
      <c r="I636" s="259">
        <v>4980</v>
      </c>
      <c r="J636" s="260">
        <f t="shared" si="157"/>
        <v>1</v>
      </c>
      <c r="K636" s="261" t="s">
        <v>973</v>
      </c>
      <c r="L636" s="259">
        <v>4000</v>
      </c>
    </row>
    <row r="637" spans="2:12" x14ac:dyDescent="0.2">
      <c r="B637" s="262" t="s">
        <v>325</v>
      </c>
      <c r="C637" s="255">
        <f t="shared" si="158"/>
        <v>5142.5</v>
      </c>
      <c r="D637" s="256">
        <v>12</v>
      </c>
      <c r="E637" s="257">
        <v>0</v>
      </c>
      <c r="F637" s="258">
        <v>21</v>
      </c>
      <c r="G637" s="255">
        <f t="shared" si="147"/>
        <v>428.54166666666669</v>
      </c>
      <c r="H637" s="255">
        <f t="shared" si="142"/>
        <v>514.25</v>
      </c>
      <c r="I637" s="259">
        <v>5100</v>
      </c>
      <c r="J637" s="260">
        <f t="shared" si="157"/>
        <v>3</v>
      </c>
      <c r="K637" s="261" t="s">
        <v>973</v>
      </c>
      <c r="L637" s="259">
        <v>4250</v>
      </c>
    </row>
    <row r="638" spans="2:12" x14ac:dyDescent="0.2">
      <c r="B638" s="254" t="s">
        <v>324</v>
      </c>
      <c r="C638" s="255">
        <f t="shared" si="158"/>
        <v>1391.5</v>
      </c>
      <c r="D638" s="256">
        <v>1</v>
      </c>
      <c r="E638" s="257">
        <v>0</v>
      </c>
      <c r="F638" s="258">
        <v>21</v>
      </c>
      <c r="G638" s="255">
        <f t="shared" si="147"/>
        <v>1391.5</v>
      </c>
      <c r="H638" s="255">
        <f t="shared" si="142"/>
        <v>1669.8</v>
      </c>
      <c r="I638" s="259">
        <v>15000</v>
      </c>
      <c r="J638" s="260">
        <f t="shared" si="157"/>
        <v>1</v>
      </c>
      <c r="K638" s="261" t="s">
        <v>973</v>
      </c>
      <c r="L638" s="259">
        <v>1150</v>
      </c>
    </row>
    <row r="639" spans="2:12" x14ac:dyDescent="0.2">
      <c r="B639" s="48" t="s">
        <v>8470</v>
      </c>
      <c r="C639" s="255">
        <f t="shared" si="158"/>
        <v>12705</v>
      </c>
      <c r="D639" s="256">
        <v>1</v>
      </c>
      <c r="E639" s="257">
        <v>0</v>
      </c>
      <c r="F639" s="258">
        <v>21</v>
      </c>
      <c r="G639" s="255">
        <f t="shared" si="147"/>
        <v>12705</v>
      </c>
      <c r="H639" s="255">
        <f t="shared" si="142"/>
        <v>15246</v>
      </c>
      <c r="I639" s="259">
        <v>15001</v>
      </c>
      <c r="J639" s="260">
        <f t="shared" si="157"/>
        <v>1</v>
      </c>
      <c r="K639" s="261" t="s">
        <v>973</v>
      </c>
      <c r="L639" s="259">
        <v>10500</v>
      </c>
    </row>
    <row r="640" spans="2:12" x14ac:dyDescent="0.2">
      <c r="B640" s="254" t="s">
        <v>323</v>
      </c>
      <c r="C640" s="255">
        <f t="shared" si="158"/>
        <v>4477</v>
      </c>
      <c r="D640" s="256">
        <v>12</v>
      </c>
      <c r="E640" s="257">
        <v>0</v>
      </c>
      <c r="F640" s="258">
        <v>21</v>
      </c>
      <c r="G640" s="255">
        <f t="shared" si="147"/>
        <v>373.08333333333331</v>
      </c>
      <c r="H640" s="255">
        <f t="shared" si="142"/>
        <v>447.7</v>
      </c>
      <c r="I640" s="259">
        <v>4680</v>
      </c>
      <c r="J640" s="260">
        <f t="shared" si="157"/>
        <v>1</v>
      </c>
      <c r="K640" s="261" t="s">
        <v>973</v>
      </c>
      <c r="L640" s="259">
        <v>3700</v>
      </c>
    </row>
    <row r="641" spans="2:12" x14ac:dyDescent="0.2">
      <c r="B641" s="254" t="s">
        <v>322</v>
      </c>
      <c r="C641" s="255">
        <f t="shared" si="158"/>
        <v>7260</v>
      </c>
      <c r="D641" s="256">
        <v>12</v>
      </c>
      <c r="E641" s="257">
        <v>0</v>
      </c>
      <c r="F641" s="258">
        <v>21</v>
      </c>
      <c r="G641" s="255">
        <f t="shared" si="147"/>
        <v>605</v>
      </c>
      <c r="H641" s="255">
        <f t="shared" si="142"/>
        <v>726</v>
      </c>
      <c r="I641" s="259">
        <v>7140</v>
      </c>
      <c r="J641" s="260">
        <f t="shared" si="157"/>
        <v>3</v>
      </c>
      <c r="K641" s="261" t="s">
        <v>973</v>
      </c>
      <c r="L641" s="259">
        <v>6000</v>
      </c>
    </row>
    <row r="642" spans="2:12" x14ac:dyDescent="0.2">
      <c r="B642" s="254" t="s">
        <v>321</v>
      </c>
      <c r="C642" s="255">
        <f t="shared" si="158"/>
        <v>17424</v>
      </c>
      <c r="D642" s="256">
        <v>12</v>
      </c>
      <c r="E642" s="257">
        <v>0</v>
      </c>
      <c r="F642" s="258">
        <v>21</v>
      </c>
      <c r="G642" s="255">
        <f t="shared" si="147"/>
        <v>1452</v>
      </c>
      <c r="H642" s="255">
        <f t="shared" si="142"/>
        <v>1742.3999999999999</v>
      </c>
      <c r="I642" s="259">
        <v>10980</v>
      </c>
      <c r="J642" s="260">
        <f t="shared" ref="J642:J649" si="159">IF(I642&lt;C642,3,IF(I642&gt;C642,1,2))</f>
        <v>3</v>
      </c>
      <c r="K642" s="261" t="s">
        <v>973</v>
      </c>
      <c r="L642" s="259">
        <v>14400</v>
      </c>
    </row>
    <row r="643" spans="2:12" x14ac:dyDescent="0.2">
      <c r="B643" s="254" t="s">
        <v>320</v>
      </c>
      <c r="C643" s="255">
        <f t="shared" si="158"/>
        <v>8712</v>
      </c>
      <c r="D643" s="256">
        <v>6</v>
      </c>
      <c r="E643" s="257">
        <v>0</v>
      </c>
      <c r="F643" s="258">
        <v>21</v>
      </c>
      <c r="G643" s="255">
        <f t="shared" si="147"/>
        <v>1452</v>
      </c>
      <c r="H643" s="255">
        <f t="shared" si="142"/>
        <v>1742.3999999999999</v>
      </c>
      <c r="I643" s="259">
        <v>5580</v>
      </c>
      <c r="J643" s="260">
        <f t="shared" si="159"/>
        <v>3</v>
      </c>
      <c r="K643" s="261" t="s">
        <v>973</v>
      </c>
      <c r="L643" s="259">
        <v>7200</v>
      </c>
    </row>
    <row r="644" spans="2:12" x14ac:dyDescent="0.2">
      <c r="B644" s="254" t="s">
        <v>319</v>
      </c>
      <c r="C644" s="255">
        <f t="shared" si="158"/>
        <v>8288.5</v>
      </c>
      <c r="D644" s="256">
        <v>12</v>
      </c>
      <c r="E644" s="257">
        <v>0</v>
      </c>
      <c r="F644" s="258">
        <v>21</v>
      </c>
      <c r="G644" s="255">
        <f t="shared" si="147"/>
        <v>690.70833333333337</v>
      </c>
      <c r="H644" s="255">
        <f t="shared" si="142"/>
        <v>828.85</v>
      </c>
      <c r="I644" s="259">
        <v>7080</v>
      </c>
      <c r="J644" s="260">
        <f t="shared" si="159"/>
        <v>3</v>
      </c>
      <c r="K644" s="261" t="s">
        <v>973</v>
      </c>
      <c r="L644" s="259">
        <v>6850</v>
      </c>
    </row>
    <row r="645" spans="2:12" x14ac:dyDescent="0.2">
      <c r="B645" s="254" t="s">
        <v>318</v>
      </c>
      <c r="C645" s="255">
        <f t="shared" si="158"/>
        <v>8470</v>
      </c>
      <c r="D645" s="256">
        <v>12</v>
      </c>
      <c r="E645" s="257">
        <v>0</v>
      </c>
      <c r="F645" s="258">
        <v>21</v>
      </c>
      <c r="G645" s="255">
        <f t="shared" si="147"/>
        <v>705.83333333333337</v>
      </c>
      <c r="H645" s="255">
        <f t="shared" si="142"/>
        <v>847</v>
      </c>
      <c r="I645" s="259">
        <v>8160</v>
      </c>
      <c r="J645" s="260">
        <f t="shared" si="159"/>
        <v>3</v>
      </c>
      <c r="K645" s="261" t="s">
        <v>973</v>
      </c>
      <c r="L645" s="259">
        <v>7000</v>
      </c>
    </row>
    <row r="646" spans="2:12" x14ac:dyDescent="0.2">
      <c r="B646" s="254" t="s">
        <v>317</v>
      </c>
      <c r="C646" s="255">
        <f t="shared" si="158"/>
        <v>9680</v>
      </c>
      <c r="D646" s="256">
        <v>12</v>
      </c>
      <c r="E646" s="257">
        <v>0</v>
      </c>
      <c r="F646" s="258">
        <v>21</v>
      </c>
      <c r="G646" s="255">
        <f t="shared" si="147"/>
        <v>806.66666666666663</v>
      </c>
      <c r="H646" s="255">
        <f t="shared" si="142"/>
        <v>967.99999999999989</v>
      </c>
      <c r="I646" s="259">
        <v>9240</v>
      </c>
      <c r="J646" s="260">
        <f t="shared" si="159"/>
        <v>3</v>
      </c>
      <c r="K646" s="261" t="s">
        <v>973</v>
      </c>
      <c r="L646" s="259">
        <v>8000</v>
      </c>
    </row>
    <row r="647" spans="2:12" x14ac:dyDescent="0.2">
      <c r="B647" s="263" t="s">
        <v>776</v>
      </c>
      <c r="C647" s="255">
        <f t="shared" si="158"/>
        <v>4840</v>
      </c>
      <c r="D647" s="256">
        <v>12</v>
      </c>
      <c r="E647" s="257" t="s">
        <v>777</v>
      </c>
      <c r="F647" s="258">
        <v>21</v>
      </c>
      <c r="G647" s="255">
        <f t="shared" si="147"/>
        <v>403.33333333333331</v>
      </c>
      <c r="H647" s="255">
        <f t="shared" si="142"/>
        <v>483.99999999999994</v>
      </c>
      <c r="I647" s="259">
        <v>5580</v>
      </c>
      <c r="J647" s="260">
        <f t="shared" si="159"/>
        <v>1</v>
      </c>
      <c r="K647" s="261" t="s">
        <v>973</v>
      </c>
      <c r="L647" s="259">
        <v>4000</v>
      </c>
    </row>
    <row r="648" spans="2:12" x14ac:dyDescent="0.2">
      <c r="B648" s="263" t="s">
        <v>816</v>
      </c>
      <c r="C648" s="255">
        <f t="shared" si="158"/>
        <v>3630</v>
      </c>
      <c r="D648" s="256">
        <v>12</v>
      </c>
      <c r="E648" s="257">
        <v>0</v>
      </c>
      <c r="F648" s="258">
        <v>21</v>
      </c>
      <c r="G648" s="255">
        <f t="shared" si="147"/>
        <v>302.5</v>
      </c>
      <c r="H648" s="255">
        <f t="shared" si="142"/>
        <v>363</v>
      </c>
      <c r="I648" s="259">
        <v>3420</v>
      </c>
      <c r="J648" s="260">
        <f t="shared" si="159"/>
        <v>3</v>
      </c>
      <c r="K648" s="261" t="s">
        <v>973</v>
      </c>
      <c r="L648" s="259">
        <v>3000</v>
      </c>
    </row>
    <row r="649" spans="2:12" x14ac:dyDescent="0.2">
      <c r="B649" s="263" t="s">
        <v>817</v>
      </c>
      <c r="C649" s="255">
        <f t="shared" si="158"/>
        <v>4791.5999999999995</v>
      </c>
      <c r="D649" s="256">
        <v>12</v>
      </c>
      <c r="E649" s="257">
        <v>0</v>
      </c>
      <c r="F649" s="258">
        <v>21</v>
      </c>
      <c r="G649" s="255">
        <f t="shared" si="147"/>
        <v>399.29999999999995</v>
      </c>
      <c r="H649" s="255">
        <f t="shared" si="142"/>
        <v>479.15999999999991</v>
      </c>
      <c r="I649" s="259">
        <v>5580</v>
      </c>
      <c r="J649" s="260">
        <f t="shared" si="159"/>
        <v>1</v>
      </c>
      <c r="K649" s="261" t="s">
        <v>973</v>
      </c>
      <c r="L649" s="259">
        <v>3960</v>
      </c>
    </row>
    <row r="650" spans="2:12" x14ac:dyDescent="0.2">
      <c r="B650" s="48" t="s">
        <v>8453</v>
      </c>
      <c r="C650" s="253">
        <v>1200</v>
      </c>
      <c r="D650" s="49">
        <v>1</v>
      </c>
      <c r="E650" s="48" t="s">
        <v>8454</v>
      </c>
      <c r="F650" s="48">
        <v>21</v>
      </c>
      <c r="G650" s="244">
        <f t="shared" si="147"/>
        <v>1200</v>
      </c>
      <c r="H650" s="244">
        <f t="shared" si="142"/>
        <v>1440</v>
      </c>
      <c r="K650" s="51" t="s">
        <v>973</v>
      </c>
      <c r="L650" s="48">
        <v>1000</v>
      </c>
    </row>
    <row r="651" spans="2:12" x14ac:dyDescent="0.2">
      <c r="B651" s="240" t="s">
        <v>922</v>
      </c>
      <c r="C651" s="255">
        <f t="shared" ref="C651:C714" si="160">+((F651/100)+1)*L651</f>
        <v>2938.2</v>
      </c>
      <c r="D651" s="256">
        <v>1</v>
      </c>
      <c r="E651" s="257"/>
      <c r="F651" s="258">
        <v>18</v>
      </c>
      <c r="G651" s="255">
        <f t="shared" si="147"/>
        <v>2938.2</v>
      </c>
      <c r="H651" s="255">
        <f t="shared" si="142"/>
        <v>3525.8399999999997</v>
      </c>
      <c r="I651" s="259">
        <v>1579.5</v>
      </c>
      <c r="J651" s="260">
        <f t="shared" ref="J651:J679" si="161">IF(I651&lt;C651,3,IF(I651&gt;C651,1,2))</f>
        <v>3</v>
      </c>
      <c r="K651" s="261" t="s">
        <v>977</v>
      </c>
      <c r="L651" s="259">
        <v>2490</v>
      </c>
    </row>
    <row r="652" spans="2:12" x14ac:dyDescent="0.2">
      <c r="B652" s="254" t="s">
        <v>315</v>
      </c>
      <c r="C652" s="255">
        <f t="shared" si="160"/>
        <v>5566</v>
      </c>
      <c r="D652" s="256">
        <v>12</v>
      </c>
      <c r="E652" s="257">
        <v>0</v>
      </c>
      <c r="F652" s="258">
        <v>21</v>
      </c>
      <c r="G652" s="255">
        <f t="shared" si="147"/>
        <v>463.83333333333331</v>
      </c>
      <c r="H652" s="255">
        <f t="shared" ref="H652:H715" si="162">G652*1.2</f>
        <v>556.59999999999991</v>
      </c>
      <c r="I652" s="259">
        <v>5520</v>
      </c>
      <c r="J652" s="260">
        <f t="shared" si="161"/>
        <v>3</v>
      </c>
      <c r="K652" s="261" t="s">
        <v>976</v>
      </c>
      <c r="L652" s="259">
        <v>4600</v>
      </c>
    </row>
    <row r="653" spans="2:12" x14ac:dyDescent="0.2">
      <c r="B653" s="254" t="s">
        <v>314</v>
      </c>
      <c r="C653" s="255">
        <f t="shared" si="160"/>
        <v>1996.5</v>
      </c>
      <c r="D653" s="256">
        <v>10</v>
      </c>
      <c r="E653" s="257">
        <v>0</v>
      </c>
      <c r="F653" s="258">
        <v>21</v>
      </c>
      <c r="G653" s="255">
        <f t="shared" ref="G653:G716" si="163">C653/D653</f>
        <v>199.65</v>
      </c>
      <c r="H653" s="255">
        <f t="shared" si="162"/>
        <v>239.57999999999998</v>
      </c>
      <c r="I653" s="259">
        <v>1980</v>
      </c>
      <c r="J653" s="260">
        <f t="shared" si="161"/>
        <v>3</v>
      </c>
      <c r="K653" s="261" t="s">
        <v>973</v>
      </c>
      <c r="L653" s="259">
        <v>1650</v>
      </c>
    </row>
    <row r="654" spans="2:12" x14ac:dyDescent="0.2">
      <c r="B654" s="254" t="s">
        <v>313</v>
      </c>
      <c r="C654" s="255">
        <f t="shared" si="160"/>
        <v>968</v>
      </c>
      <c r="D654" s="256">
        <v>1</v>
      </c>
      <c r="E654" s="257">
        <v>0</v>
      </c>
      <c r="F654" s="258">
        <v>21</v>
      </c>
      <c r="G654" s="255">
        <f t="shared" si="163"/>
        <v>968</v>
      </c>
      <c r="H654" s="255">
        <f t="shared" si="162"/>
        <v>1161.5999999999999</v>
      </c>
      <c r="I654" s="259">
        <v>699.6</v>
      </c>
      <c r="J654" s="260">
        <f t="shared" si="161"/>
        <v>3</v>
      </c>
      <c r="K654" s="261" t="s">
        <v>973</v>
      </c>
      <c r="L654" s="259">
        <v>800</v>
      </c>
    </row>
    <row r="655" spans="2:12" x14ac:dyDescent="0.2">
      <c r="B655" s="254" t="s">
        <v>312</v>
      </c>
      <c r="C655" s="255">
        <f t="shared" si="160"/>
        <v>7502</v>
      </c>
      <c r="D655" s="256">
        <v>12</v>
      </c>
      <c r="E655" s="257">
        <v>0</v>
      </c>
      <c r="F655" s="258">
        <v>21</v>
      </c>
      <c r="G655" s="255">
        <f t="shared" si="163"/>
        <v>625.16666666666663</v>
      </c>
      <c r="H655" s="255">
        <f t="shared" si="162"/>
        <v>750.19999999999993</v>
      </c>
      <c r="I655" s="259">
        <v>5400</v>
      </c>
      <c r="J655" s="260">
        <f t="shared" si="161"/>
        <v>3</v>
      </c>
      <c r="K655" s="261" t="s">
        <v>973</v>
      </c>
      <c r="L655" s="259">
        <v>6200</v>
      </c>
    </row>
    <row r="656" spans="2:12" x14ac:dyDescent="0.2">
      <c r="B656" s="254" t="s">
        <v>311</v>
      </c>
      <c r="C656" s="255">
        <f t="shared" si="160"/>
        <v>1936</v>
      </c>
      <c r="D656" s="256">
        <v>12</v>
      </c>
      <c r="E656" s="257">
        <v>0</v>
      </c>
      <c r="F656" s="258">
        <v>21</v>
      </c>
      <c r="G656" s="255">
        <f t="shared" si="163"/>
        <v>161.33333333333334</v>
      </c>
      <c r="H656" s="255">
        <f t="shared" si="162"/>
        <v>193.6</v>
      </c>
      <c r="I656" s="259">
        <v>1500</v>
      </c>
      <c r="J656" s="260">
        <f t="shared" si="161"/>
        <v>3</v>
      </c>
      <c r="K656" s="261" t="s">
        <v>973</v>
      </c>
      <c r="L656" s="259">
        <v>1600</v>
      </c>
    </row>
    <row r="657" spans="1:12" x14ac:dyDescent="0.2">
      <c r="B657" s="240" t="s">
        <v>917</v>
      </c>
      <c r="C657" s="255">
        <f t="shared" si="160"/>
        <v>6413</v>
      </c>
      <c r="D657" s="256">
        <v>10</v>
      </c>
      <c r="E657" s="257">
        <v>0</v>
      </c>
      <c r="F657" s="258">
        <v>21</v>
      </c>
      <c r="G657" s="255">
        <f t="shared" si="163"/>
        <v>641.29999999999995</v>
      </c>
      <c r="H657" s="255">
        <f t="shared" si="162"/>
        <v>769.56</v>
      </c>
      <c r="I657" s="259">
        <v>5850</v>
      </c>
      <c r="J657" s="260">
        <f t="shared" si="161"/>
        <v>3</v>
      </c>
      <c r="K657" s="261" t="s">
        <v>973</v>
      </c>
      <c r="L657" s="259">
        <v>5300</v>
      </c>
    </row>
    <row r="658" spans="1:12" x14ac:dyDescent="0.2">
      <c r="B658" s="254" t="s">
        <v>310</v>
      </c>
      <c r="C658" s="255">
        <f t="shared" si="160"/>
        <v>7260</v>
      </c>
      <c r="D658" s="256">
        <v>12</v>
      </c>
      <c r="E658" s="257">
        <v>0</v>
      </c>
      <c r="F658" s="258">
        <v>21</v>
      </c>
      <c r="G658" s="255">
        <f t="shared" si="163"/>
        <v>605</v>
      </c>
      <c r="H658" s="255">
        <f t="shared" si="162"/>
        <v>726</v>
      </c>
      <c r="I658" s="259">
        <v>6000</v>
      </c>
      <c r="J658" s="260">
        <f t="shared" si="161"/>
        <v>3</v>
      </c>
      <c r="K658" s="261" t="s">
        <v>973</v>
      </c>
      <c r="L658" s="259">
        <v>6000</v>
      </c>
    </row>
    <row r="659" spans="1:12" x14ac:dyDescent="0.2">
      <c r="B659" s="265" t="s">
        <v>708</v>
      </c>
      <c r="C659" s="255">
        <f t="shared" si="160"/>
        <v>4484</v>
      </c>
      <c r="D659" s="256">
        <v>1</v>
      </c>
      <c r="E659" s="257">
        <v>0</v>
      </c>
      <c r="F659" s="258">
        <v>18</v>
      </c>
      <c r="G659" s="255">
        <f t="shared" si="163"/>
        <v>4484</v>
      </c>
      <c r="H659" s="255">
        <f t="shared" si="162"/>
        <v>5380.8</v>
      </c>
      <c r="I659" s="259">
        <v>4387.5</v>
      </c>
      <c r="J659" s="260">
        <f t="shared" si="161"/>
        <v>3</v>
      </c>
      <c r="K659" s="261" t="s">
        <v>979</v>
      </c>
      <c r="L659" s="259">
        <v>3800</v>
      </c>
    </row>
    <row r="660" spans="1:12" ht="18" customHeight="1" x14ac:dyDescent="0.2">
      <c r="B660" s="254" t="s">
        <v>309</v>
      </c>
      <c r="C660" s="255">
        <f t="shared" si="160"/>
        <v>5192</v>
      </c>
      <c r="D660" s="256">
        <v>100</v>
      </c>
      <c r="E660" s="257">
        <v>0</v>
      </c>
      <c r="F660" s="258">
        <v>18</v>
      </c>
      <c r="G660" s="255">
        <f t="shared" si="163"/>
        <v>51.92</v>
      </c>
      <c r="H660" s="255">
        <f t="shared" si="162"/>
        <v>62.304000000000002</v>
      </c>
      <c r="I660" s="259">
        <v>4329</v>
      </c>
      <c r="J660" s="260">
        <f t="shared" si="161"/>
        <v>3</v>
      </c>
      <c r="K660" s="261" t="s">
        <v>975</v>
      </c>
      <c r="L660" s="259">
        <v>4400</v>
      </c>
    </row>
    <row r="661" spans="1:12" x14ac:dyDescent="0.2">
      <c r="B661" s="240" t="s">
        <v>932</v>
      </c>
      <c r="C661" s="255">
        <f t="shared" si="160"/>
        <v>5487</v>
      </c>
      <c r="D661" s="256">
        <v>24</v>
      </c>
      <c r="E661" s="257">
        <v>0</v>
      </c>
      <c r="F661" s="258">
        <v>18</v>
      </c>
      <c r="G661" s="255">
        <f t="shared" si="163"/>
        <v>228.625</v>
      </c>
      <c r="H661" s="255">
        <f t="shared" si="162"/>
        <v>274.34999999999997</v>
      </c>
      <c r="I661" s="259">
        <v>4446</v>
      </c>
      <c r="J661" s="260">
        <f t="shared" si="161"/>
        <v>3</v>
      </c>
      <c r="K661" s="261" t="s">
        <v>979</v>
      </c>
      <c r="L661" s="259">
        <v>4650</v>
      </c>
    </row>
    <row r="662" spans="1:12" x14ac:dyDescent="0.2">
      <c r="B662" s="240" t="s">
        <v>915</v>
      </c>
      <c r="C662" s="255">
        <f t="shared" si="160"/>
        <v>6286.8</v>
      </c>
      <c r="D662" s="256">
        <v>6</v>
      </c>
      <c r="E662" s="257">
        <v>0</v>
      </c>
      <c r="F662" s="258">
        <v>20</v>
      </c>
      <c r="G662" s="255">
        <f t="shared" si="163"/>
        <v>1047.8</v>
      </c>
      <c r="H662" s="255">
        <f t="shared" si="162"/>
        <v>1257.3599999999999</v>
      </c>
      <c r="I662" s="259">
        <v>6960</v>
      </c>
      <c r="J662" s="260">
        <f t="shared" si="161"/>
        <v>1</v>
      </c>
      <c r="K662" s="261" t="s">
        <v>974</v>
      </c>
      <c r="L662" s="259">
        <v>5239</v>
      </c>
    </row>
    <row r="663" spans="1:12" x14ac:dyDescent="0.2">
      <c r="A663" s="245"/>
      <c r="B663" s="240" t="s">
        <v>781</v>
      </c>
      <c r="C663" s="255">
        <f t="shared" si="160"/>
        <v>20945</v>
      </c>
      <c r="D663" s="256">
        <v>24</v>
      </c>
      <c r="E663" s="257">
        <v>0</v>
      </c>
      <c r="F663" s="258">
        <v>18</v>
      </c>
      <c r="G663" s="255">
        <f t="shared" si="163"/>
        <v>872.70833333333337</v>
      </c>
      <c r="H663" s="255">
        <f t="shared" si="162"/>
        <v>1047.25</v>
      </c>
      <c r="I663" s="259">
        <v>20767.5</v>
      </c>
      <c r="J663" s="260">
        <f t="shared" si="161"/>
        <v>3</v>
      </c>
      <c r="K663" s="261" t="s">
        <v>975</v>
      </c>
      <c r="L663" s="259">
        <v>17750</v>
      </c>
    </row>
    <row r="664" spans="1:12" x14ac:dyDescent="0.2">
      <c r="B664" s="254" t="s">
        <v>308</v>
      </c>
      <c r="C664" s="255">
        <f t="shared" si="160"/>
        <v>2238.5</v>
      </c>
      <c r="D664" s="256">
        <v>20</v>
      </c>
      <c r="E664" s="257" t="s">
        <v>307</v>
      </c>
      <c r="F664" s="258">
        <v>21</v>
      </c>
      <c r="G664" s="255">
        <f t="shared" si="163"/>
        <v>111.925</v>
      </c>
      <c r="H664" s="255">
        <f t="shared" si="162"/>
        <v>134.31</v>
      </c>
      <c r="I664" s="259">
        <v>2220</v>
      </c>
      <c r="J664" s="260">
        <f t="shared" si="161"/>
        <v>3</v>
      </c>
      <c r="K664" s="261" t="s">
        <v>973</v>
      </c>
      <c r="L664" s="259">
        <v>1850</v>
      </c>
    </row>
    <row r="665" spans="1:12" x14ac:dyDescent="0.2">
      <c r="B665" s="254" t="s">
        <v>892</v>
      </c>
      <c r="C665" s="255">
        <f t="shared" si="160"/>
        <v>19977.399999999998</v>
      </c>
      <c r="D665" s="256">
        <v>54</v>
      </c>
      <c r="E665" s="257">
        <v>0</v>
      </c>
      <c r="F665" s="258">
        <v>18</v>
      </c>
      <c r="G665" s="255">
        <f t="shared" si="163"/>
        <v>369.95185185185181</v>
      </c>
      <c r="H665" s="255">
        <f t="shared" si="162"/>
        <v>443.94222222222214</v>
      </c>
      <c r="I665" s="259">
        <v>14215.5</v>
      </c>
      <c r="J665" s="260">
        <f t="shared" si="161"/>
        <v>3</v>
      </c>
      <c r="K665" s="261" t="s">
        <v>976</v>
      </c>
      <c r="L665" s="259">
        <v>16930</v>
      </c>
    </row>
    <row r="666" spans="1:12" x14ac:dyDescent="0.2">
      <c r="B666" s="264" t="s">
        <v>690</v>
      </c>
      <c r="C666" s="255">
        <f t="shared" si="160"/>
        <v>1734.6</v>
      </c>
      <c r="D666" s="256">
        <v>1</v>
      </c>
      <c r="E666" s="53" t="s">
        <v>809</v>
      </c>
      <c r="F666" s="258">
        <v>18</v>
      </c>
      <c r="G666" s="255">
        <f t="shared" si="163"/>
        <v>1734.6</v>
      </c>
      <c r="H666" s="255">
        <f t="shared" si="162"/>
        <v>2081.52</v>
      </c>
      <c r="I666" s="259">
        <v>732.42</v>
      </c>
      <c r="J666" s="260">
        <f t="shared" si="161"/>
        <v>3</v>
      </c>
      <c r="K666" s="261" t="s">
        <v>976</v>
      </c>
      <c r="L666" s="259">
        <v>1470</v>
      </c>
    </row>
    <row r="667" spans="1:12" x14ac:dyDescent="0.2">
      <c r="B667" s="264" t="s">
        <v>691</v>
      </c>
      <c r="C667" s="255">
        <f t="shared" si="160"/>
        <v>2301</v>
      </c>
      <c r="D667" s="256">
        <v>1</v>
      </c>
      <c r="E667" s="53" t="s">
        <v>809</v>
      </c>
      <c r="F667" s="258">
        <v>18</v>
      </c>
      <c r="G667" s="255">
        <f t="shared" si="163"/>
        <v>2301</v>
      </c>
      <c r="H667" s="255">
        <f t="shared" si="162"/>
        <v>2761.2</v>
      </c>
      <c r="I667" s="259">
        <v>1345.5</v>
      </c>
      <c r="J667" s="260">
        <f t="shared" si="161"/>
        <v>3</v>
      </c>
      <c r="K667" s="261" t="s">
        <v>977</v>
      </c>
      <c r="L667" s="259">
        <v>1950</v>
      </c>
    </row>
    <row r="668" spans="1:12" x14ac:dyDescent="0.2">
      <c r="B668" s="254" t="s">
        <v>306</v>
      </c>
      <c r="C668" s="255">
        <f t="shared" si="160"/>
        <v>2023.6999999999998</v>
      </c>
      <c r="D668" s="256">
        <v>1</v>
      </c>
      <c r="E668" s="257">
        <v>0</v>
      </c>
      <c r="F668" s="258">
        <v>18</v>
      </c>
      <c r="G668" s="255">
        <f t="shared" si="163"/>
        <v>2023.6999999999998</v>
      </c>
      <c r="H668" s="255">
        <f t="shared" si="162"/>
        <v>2428.4399999999996</v>
      </c>
      <c r="I668" s="259">
        <v>1638</v>
      </c>
      <c r="J668" s="260">
        <f t="shared" si="161"/>
        <v>3</v>
      </c>
      <c r="K668" s="261" t="s">
        <v>974</v>
      </c>
      <c r="L668" s="259">
        <v>1715</v>
      </c>
    </row>
    <row r="669" spans="1:12" x14ac:dyDescent="0.2">
      <c r="B669" s="254" t="s">
        <v>305</v>
      </c>
      <c r="C669" s="255">
        <f t="shared" si="160"/>
        <v>17688.2</v>
      </c>
      <c r="D669" s="256">
        <v>18</v>
      </c>
      <c r="E669" s="257">
        <v>0</v>
      </c>
      <c r="F669" s="258">
        <v>18</v>
      </c>
      <c r="G669" s="255">
        <f t="shared" si="163"/>
        <v>982.67777777777781</v>
      </c>
      <c r="H669" s="255">
        <f t="shared" si="162"/>
        <v>1179.2133333333334</v>
      </c>
      <c r="I669" s="259">
        <v>17023.5</v>
      </c>
      <c r="J669" s="260">
        <f t="shared" si="161"/>
        <v>3</v>
      </c>
      <c r="K669" s="261" t="s">
        <v>977</v>
      </c>
      <c r="L669" s="259">
        <v>14990</v>
      </c>
    </row>
    <row r="670" spans="1:12" x14ac:dyDescent="0.2">
      <c r="B670" s="254" t="s">
        <v>304</v>
      </c>
      <c r="C670" s="255">
        <f t="shared" si="160"/>
        <v>17688.2</v>
      </c>
      <c r="D670" s="256">
        <v>18</v>
      </c>
      <c r="E670" s="257">
        <v>0</v>
      </c>
      <c r="F670" s="258">
        <v>18</v>
      </c>
      <c r="G670" s="255">
        <f t="shared" si="163"/>
        <v>982.67777777777781</v>
      </c>
      <c r="H670" s="255">
        <f t="shared" si="162"/>
        <v>1179.2133333333334</v>
      </c>
      <c r="I670" s="259">
        <v>17023.5</v>
      </c>
      <c r="J670" s="260">
        <f t="shared" si="161"/>
        <v>3</v>
      </c>
      <c r="K670" s="261" t="s">
        <v>977</v>
      </c>
      <c r="L670" s="259">
        <v>14990</v>
      </c>
    </row>
    <row r="671" spans="1:12" ht="15.75" customHeight="1" x14ac:dyDescent="0.2">
      <c r="B671" s="254" t="s">
        <v>303</v>
      </c>
      <c r="C671" s="255">
        <f t="shared" si="160"/>
        <v>17110</v>
      </c>
      <c r="D671" s="256">
        <v>18</v>
      </c>
      <c r="E671" s="257">
        <v>0</v>
      </c>
      <c r="F671" s="258">
        <v>18</v>
      </c>
      <c r="G671" s="255">
        <f t="shared" si="163"/>
        <v>950.55555555555554</v>
      </c>
      <c r="H671" s="255">
        <f t="shared" si="162"/>
        <v>1140.6666666666665</v>
      </c>
      <c r="I671" s="259">
        <v>17023.5</v>
      </c>
      <c r="J671" s="260">
        <f t="shared" si="161"/>
        <v>3</v>
      </c>
      <c r="K671" s="261" t="s">
        <v>977</v>
      </c>
      <c r="L671" s="259">
        <v>14500</v>
      </c>
    </row>
    <row r="672" spans="1:12" x14ac:dyDescent="0.2">
      <c r="B672" s="265" t="s">
        <v>709</v>
      </c>
      <c r="C672" s="255">
        <f t="shared" si="160"/>
        <v>16520</v>
      </c>
      <c r="D672" s="256">
        <v>18</v>
      </c>
      <c r="E672" s="257">
        <v>0</v>
      </c>
      <c r="F672" s="258">
        <v>18</v>
      </c>
      <c r="G672" s="255">
        <f t="shared" si="163"/>
        <v>917.77777777777783</v>
      </c>
      <c r="H672" s="255">
        <f t="shared" si="162"/>
        <v>1101.3333333333333</v>
      </c>
      <c r="I672" s="259">
        <v>14742</v>
      </c>
      <c r="J672" s="260">
        <f t="shared" si="161"/>
        <v>3</v>
      </c>
      <c r="K672" s="261" t="s">
        <v>974</v>
      </c>
      <c r="L672" s="259">
        <v>14000</v>
      </c>
    </row>
    <row r="673" spans="2:12" x14ac:dyDescent="0.2">
      <c r="B673" s="262" t="s">
        <v>302</v>
      </c>
      <c r="C673" s="255">
        <f t="shared" si="160"/>
        <v>4366</v>
      </c>
      <c r="D673" s="256">
        <v>48</v>
      </c>
      <c r="E673" s="257">
        <v>0</v>
      </c>
      <c r="F673" s="258">
        <v>18</v>
      </c>
      <c r="G673" s="255">
        <f t="shared" si="163"/>
        <v>90.958333333333329</v>
      </c>
      <c r="H673" s="255">
        <f t="shared" si="162"/>
        <v>109.14999999999999</v>
      </c>
      <c r="I673" s="259">
        <v>4212</v>
      </c>
      <c r="J673" s="260">
        <f t="shared" si="161"/>
        <v>3</v>
      </c>
      <c r="K673" s="261" t="s">
        <v>979</v>
      </c>
      <c r="L673" s="259">
        <v>3700</v>
      </c>
    </row>
    <row r="674" spans="2:12" x14ac:dyDescent="0.2">
      <c r="B674" s="254" t="s">
        <v>833</v>
      </c>
      <c r="C674" s="255">
        <f t="shared" si="160"/>
        <v>8470</v>
      </c>
      <c r="D674" s="256">
        <v>25</v>
      </c>
      <c r="E674" s="257">
        <v>0</v>
      </c>
      <c r="F674" s="258">
        <v>21</v>
      </c>
      <c r="G674" s="255">
        <f t="shared" si="163"/>
        <v>338.8</v>
      </c>
      <c r="H674" s="255">
        <f t="shared" si="162"/>
        <v>406.56</v>
      </c>
      <c r="I674" s="259">
        <v>7680</v>
      </c>
      <c r="J674" s="260">
        <f t="shared" si="161"/>
        <v>3</v>
      </c>
      <c r="K674" s="261" t="s">
        <v>973</v>
      </c>
      <c r="L674" s="259">
        <v>7000</v>
      </c>
    </row>
    <row r="675" spans="2:12" x14ac:dyDescent="0.2">
      <c r="B675" s="254" t="s">
        <v>301</v>
      </c>
      <c r="C675" s="255">
        <f t="shared" si="160"/>
        <v>4114</v>
      </c>
      <c r="D675" s="256">
        <v>10</v>
      </c>
      <c r="E675" s="257">
        <v>0</v>
      </c>
      <c r="F675" s="258">
        <v>21</v>
      </c>
      <c r="G675" s="255">
        <f t="shared" si="163"/>
        <v>411.4</v>
      </c>
      <c r="H675" s="255">
        <f t="shared" si="162"/>
        <v>493.67999999999995</v>
      </c>
      <c r="I675" s="259">
        <v>3600</v>
      </c>
      <c r="J675" s="260">
        <f t="shared" si="161"/>
        <v>3</v>
      </c>
      <c r="K675" s="261" t="s">
        <v>973</v>
      </c>
      <c r="L675" s="259">
        <v>3400</v>
      </c>
    </row>
    <row r="676" spans="2:12" x14ac:dyDescent="0.2">
      <c r="B676" s="254" t="s">
        <v>300</v>
      </c>
      <c r="C676" s="255">
        <f t="shared" si="160"/>
        <v>4356</v>
      </c>
      <c r="D676" s="256">
        <v>25</v>
      </c>
      <c r="E676" s="257">
        <v>0</v>
      </c>
      <c r="F676" s="258">
        <v>21</v>
      </c>
      <c r="G676" s="255">
        <f t="shared" si="163"/>
        <v>174.24</v>
      </c>
      <c r="H676" s="255">
        <f t="shared" si="162"/>
        <v>209.08799999999999</v>
      </c>
      <c r="I676" s="259">
        <v>3480</v>
      </c>
      <c r="J676" s="260">
        <f t="shared" si="161"/>
        <v>3</v>
      </c>
      <c r="K676" s="261" t="s">
        <v>973</v>
      </c>
      <c r="L676" s="259">
        <v>3600</v>
      </c>
    </row>
    <row r="677" spans="2:12" x14ac:dyDescent="0.2">
      <c r="B677" s="262" t="s">
        <v>299</v>
      </c>
      <c r="C677" s="255">
        <f t="shared" si="160"/>
        <v>3025</v>
      </c>
      <c r="D677" s="256">
        <v>25</v>
      </c>
      <c r="E677" s="257">
        <v>0</v>
      </c>
      <c r="F677" s="258">
        <v>21</v>
      </c>
      <c r="G677" s="255">
        <f t="shared" si="163"/>
        <v>121</v>
      </c>
      <c r="H677" s="255">
        <f t="shared" si="162"/>
        <v>145.19999999999999</v>
      </c>
      <c r="I677" s="259">
        <v>2280</v>
      </c>
      <c r="J677" s="260">
        <f t="shared" si="161"/>
        <v>3</v>
      </c>
      <c r="K677" s="261" t="s">
        <v>973</v>
      </c>
      <c r="L677" s="259">
        <v>2500</v>
      </c>
    </row>
    <row r="678" spans="2:12" x14ac:dyDescent="0.2">
      <c r="B678" s="254" t="s">
        <v>298</v>
      </c>
      <c r="C678" s="255">
        <f t="shared" si="160"/>
        <v>4477</v>
      </c>
      <c r="D678" s="256">
        <v>25</v>
      </c>
      <c r="E678" s="257">
        <v>0</v>
      </c>
      <c r="F678" s="258">
        <v>21</v>
      </c>
      <c r="G678" s="255">
        <f t="shared" si="163"/>
        <v>179.08</v>
      </c>
      <c r="H678" s="255">
        <f t="shared" si="162"/>
        <v>214.89600000000002</v>
      </c>
      <c r="I678" s="259">
        <v>3240</v>
      </c>
      <c r="J678" s="260">
        <f t="shared" si="161"/>
        <v>3</v>
      </c>
      <c r="K678" s="261" t="s">
        <v>973</v>
      </c>
      <c r="L678" s="259">
        <v>3700</v>
      </c>
    </row>
    <row r="679" spans="2:12" x14ac:dyDescent="0.2">
      <c r="B679" s="254" t="s">
        <v>297</v>
      </c>
      <c r="C679" s="255">
        <f t="shared" si="160"/>
        <v>2420</v>
      </c>
      <c r="D679" s="256">
        <v>12</v>
      </c>
      <c r="E679" s="257">
        <v>0</v>
      </c>
      <c r="F679" s="258">
        <v>21</v>
      </c>
      <c r="G679" s="255">
        <f t="shared" si="163"/>
        <v>201.66666666666666</v>
      </c>
      <c r="H679" s="255">
        <f t="shared" si="162"/>
        <v>241.99999999999997</v>
      </c>
      <c r="I679" s="259">
        <v>2047.4999999999998</v>
      </c>
      <c r="J679" s="260">
        <f t="shared" si="161"/>
        <v>3</v>
      </c>
      <c r="K679" s="261" t="s">
        <v>973</v>
      </c>
      <c r="L679" s="259">
        <v>2000</v>
      </c>
    </row>
    <row r="680" spans="2:12" x14ac:dyDescent="0.2">
      <c r="B680" s="48" t="s">
        <v>8707</v>
      </c>
      <c r="C680" s="253">
        <f t="shared" si="160"/>
        <v>9801</v>
      </c>
      <c r="D680" s="49">
        <v>6</v>
      </c>
      <c r="F680" s="48">
        <v>21</v>
      </c>
      <c r="G680" s="244">
        <f t="shared" si="163"/>
        <v>1633.5</v>
      </c>
      <c r="H680" s="244">
        <f t="shared" si="162"/>
        <v>1960.1999999999998</v>
      </c>
      <c r="K680" s="51" t="s">
        <v>973</v>
      </c>
      <c r="L680" s="48">
        <v>8100</v>
      </c>
    </row>
    <row r="681" spans="2:12" x14ac:dyDescent="0.2">
      <c r="B681" s="240" t="s">
        <v>9238</v>
      </c>
      <c r="C681" s="255">
        <f t="shared" si="160"/>
        <v>17424</v>
      </c>
      <c r="D681" s="256">
        <v>12</v>
      </c>
      <c r="E681" s="257">
        <v>0</v>
      </c>
      <c r="F681" s="258">
        <v>21</v>
      </c>
      <c r="G681" s="255">
        <f t="shared" si="163"/>
        <v>1452</v>
      </c>
      <c r="H681" s="255">
        <f t="shared" si="162"/>
        <v>1742.3999999999999</v>
      </c>
      <c r="I681" s="259">
        <v>7680</v>
      </c>
      <c r="J681" s="260">
        <f t="shared" ref="J681:J688" si="164">IF(I681&lt;C681,3,IF(I681&gt;C681,1,2))</f>
        <v>3</v>
      </c>
      <c r="K681" s="261" t="s">
        <v>973</v>
      </c>
      <c r="L681" s="259">
        <v>14400</v>
      </c>
    </row>
    <row r="682" spans="2:12" x14ac:dyDescent="0.2">
      <c r="B682" s="254" t="s">
        <v>296</v>
      </c>
      <c r="C682" s="255">
        <f t="shared" si="160"/>
        <v>6600</v>
      </c>
      <c r="D682" s="256">
        <v>12</v>
      </c>
      <c r="E682" s="257">
        <v>0</v>
      </c>
      <c r="F682" s="258">
        <v>20</v>
      </c>
      <c r="G682" s="255">
        <f t="shared" si="163"/>
        <v>550</v>
      </c>
      <c r="H682" s="255">
        <f t="shared" si="162"/>
        <v>660</v>
      </c>
      <c r="I682" s="259">
        <v>4387.5</v>
      </c>
      <c r="J682" s="260">
        <f t="shared" si="164"/>
        <v>3</v>
      </c>
      <c r="K682" s="261" t="s">
        <v>976</v>
      </c>
      <c r="L682" s="259">
        <v>5500</v>
      </c>
    </row>
    <row r="683" spans="2:12" x14ac:dyDescent="0.2">
      <c r="B683" s="254" t="s">
        <v>295</v>
      </c>
      <c r="C683" s="255">
        <f t="shared" si="160"/>
        <v>5369</v>
      </c>
      <c r="D683" s="256">
        <v>100</v>
      </c>
      <c r="E683" s="257">
        <v>0</v>
      </c>
      <c r="F683" s="258">
        <v>18</v>
      </c>
      <c r="G683" s="255">
        <f t="shared" si="163"/>
        <v>53.69</v>
      </c>
      <c r="H683" s="255">
        <f t="shared" si="162"/>
        <v>64.427999999999997</v>
      </c>
      <c r="I683" s="259">
        <v>3919.4999999999995</v>
      </c>
      <c r="J683" s="260">
        <f t="shared" si="164"/>
        <v>3</v>
      </c>
      <c r="K683" s="261" t="s">
        <v>979</v>
      </c>
      <c r="L683" s="259">
        <v>4550</v>
      </c>
    </row>
    <row r="684" spans="2:12" x14ac:dyDescent="0.2">
      <c r="B684" s="254" t="s">
        <v>294</v>
      </c>
      <c r="C684" s="255">
        <f t="shared" si="160"/>
        <v>4543</v>
      </c>
      <c r="D684" s="256">
        <v>24</v>
      </c>
      <c r="E684" s="257">
        <v>0</v>
      </c>
      <c r="F684" s="258">
        <v>18</v>
      </c>
      <c r="G684" s="255">
        <f t="shared" si="163"/>
        <v>189.29166666666666</v>
      </c>
      <c r="H684" s="255">
        <f t="shared" si="162"/>
        <v>227.14999999999998</v>
      </c>
      <c r="I684" s="259">
        <v>3276</v>
      </c>
      <c r="J684" s="260">
        <f t="shared" si="164"/>
        <v>3</v>
      </c>
      <c r="K684" s="261" t="s">
        <v>979</v>
      </c>
      <c r="L684" s="259">
        <v>3850</v>
      </c>
    </row>
    <row r="685" spans="2:12" x14ac:dyDescent="0.2">
      <c r="B685" s="262" t="s">
        <v>293</v>
      </c>
      <c r="C685" s="255">
        <f t="shared" si="160"/>
        <v>5487</v>
      </c>
      <c r="D685" s="256">
        <v>12</v>
      </c>
      <c r="E685" s="257">
        <v>0</v>
      </c>
      <c r="F685" s="258">
        <v>18</v>
      </c>
      <c r="G685" s="255">
        <f t="shared" si="163"/>
        <v>457.25</v>
      </c>
      <c r="H685" s="255">
        <f t="shared" si="162"/>
        <v>548.69999999999993</v>
      </c>
      <c r="I685" s="259">
        <v>5616</v>
      </c>
      <c r="J685" s="260">
        <f t="shared" si="164"/>
        <v>1</v>
      </c>
      <c r="K685" s="261" t="s">
        <v>979</v>
      </c>
      <c r="L685" s="259">
        <v>4650</v>
      </c>
    </row>
    <row r="686" spans="2:12" x14ac:dyDescent="0.2">
      <c r="B686" s="262" t="s">
        <v>292</v>
      </c>
      <c r="C686" s="255">
        <f t="shared" si="160"/>
        <v>11062.5</v>
      </c>
      <c r="D686" s="256">
        <v>12</v>
      </c>
      <c r="E686" s="257">
        <v>0</v>
      </c>
      <c r="F686" s="258">
        <v>18</v>
      </c>
      <c r="G686" s="255">
        <f t="shared" si="163"/>
        <v>921.875</v>
      </c>
      <c r="H686" s="255">
        <f t="shared" si="162"/>
        <v>1106.25</v>
      </c>
      <c r="I686" s="259">
        <v>10724.22</v>
      </c>
      <c r="J686" s="260">
        <f t="shared" si="164"/>
        <v>3</v>
      </c>
      <c r="K686" s="261" t="s">
        <v>974</v>
      </c>
      <c r="L686" s="259">
        <v>9375</v>
      </c>
    </row>
    <row r="687" spans="2:12" x14ac:dyDescent="0.2">
      <c r="B687" s="48" t="s">
        <v>8441</v>
      </c>
      <c r="C687" s="253">
        <f t="shared" si="160"/>
        <v>1862.04</v>
      </c>
      <c r="D687" s="49">
        <v>1</v>
      </c>
      <c r="F687" s="240">
        <v>18</v>
      </c>
      <c r="G687" s="48">
        <f t="shared" si="163"/>
        <v>1862.04</v>
      </c>
      <c r="H687" s="48">
        <f t="shared" si="162"/>
        <v>2234.4479999999999</v>
      </c>
      <c r="J687" s="56">
        <f t="shared" si="164"/>
        <v>3</v>
      </c>
      <c r="K687" s="51" t="s">
        <v>974</v>
      </c>
      <c r="L687" s="240">
        <v>1578</v>
      </c>
    </row>
    <row r="688" spans="2:12" x14ac:dyDescent="0.2">
      <c r="B688" s="254" t="s">
        <v>1019</v>
      </c>
      <c r="C688" s="267">
        <v>10350</v>
      </c>
      <c r="D688" s="256">
        <v>12</v>
      </c>
      <c r="E688" s="257">
        <v>0</v>
      </c>
      <c r="F688" s="258">
        <v>18</v>
      </c>
      <c r="G688" s="255">
        <f t="shared" si="163"/>
        <v>862.5</v>
      </c>
      <c r="H688" s="255">
        <f t="shared" si="162"/>
        <v>1035</v>
      </c>
      <c r="I688" s="259">
        <v>10296</v>
      </c>
      <c r="J688" s="260">
        <f t="shared" si="164"/>
        <v>3</v>
      </c>
      <c r="K688" s="261" t="s">
        <v>974</v>
      </c>
      <c r="L688" s="259">
        <v>8800</v>
      </c>
    </row>
    <row r="689" spans="2:13" x14ac:dyDescent="0.2">
      <c r="B689" s="48" t="s">
        <v>8455</v>
      </c>
      <c r="C689" s="253">
        <f t="shared" si="160"/>
        <v>12744</v>
      </c>
      <c r="D689" s="49">
        <v>12</v>
      </c>
      <c r="F689" s="48">
        <v>18</v>
      </c>
      <c r="G689" s="244">
        <f t="shared" si="163"/>
        <v>1062</v>
      </c>
      <c r="H689" s="244">
        <f t="shared" si="162"/>
        <v>1274.3999999999999</v>
      </c>
      <c r="K689" s="51" t="s">
        <v>975</v>
      </c>
      <c r="L689" s="48">
        <v>10800</v>
      </c>
    </row>
    <row r="690" spans="2:13" x14ac:dyDescent="0.2">
      <c r="B690" s="254" t="s">
        <v>25</v>
      </c>
      <c r="C690" s="255">
        <f t="shared" si="160"/>
        <v>3068</v>
      </c>
      <c r="D690" s="256">
        <v>1</v>
      </c>
      <c r="E690" s="257">
        <v>0</v>
      </c>
      <c r="F690" s="258">
        <v>18</v>
      </c>
      <c r="G690" s="255">
        <f t="shared" si="163"/>
        <v>3068</v>
      </c>
      <c r="H690" s="255">
        <f t="shared" si="162"/>
        <v>3681.6</v>
      </c>
      <c r="I690" s="259">
        <v>2808</v>
      </c>
      <c r="J690" s="260">
        <f t="shared" ref="J690:J700" si="165">IF(I690&lt;C690,3,IF(I690&gt;C690,1,2))</f>
        <v>3</v>
      </c>
      <c r="K690" s="261" t="s">
        <v>976</v>
      </c>
      <c r="L690" s="259">
        <v>2600</v>
      </c>
    </row>
    <row r="691" spans="2:13" x14ac:dyDescent="0.2">
      <c r="B691" s="254" t="s">
        <v>291</v>
      </c>
      <c r="C691" s="255">
        <f t="shared" si="160"/>
        <v>3174.2</v>
      </c>
      <c r="D691" s="256">
        <v>1</v>
      </c>
      <c r="E691" s="257">
        <v>0</v>
      </c>
      <c r="F691" s="258">
        <v>18</v>
      </c>
      <c r="G691" s="255">
        <f t="shared" si="163"/>
        <v>3174.2</v>
      </c>
      <c r="H691" s="255">
        <f t="shared" si="162"/>
        <v>3809.0399999999995</v>
      </c>
      <c r="I691" s="259">
        <v>2808</v>
      </c>
      <c r="J691" s="260">
        <f t="shared" si="165"/>
        <v>3</v>
      </c>
      <c r="K691" s="261" t="s">
        <v>8031</v>
      </c>
      <c r="L691" s="259">
        <v>2690</v>
      </c>
    </row>
    <row r="692" spans="2:13" x14ac:dyDescent="0.2">
      <c r="B692" s="254" t="s">
        <v>290</v>
      </c>
      <c r="C692" s="255">
        <f t="shared" si="160"/>
        <v>1416</v>
      </c>
      <c r="D692" s="256">
        <v>1</v>
      </c>
      <c r="E692" s="257">
        <v>0</v>
      </c>
      <c r="F692" s="258">
        <v>18</v>
      </c>
      <c r="G692" s="255">
        <f t="shared" si="163"/>
        <v>1416</v>
      </c>
      <c r="H692" s="255">
        <f t="shared" si="162"/>
        <v>1699.2</v>
      </c>
      <c r="I692" s="259">
        <v>1228.5</v>
      </c>
      <c r="J692" s="260">
        <f t="shared" si="165"/>
        <v>3</v>
      </c>
      <c r="K692" s="261" t="s">
        <v>979</v>
      </c>
      <c r="L692" s="259">
        <v>1200</v>
      </c>
    </row>
    <row r="693" spans="2:13" x14ac:dyDescent="0.2">
      <c r="B693" s="254" t="s">
        <v>8556</v>
      </c>
      <c r="C693" s="255">
        <f t="shared" si="160"/>
        <v>33040</v>
      </c>
      <c r="D693" s="256">
        <v>24</v>
      </c>
      <c r="E693" s="257">
        <v>0</v>
      </c>
      <c r="F693" s="258">
        <v>18</v>
      </c>
      <c r="G693" s="255">
        <f t="shared" si="163"/>
        <v>1376.6666666666667</v>
      </c>
      <c r="H693" s="255">
        <f t="shared" si="162"/>
        <v>1652</v>
      </c>
      <c r="I693" s="259">
        <v>28899</v>
      </c>
      <c r="J693" s="260">
        <f t="shared" si="165"/>
        <v>3</v>
      </c>
      <c r="K693" s="261" t="s">
        <v>975</v>
      </c>
      <c r="L693" s="259">
        <v>28000</v>
      </c>
    </row>
    <row r="694" spans="2:13" x14ac:dyDescent="0.2">
      <c r="B694" s="254" t="s">
        <v>289</v>
      </c>
      <c r="C694" s="255">
        <f t="shared" si="160"/>
        <v>3068</v>
      </c>
      <c r="D694" s="256">
        <v>1</v>
      </c>
      <c r="E694" s="257">
        <v>0</v>
      </c>
      <c r="F694" s="258">
        <v>18</v>
      </c>
      <c r="G694" s="255">
        <f t="shared" si="163"/>
        <v>3068</v>
      </c>
      <c r="H694" s="255">
        <f t="shared" si="162"/>
        <v>3681.6</v>
      </c>
      <c r="I694" s="259">
        <v>2749.5</v>
      </c>
      <c r="J694" s="260">
        <f t="shared" si="165"/>
        <v>3</v>
      </c>
      <c r="K694" s="261" t="s">
        <v>974</v>
      </c>
      <c r="L694" s="259">
        <v>2600</v>
      </c>
    </row>
    <row r="695" spans="2:13" x14ac:dyDescent="0.2">
      <c r="B695" s="254" t="s">
        <v>9052</v>
      </c>
      <c r="C695" s="255">
        <f t="shared" si="160"/>
        <v>7480.0199999999995</v>
      </c>
      <c r="D695" s="256">
        <v>12</v>
      </c>
      <c r="E695" s="257">
        <v>0</v>
      </c>
      <c r="F695" s="258">
        <v>18</v>
      </c>
      <c r="G695" s="255">
        <f t="shared" si="163"/>
        <v>623.33499999999992</v>
      </c>
      <c r="H695" s="255">
        <f t="shared" si="162"/>
        <v>748.00199999999984</v>
      </c>
      <c r="I695" s="259">
        <v>4476.42</v>
      </c>
      <c r="J695" s="260">
        <f t="shared" si="165"/>
        <v>3</v>
      </c>
      <c r="K695" s="261" t="s">
        <v>975</v>
      </c>
      <c r="L695" s="259">
        <v>6339</v>
      </c>
    </row>
    <row r="696" spans="2:13" x14ac:dyDescent="0.2">
      <c r="B696" s="254" t="s">
        <v>288</v>
      </c>
      <c r="C696" s="255">
        <f t="shared" si="160"/>
        <v>4897</v>
      </c>
      <c r="D696" s="256">
        <v>100</v>
      </c>
      <c r="E696" s="257">
        <v>0</v>
      </c>
      <c r="F696" s="258">
        <v>18</v>
      </c>
      <c r="G696" s="255">
        <f t="shared" si="163"/>
        <v>48.97</v>
      </c>
      <c r="H696" s="255">
        <f t="shared" si="162"/>
        <v>58.763999999999996</v>
      </c>
      <c r="I696" s="259">
        <v>3744</v>
      </c>
      <c r="J696" s="260">
        <f t="shared" si="165"/>
        <v>3</v>
      </c>
      <c r="K696" s="261" t="s">
        <v>979</v>
      </c>
      <c r="L696" s="259">
        <v>4150</v>
      </c>
    </row>
    <row r="697" spans="2:13" x14ac:dyDescent="0.2">
      <c r="B697" s="254" t="s">
        <v>287</v>
      </c>
      <c r="C697" s="255">
        <f t="shared" si="160"/>
        <v>4897</v>
      </c>
      <c r="D697" s="256">
        <v>100</v>
      </c>
      <c r="E697" s="257">
        <v>0</v>
      </c>
      <c r="F697" s="258">
        <v>18</v>
      </c>
      <c r="G697" s="255">
        <f t="shared" si="163"/>
        <v>48.97</v>
      </c>
      <c r="H697" s="255">
        <f t="shared" si="162"/>
        <v>58.763999999999996</v>
      </c>
      <c r="I697" s="259">
        <v>3802.4999999999995</v>
      </c>
      <c r="J697" s="260">
        <f t="shared" si="165"/>
        <v>3</v>
      </c>
      <c r="K697" s="261" t="s">
        <v>979</v>
      </c>
      <c r="L697" s="259">
        <v>4150</v>
      </c>
      <c r="M697" s="48">
        <v>0</v>
      </c>
    </row>
    <row r="698" spans="2:13" x14ac:dyDescent="0.2">
      <c r="B698" s="263" t="s">
        <v>778</v>
      </c>
      <c r="C698" s="255">
        <f t="shared" si="160"/>
        <v>3894</v>
      </c>
      <c r="D698" s="256">
        <v>100</v>
      </c>
      <c r="E698" s="257">
        <v>0</v>
      </c>
      <c r="F698" s="258">
        <v>18</v>
      </c>
      <c r="G698" s="255">
        <f t="shared" si="163"/>
        <v>38.94</v>
      </c>
      <c r="H698" s="255">
        <f t="shared" si="162"/>
        <v>46.727999999999994</v>
      </c>
      <c r="I698" s="259">
        <v>3860.9999999999995</v>
      </c>
      <c r="J698" s="260">
        <f t="shared" si="165"/>
        <v>3</v>
      </c>
      <c r="K698" s="261" t="s">
        <v>975</v>
      </c>
      <c r="L698" s="259">
        <v>3300</v>
      </c>
    </row>
    <row r="699" spans="2:13" x14ac:dyDescent="0.2">
      <c r="B699" s="254" t="s">
        <v>286</v>
      </c>
      <c r="C699" s="255">
        <f t="shared" si="160"/>
        <v>6000</v>
      </c>
      <c r="D699" s="256">
        <v>12</v>
      </c>
      <c r="E699" s="257">
        <v>0</v>
      </c>
      <c r="F699" s="258">
        <v>20</v>
      </c>
      <c r="G699" s="255">
        <f t="shared" si="163"/>
        <v>500</v>
      </c>
      <c r="H699" s="255">
        <f t="shared" si="162"/>
        <v>600</v>
      </c>
      <c r="I699" s="259">
        <v>5520</v>
      </c>
      <c r="J699" s="260">
        <f t="shared" si="165"/>
        <v>3</v>
      </c>
      <c r="K699" s="261" t="s">
        <v>973</v>
      </c>
      <c r="L699" s="259">
        <v>5000</v>
      </c>
    </row>
    <row r="700" spans="2:13" x14ac:dyDescent="0.2">
      <c r="B700" s="254" t="s">
        <v>285</v>
      </c>
      <c r="C700" s="255">
        <f t="shared" si="160"/>
        <v>936</v>
      </c>
      <c r="D700" s="256">
        <v>1</v>
      </c>
      <c r="E700" s="257">
        <v>0</v>
      </c>
      <c r="F700" s="258">
        <v>20</v>
      </c>
      <c r="G700" s="255">
        <f t="shared" si="163"/>
        <v>936</v>
      </c>
      <c r="H700" s="255">
        <f t="shared" si="162"/>
        <v>1123.2</v>
      </c>
      <c r="I700" s="259">
        <v>643.5</v>
      </c>
      <c r="J700" s="260">
        <f t="shared" si="165"/>
        <v>3</v>
      </c>
      <c r="K700" s="261" t="s">
        <v>976</v>
      </c>
      <c r="L700" s="259">
        <v>780</v>
      </c>
    </row>
    <row r="701" spans="2:13" x14ac:dyDescent="0.2">
      <c r="B701" s="48" t="s">
        <v>8469</v>
      </c>
      <c r="C701" s="253">
        <f t="shared" si="160"/>
        <v>8280</v>
      </c>
      <c r="D701" s="49">
        <v>6</v>
      </c>
      <c r="E701" s="48" t="s">
        <v>8468</v>
      </c>
      <c r="F701" s="48">
        <v>20</v>
      </c>
      <c r="G701" s="48">
        <f t="shared" si="163"/>
        <v>1380</v>
      </c>
      <c r="H701" s="48">
        <f t="shared" si="162"/>
        <v>1656</v>
      </c>
      <c r="K701" s="51" t="s">
        <v>973</v>
      </c>
      <c r="L701" s="48">
        <v>6900</v>
      </c>
    </row>
    <row r="702" spans="2:13" x14ac:dyDescent="0.2">
      <c r="B702" s="254" t="s">
        <v>284</v>
      </c>
      <c r="C702" s="255">
        <f t="shared" si="160"/>
        <v>12240</v>
      </c>
      <c r="D702" s="256">
        <v>10</v>
      </c>
      <c r="E702" s="257" t="s">
        <v>282</v>
      </c>
      <c r="F702" s="258">
        <v>20</v>
      </c>
      <c r="G702" s="255">
        <f t="shared" si="163"/>
        <v>1224</v>
      </c>
      <c r="H702" s="255">
        <f t="shared" si="162"/>
        <v>1468.8</v>
      </c>
      <c r="I702" s="259">
        <v>10620</v>
      </c>
      <c r="J702" s="260">
        <f t="shared" ref="J702:J733" si="166">IF(I702&lt;C702,3,IF(I702&gt;C702,1,2))</f>
        <v>3</v>
      </c>
      <c r="K702" s="261" t="s">
        <v>973</v>
      </c>
      <c r="L702" s="259">
        <v>10200</v>
      </c>
    </row>
    <row r="703" spans="2:13" x14ac:dyDescent="0.2">
      <c r="B703" s="254" t="s">
        <v>283</v>
      </c>
      <c r="C703" s="255">
        <f t="shared" si="160"/>
        <v>7440</v>
      </c>
      <c r="D703" s="256">
        <v>12</v>
      </c>
      <c r="E703" s="257" t="s">
        <v>282</v>
      </c>
      <c r="F703" s="258">
        <v>20</v>
      </c>
      <c r="G703" s="255">
        <f t="shared" si="163"/>
        <v>620</v>
      </c>
      <c r="H703" s="255">
        <f t="shared" si="162"/>
        <v>744</v>
      </c>
      <c r="I703" s="259">
        <v>7200</v>
      </c>
      <c r="J703" s="260">
        <f t="shared" si="166"/>
        <v>3</v>
      </c>
      <c r="K703" s="261" t="s">
        <v>973</v>
      </c>
      <c r="L703" s="259">
        <v>6200</v>
      </c>
    </row>
    <row r="704" spans="2:13" x14ac:dyDescent="0.2">
      <c r="B704" s="254" t="s">
        <v>281</v>
      </c>
      <c r="C704" s="255">
        <f t="shared" si="160"/>
        <v>9600</v>
      </c>
      <c r="D704" s="256">
        <v>10</v>
      </c>
      <c r="E704" s="257">
        <v>0</v>
      </c>
      <c r="F704" s="258">
        <v>20</v>
      </c>
      <c r="G704" s="255">
        <f t="shared" si="163"/>
        <v>960</v>
      </c>
      <c r="H704" s="255">
        <f t="shared" si="162"/>
        <v>1152</v>
      </c>
      <c r="I704" s="259">
        <v>8220</v>
      </c>
      <c r="J704" s="260">
        <f t="shared" si="166"/>
        <v>3</v>
      </c>
      <c r="K704" s="261" t="s">
        <v>973</v>
      </c>
      <c r="L704" s="259">
        <v>8000</v>
      </c>
    </row>
    <row r="705" spans="2:12" x14ac:dyDescent="0.2">
      <c r="B705" s="254" t="s">
        <v>280</v>
      </c>
      <c r="C705" s="255">
        <f t="shared" si="160"/>
        <v>9600</v>
      </c>
      <c r="D705" s="256">
        <v>10</v>
      </c>
      <c r="E705" s="257">
        <v>0</v>
      </c>
      <c r="F705" s="258">
        <v>20</v>
      </c>
      <c r="G705" s="255">
        <f t="shared" si="163"/>
        <v>960</v>
      </c>
      <c r="H705" s="255">
        <f t="shared" si="162"/>
        <v>1152</v>
      </c>
      <c r="I705" s="259">
        <v>8220</v>
      </c>
      <c r="J705" s="260">
        <f t="shared" si="166"/>
        <v>3</v>
      </c>
      <c r="K705" s="261" t="s">
        <v>973</v>
      </c>
      <c r="L705" s="259">
        <v>8000</v>
      </c>
    </row>
    <row r="706" spans="2:12" x14ac:dyDescent="0.2">
      <c r="B706" s="254" t="s">
        <v>279</v>
      </c>
      <c r="C706" s="255">
        <f t="shared" si="160"/>
        <v>9600</v>
      </c>
      <c r="D706" s="256">
        <v>10</v>
      </c>
      <c r="E706" s="257">
        <v>0</v>
      </c>
      <c r="F706" s="258">
        <v>20</v>
      </c>
      <c r="G706" s="255">
        <f t="shared" si="163"/>
        <v>960</v>
      </c>
      <c r="H706" s="255">
        <f t="shared" si="162"/>
        <v>1152</v>
      </c>
      <c r="I706" s="259">
        <v>8220</v>
      </c>
      <c r="J706" s="260">
        <f t="shared" si="166"/>
        <v>3</v>
      </c>
      <c r="K706" s="261" t="s">
        <v>973</v>
      </c>
      <c r="L706" s="259">
        <v>8000</v>
      </c>
    </row>
    <row r="707" spans="2:12" x14ac:dyDescent="0.2">
      <c r="B707" s="254" t="s">
        <v>278</v>
      </c>
      <c r="C707" s="255">
        <f t="shared" si="160"/>
        <v>9600</v>
      </c>
      <c r="D707" s="256">
        <v>10</v>
      </c>
      <c r="E707" s="257">
        <v>0</v>
      </c>
      <c r="F707" s="258">
        <v>20</v>
      </c>
      <c r="G707" s="255">
        <f t="shared" si="163"/>
        <v>960</v>
      </c>
      <c r="H707" s="255">
        <f t="shared" si="162"/>
        <v>1152</v>
      </c>
      <c r="I707" s="259">
        <v>8220</v>
      </c>
      <c r="J707" s="260">
        <f t="shared" si="166"/>
        <v>3</v>
      </c>
      <c r="K707" s="261" t="s">
        <v>973</v>
      </c>
      <c r="L707" s="259">
        <v>8000</v>
      </c>
    </row>
    <row r="708" spans="2:12" x14ac:dyDescent="0.2">
      <c r="B708" s="265" t="s">
        <v>710</v>
      </c>
      <c r="C708" s="255">
        <f t="shared" si="160"/>
        <v>13200</v>
      </c>
      <c r="D708" s="256">
        <v>1</v>
      </c>
      <c r="E708" s="257">
        <v>0</v>
      </c>
      <c r="F708" s="258">
        <v>20</v>
      </c>
      <c r="G708" s="255">
        <f t="shared" si="163"/>
        <v>13200</v>
      </c>
      <c r="H708" s="255">
        <f t="shared" si="162"/>
        <v>15840</v>
      </c>
      <c r="I708" s="259">
        <v>11641.5</v>
      </c>
      <c r="J708" s="260">
        <f t="shared" si="166"/>
        <v>3</v>
      </c>
      <c r="K708" s="261" t="s">
        <v>977</v>
      </c>
      <c r="L708" s="259">
        <v>11000</v>
      </c>
    </row>
    <row r="709" spans="2:12" x14ac:dyDescent="0.2">
      <c r="B709" s="254" t="s">
        <v>277</v>
      </c>
      <c r="C709" s="255">
        <f t="shared" si="160"/>
        <v>6000</v>
      </c>
      <c r="D709" s="256">
        <v>40</v>
      </c>
      <c r="E709" s="257">
        <v>0</v>
      </c>
      <c r="F709" s="258">
        <v>20</v>
      </c>
      <c r="G709" s="255">
        <f t="shared" si="163"/>
        <v>150</v>
      </c>
      <c r="H709" s="255">
        <f t="shared" si="162"/>
        <v>180</v>
      </c>
      <c r="I709" s="259">
        <v>4855.5</v>
      </c>
      <c r="J709" s="260">
        <f t="shared" si="166"/>
        <v>3</v>
      </c>
      <c r="K709" s="261" t="s">
        <v>977</v>
      </c>
      <c r="L709" s="259">
        <v>5000</v>
      </c>
    </row>
    <row r="710" spans="2:12" x14ac:dyDescent="0.2">
      <c r="B710" s="265" t="s">
        <v>8431</v>
      </c>
      <c r="C710" s="255">
        <f t="shared" si="160"/>
        <v>12240</v>
      </c>
      <c r="D710" s="256">
        <v>12</v>
      </c>
      <c r="E710" s="257">
        <v>0</v>
      </c>
      <c r="F710" s="258">
        <v>20</v>
      </c>
      <c r="G710" s="255">
        <f t="shared" si="163"/>
        <v>1020</v>
      </c>
      <c r="H710" s="255">
        <f t="shared" si="162"/>
        <v>1224</v>
      </c>
      <c r="I710" s="259">
        <v>16200</v>
      </c>
      <c r="J710" s="260">
        <f t="shared" si="166"/>
        <v>1</v>
      </c>
      <c r="K710" s="261" t="s">
        <v>973</v>
      </c>
      <c r="L710" s="259">
        <v>10200</v>
      </c>
    </row>
    <row r="711" spans="2:12" x14ac:dyDescent="0.2">
      <c r="B711" s="254" t="s">
        <v>276</v>
      </c>
      <c r="C711" s="255">
        <f t="shared" si="160"/>
        <v>5400</v>
      </c>
      <c r="D711" s="256">
        <v>6</v>
      </c>
      <c r="E711" s="257">
        <v>0</v>
      </c>
      <c r="F711" s="258">
        <v>20</v>
      </c>
      <c r="G711" s="255">
        <f t="shared" si="163"/>
        <v>900</v>
      </c>
      <c r="H711" s="255">
        <f t="shared" si="162"/>
        <v>1080</v>
      </c>
      <c r="I711" s="259">
        <v>4380</v>
      </c>
      <c r="J711" s="260">
        <f t="shared" si="166"/>
        <v>3</v>
      </c>
      <c r="K711" s="261" t="s">
        <v>973</v>
      </c>
      <c r="L711" s="259">
        <v>4500</v>
      </c>
    </row>
    <row r="712" spans="2:12" x14ac:dyDescent="0.2">
      <c r="B712" s="262" t="s">
        <v>275</v>
      </c>
      <c r="C712" s="255">
        <f t="shared" si="160"/>
        <v>2400</v>
      </c>
      <c r="D712" s="256">
        <v>1</v>
      </c>
      <c r="E712" s="257">
        <v>0</v>
      </c>
      <c r="F712" s="258">
        <v>20</v>
      </c>
      <c r="G712" s="255">
        <f t="shared" si="163"/>
        <v>2400</v>
      </c>
      <c r="H712" s="255">
        <f t="shared" si="162"/>
        <v>2880</v>
      </c>
      <c r="I712" s="259">
        <v>2400</v>
      </c>
      <c r="J712" s="260">
        <f t="shared" si="166"/>
        <v>2</v>
      </c>
      <c r="K712" s="261" t="s">
        <v>973</v>
      </c>
      <c r="L712" s="259">
        <v>2000</v>
      </c>
    </row>
    <row r="713" spans="2:12" x14ac:dyDescent="0.2">
      <c r="B713" s="254" t="s">
        <v>274</v>
      </c>
      <c r="C713" s="255">
        <f t="shared" si="160"/>
        <v>6549</v>
      </c>
      <c r="D713" s="256">
        <v>100</v>
      </c>
      <c r="E713" s="257">
        <v>0</v>
      </c>
      <c r="F713" s="258">
        <v>18</v>
      </c>
      <c r="G713" s="255">
        <f t="shared" si="163"/>
        <v>65.489999999999995</v>
      </c>
      <c r="H713" s="255">
        <f t="shared" si="162"/>
        <v>78.587999999999994</v>
      </c>
      <c r="I713" s="259">
        <v>4504.5</v>
      </c>
      <c r="J713" s="260">
        <f t="shared" si="166"/>
        <v>3</v>
      </c>
      <c r="K713" s="261" t="s">
        <v>979</v>
      </c>
      <c r="L713" s="259">
        <v>5550</v>
      </c>
    </row>
    <row r="714" spans="2:12" x14ac:dyDescent="0.2">
      <c r="B714" s="254" t="s">
        <v>273</v>
      </c>
      <c r="C714" s="255">
        <f t="shared" si="160"/>
        <v>3000</v>
      </c>
      <c r="D714" s="256">
        <v>1</v>
      </c>
      <c r="E714" s="257" t="s">
        <v>8510</v>
      </c>
      <c r="F714" s="258">
        <v>20</v>
      </c>
      <c r="G714" s="255">
        <f t="shared" si="163"/>
        <v>3000</v>
      </c>
      <c r="H714" s="255">
        <f t="shared" si="162"/>
        <v>3600</v>
      </c>
      <c r="I714" s="259">
        <v>2820</v>
      </c>
      <c r="J714" s="260">
        <f t="shared" si="166"/>
        <v>3</v>
      </c>
      <c r="K714" s="261" t="s">
        <v>973</v>
      </c>
      <c r="L714" s="259">
        <v>2500</v>
      </c>
    </row>
    <row r="715" spans="2:12" x14ac:dyDescent="0.2">
      <c r="B715" s="254" t="s">
        <v>8265</v>
      </c>
      <c r="C715" s="253">
        <f t="shared" ref="C715:C778" si="167">+((F715/100)+1)*L715</f>
        <v>0</v>
      </c>
      <c r="D715" s="256">
        <v>12</v>
      </c>
      <c r="E715" s="257"/>
      <c r="F715" s="258">
        <v>18</v>
      </c>
      <c r="G715" s="255">
        <f t="shared" si="163"/>
        <v>0</v>
      </c>
      <c r="H715" s="255">
        <f t="shared" si="162"/>
        <v>0</v>
      </c>
      <c r="I715" s="259"/>
      <c r="J715" s="260">
        <f t="shared" si="166"/>
        <v>2</v>
      </c>
      <c r="K715" s="261" t="s">
        <v>975</v>
      </c>
      <c r="L715" s="259"/>
    </row>
    <row r="716" spans="2:12" x14ac:dyDescent="0.2">
      <c r="B716" s="254" t="s">
        <v>8264</v>
      </c>
      <c r="C716" s="253">
        <f t="shared" si="167"/>
        <v>0</v>
      </c>
      <c r="D716" s="256">
        <v>12</v>
      </c>
      <c r="E716" s="257"/>
      <c r="F716" s="258">
        <v>18</v>
      </c>
      <c r="G716" s="255">
        <f t="shared" si="163"/>
        <v>0</v>
      </c>
      <c r="H716" s="255">
        <f t="shared" ref="H716:H779" si="168">G716*1.2</f>
        <v>0</v>
      </c>
      <c r="I716" s="259"/>
      <c r="J716" s="260">
        <f t="shared" si="166"/>
        <v>2</v>
      </c>
      <c r="K716" s="261" t="s">
        <v>975</v>
      </c>
      <c r="L716" s="259"/>
    </row>
    <row r="717" spans="2:12" x14ac:dyDescent="0.2">
      <c r="B717" s="254" t="s">
        <v>272</v>
      </c>
      <c r="C717" s="255">
        <f t="shared" si="167"/>
        <v>8201</v>
      </c>
      <c r="D717" s="256">
        <v>1</v>
      </c>
      <c r="E717" s="257">
        <v>0</v>
      </c>
      <c r="F717" s="258">
        <v>18</v>
      </c>
      <c r="G717" s="255">
        <f t="shared" ref="G717:G780" si="169">C717/D717</f>
        <v>8201</v>
      </c>
      <c r="H717" s="255">
        <f t="shared" si="168"/>
        <v>9841.1999999999989</v>
      </c>
      <c r="I717" s="259">
        <v>8131.4999999999991</v>
      </c>
      <c r="J717" s="260">
        <f t="shared" si="166"/>
        <v>3</v>
      </c>
      <c r="K717" s="261" t="s">
        <v>974</v>
      </c>
      <c r="L717" s="259">
        <v>6950</v>
      </c>
    </row>
    <row r="718" spans="2:12" x14ac:dyDescent="0.2">
      <c r="B718" s="254" t="s">
        <v>889</v>
      </c>
      <c r="C718" s="255">
        <f t="shared" si="167"/>
        <v>10195.199999999999</v>
      </c>
      <c r="D718" s="256">
        <v>1</v>
      </c>
      <c r="E718" s="257">
        <v>0</v>
      </c>
      <c r="F718" s="258">
        <v>18</v>
      </c>
      <c r="G718" s="255">
        <f t="shared" si="169"/>
        <v>10195.199999999999</v>
      </c>
      <c r="H718" s="255">
        <f t="shared" si="168"/>
        <v>12234.239999999998</v>
      </c>
      <c r="I718" s="259">
        <v>10003.5</v>
      </c>
      <c r="J718" s="260">
        <f t="shared" si="166"/>
        <v>3</v>
      </c>
      <c r="K718" s="261" t="s">
        <v>974</v>
      </c>
      <c r="L718" s="259">
        <v>8640</v>
      </c>
    </row>
    <row r="719" spans="2:12" x14ac:dyDescent="0.2">
      <c r="B719" s="254" t="s">
        <v>271</v>
      </c>
      <c r="C719" s="255">
        <f t="shared" si="167"/>
        <v>4012</v>
      </c>
      <c r="D719" s="256">
        <v>100</v>
      </c>
      <c r="E719" s="257">
        <v>0</v>
      </c>
      <c r="F719" s="258">
        <v>18</v>
      </c>
      <c r="G719" s="255">
        <f t="shared" si="169"/>
        <v>40.119999999999997</v>
      </c>
      <c r="H719" s="255">
        <f t="shared" si="168"/>
        <v>48.143999999999998</v>
      </c>
      <c r="I719" s="259">
        <v>3217.5</v>
      </c>
      <c r="J719" s="260">
        <f t="shared" si="166"/>
        <v>3</v>
      </c>
      <c r="K719" s="261" t="s">
        <v>979</v>
      </c>
      <c r="L719" s="259">
        <v>3400</v>
      </c>
    </row>
    <row r="720" spans="2:12" x14ac:dyDescent="0.2">
      <c r="B720" s="254" t="s">
        <v>40</v>
      </c>
      <c r="C720" s="255">
        <f t="shared" si="167"/>
        <v>2832</v>
      </c>
      <c r="D720" s="256">
        <v>12</v>
      </c>
      <c r="E720" s="257">
        <v>0</v>
      </c>
      <c r="F720" s="258">
        <v>18</v>
      </c>
      <c r="G720" s="255">
        <f t="shared" si="169"/>
        <v>236</v>
      </c>
      <c r="H720" s="255">
        <f t="shared" si="168"/>
        <v>283.2</v>
      </c>
      <c r="I720" s="259">
        <v>2515.5</v>
      </c>
      <c r="J720" s="260">
        <f t="shared" si="166"/>
        <v>3</v>
      </c>
      <c r="K720" s="261" t="s">
        <v>979</v>
      </c>
      <c r="L720" s="259">
        <v>2400</v>
      </c>
    </row>
    <row r="721" spans="2:12" x14ac:dyDescent="0.2">
      <c r="B721" s="254" t="s">
        <v>270</v>
      </c>
      <c r="C721" s="255">
        <f t="shared" si="167"/>
        <v>4543</v>
      </c>
      <c r="D721" s="256">
        <v>12</v>
      </c>
      <c r="E721" s="257">
        <v>0</v>
      </c>
      <c r="F721" s="258">
        <v>18</v>
      </c>
      <c r="G721" s="255">
        <f t="shared" si="169"/>
        <v>378.58333333333331</v>
      </c>
      <c r="H721" s="255">
        <f t="shared" si="168"/>
        <v>454.29999999999995</v>
      </c>
      <c r="I721" s="259">
        <v>3860.9999999999995</v>
      </c>
      <c r="J721" s="260">
        <f t="shared" si="166"/>
        <v>3</v>
      </c>
      <c r="K721" s="261" t="s">
        <v>975</v>
      </c>
      <c r="L721" s="259">
        <v>3850</v>
      </c>
    </row>
    <row r="722" spans="2:12" x14ac:dyDescent="0.2">
      <c r="B722" s="262" t="s">
        <v>269</v>
      </c>
      <c r="C722" s="255">
        <f t="shared" si="167"/>
        <v>3717</v>
      </c>
      <c r="D722" s="256">
        <v>12</v>
      </c>
      <c r="E722" s="257">
        <v>0</v>
      </c>
      <c r="F722" s="258">
        <v>18</v>
      </c>
      <c r="G722" s="255">
        <f t="shared" si="169"/>
        <v>309.75</v>
      </c>
      <c r="H722" s="255">
        <f t="shared" si="168"/>
        <v>371.7</v>
      </c>
      <c r="I722" s="259">
        <v>3685.5</v>
      </c>
      <c r="J722" s="260">
        <f t="shared" si="166"/>
        <v>3</v>
      </c>
      <c r="K722" s="261" t="s">
        <v>975</v>
      </c>
      <c r="L722" s="259">
        <v>3150</v>
      </c>
    </row>
    <row r="723" spans="2:12" x14ac:dyDescent="0.2">
      <c r="B723" s="262" t="s">
        <v>268</v>
      </c>
      <c r="C723" s="255">
        <f t="shared" si="167"/>
        <v>3717</v>
      </c>
      <c r="D723" s="256">
        <v>12</v>
      </c>
      <c r="E723" s="257">
        <v>0</v>
      </c>
      <c r="F723" s="258">
        <v>18</v>
      </c>
      <c r="G723" s="255">
        <f t="shared" si="169"/>
        <v>309.75</v>
      </c>
      <c r="H723" s="255">
        <f t="shared" si="168"/>
        <v>371.7</v>
      </c>
      <c r="I723" s="259">
        <v>3685.5</v>
      </c>
      <c r="J723" s="260">
        <f t="shared" si="166"/>
        <v>3</v>
      </c>
      <c r="K723" s="261" t="s">
        <v>975</v>
      </c>
      <c r="L723" s="259">
        <v>3150</v>
      </c>
    </row>
    <row r="724" spans="2:12" x14ac:dyDescent="0.2">
      <c r="B724" s="254" t="s">
        <v>267</v>
      </c>
      <c r="C724" s="255">
        <f t="shared" si="167"/>
        <v>3717</v>
      </c>
      <c r="D724" s="256">
        <v>12</v>
      </c>
      <c r="E724" s="257">
        <v>0</v>
      </c>
      <c r="F724" s="258">
        <v>18</v>
      </c>
      <c r="G724" s="255">
        <f t="shared" si="169"/>
        <v>309.75</v>
      </c>
      <c r="H724" s="255">
        <f t="shared" si="168"/>
        <v>371.7</v>
      </c>
      <c r="I724" s="259">
        <v>3685.5</v>
      </c>
      <c r="J724" s="260">
        <f t="shared" si="166"/>
        <v>3</v>
      </c>
      <c r="K724" s="261" t="s">
        <v>975</v>
      </c>
      <c r="L724" s="259">
        <v>3150</v>
      </c>
    </row>
    <row r="725" spans="2:12" x14ac:dyDescent="0.2">
      <c r="B725" s="262" t="s">
        <v>266</v>
      </c>
      <c r="C725" s="255">
        <f t="shared" si="167"/>
        <v>5760</v>
      </c>
      <c r="D725" s="256">
        <v>1</v>
      </c>
      <c r="E725" s="257">
        <v>0</v>
      </c>
      <c r="F725" s="258">
        <v>20</v>
      </c>
      <c r="G725" s="255">
        <f t="shared" si="169"/>
        <v>5760</v>
      </c>
      <c r="H725" s="255">
        <f t="shared" si="168"/>
        <v>6912</v>
      </c>
      <c r="I725" s="259">
        <v>5616</v>
      </c>
      <c r="J725" s="260">
        <f t="shared" si="166"/>
        <v>3</v>
      </c>
      <c r="K725" s="261" t="s">
        <v>973</v>
      </c>
      <c r="L725" s="259">
        <v>4800</v>
      </c>
    </row>
    <row r="726" spans="2:12" x14ac:dyDescent="0.2">
      <c r="B726" s="262" t="s">
        <v>265</v>
      </c>
      <c r="C726" s="255">
        <f t="shared" si="167"/>
        <v>5760</v>
      </c>
      <c r="D726" s="256">
        <v>1</v>
      </c>
      <c r="E726" s="257">
        <v>0</v>
      </c>
      <c r="F726" s="258">
        <v>20</v>
      </c>
      <c r="G726" s="255">
        <f t="shared" si="169"/>
        <v>5760</v>
      </c>
      <c r="H726" s="255">
        <f t="shared" si="168"/>
        <v>6912</v>
      </c>
      <c r="I726" s="259">
        <v>5616</v>
      </c>
      <c r="J726" s="260">
        <f t="shared" si="166"/>
        <v>3</v>
      </c>
      <c r="K726" s="261" t="s">
        <v>973</v>
      </c>
      <c r="L726" s="259">
        <v>4800</v>
      </c>
    </row>
    <row r="727" spans="2:12" x14ac:dyDescent="0.2">
      <c r="B727" s="262" t="s">
        <v>264</v>
      </c>
      <c r="C727" s="255">
        <f t="shared" si="167"/>
        <v>5760</v>
      </c>
      <c r="D727" s="256">
        <v>1</v>
      </c>
      <c r="E727" s="257">
        <v>0</v>
      </c>
      <c r="F727" s="258">
        <v>20</v>
      </c>
      <c r="G727" s="255">
        <f t="shared" si="169"/>
        <v>5760</v>
      </c>
      <c r="H727" s="255">
        <f t="shared" si="168"/>
        <v>6912</v>
      </c>
      <c r="I727" s="259">
        <v>5616</v>
      </c>
      <c r="J727" s="260">
        <f t="shared" si="166"/>
        <v>3</v>
      </c>
      <c r="K727" s="261" t="s">
        <v>973</v>
      </c>
      <c r="L727" s="259">
        <v>4800</v>
      </c>
    </row>
    <row r="728" spans="2:12" x14ac:dyDescent="0.2">
      <c r="B728" s="262" t="s">
        <v>263</v>
      </c>
      <c r="C728" s="255">
        <f t="shared" si="167"/>
        <v>5760</v>
      </c>
      <c r="D728" s="256">
        <v>1</v>
      </c>
      <c r="E728" s="257">
        <v>0</v>
      </c>
      <c r="F728" s="258">
        <v>20</v>
      </c>
      <c r="G728" s="255">
        <f t="shared" si="169"/>
        <v>5760</v>
      </c>
      <c r="H728" s="255">
        <f t="shared" si="168"/>
        <v>6912</v>
      </c>
      <c r="I728" s="259">
        <v>5616</v>
      </c>
      <c r="J728" s="260">
        <f t="shared" si="166"/>
        <v>3</v>
      </c>
      <c r="K728" s="261" t="s">
        <v>973</v>
      </c>
      <c r="L728" s="259">
        <v>4800</v>
      </c>
    </row>
    <row r="729" spans="2:12" x14ac:dyDescent="0.2">
      <c r="B729" s="254" t="s">
        <v>262</v>
      </c>
      <c r="C729" s="255">
        <f t="shared" si="167"/>
        <v>5760</v>
      </c>
      <c r="D729" s="256">
        <v>1</v>
      </c>
      <c r="E729" s="257">
        <v>0</v>
      </c>
      <c r="F729" s="258">
        <v>20</v>
      </c>
      <c r="G729" s="255">
        <f t="shared" si="169"/>
        <v>5760</v>
      </c>
      <c r="H729" s="255">
        <f t="shared" si="168"/>
        <v>6912</v>
      </c>
      <c r="I729" s="259">
        <v>5616</v>
      </c>
      <c r="J729" s="260">
        <f t="shared" si="166"/>
        <v>3</v>
      </c>
      <c r="K729" s="261" t="s">
        <v>973</v>
      </c>
      <c r="L729" s="259">
        <v>4800</v>
      </c>
    </row>
    <row r="730" spans="2:12" x14ac:dyDescent="0.2">
      <c r="B730" s="254" t="s">
        <v>1016</v>
      </c>
      <c r="C730" s="267">
        <f t="shared" si="167"/>
        <v>900</v>
      </c>
      <c r="D730" s="256">
        <v>1</v>
      </c>
      <c r="E730" s="257">
        <v>0</v>
      </c>
      <c r="F730" s="258">
        <v>20</v>
      </c>
      <c r="G730" s="255">
        <f t="shared" si="169"/>
        <v>900</v>
      </c>
      <c r="H730" s="255">
        <f t="shared" si="168"/>
        <v>1080</v>
      </c>
      <c r="I730" s="259">
        <v>900</v>
      </c>
      <c r="J730" s="260">
        <f t="shared" si="166"/>
        <v>2</v>
      </c>
      <c r="K730" s="261" t="s">
        <v>973</v>
      </c>
      <c r="L730" s="259">
        <v>750</v>
      </c>
    </row>
    <row r="731" spans="2:12" x14ac:dyDescent="0.2">
      <c r="B731" s="240" t="s">
        <v>657</v>
      </c>
      <c r="C731" s="255">
        <f t="shared" si="167"/>
        <v>4897</v>
      </c>
      <c r="D731" s="256">
        <v>1</v>
      </c>
      <c r="E731" s="257">
        <v>0</v>
      </c>
      <c r="F731" s="258">
        <v>18</v>
      </c>
      <c r="G731" s="255">
        <f t="shared" si="169"/>
        <v>4897</v>
      </c>
      <c r="H731" s="255">
        <f t="shared" si="168"/>
        <v>5876.4</v>
      </c>
      <c r="I731" s="259">
        <v>3744</v>
      </c>
      <c r="J731" s="260">
        <f t="shared" si="166"/>
        <v>3</v>
      </c>
      <c r="K731" s="261" t="s">
        <v>976</v>
      </c>
      <c r="L731" s="259">
        <v>4150</v>
      </c>
    </row>
    <row r="732" spans="2:12" x14ac:dyDescent="0.2">
      <c r="B732" s="240" t="s">
        <v>656</v>
      </c>
      <c r="C732" s="255">
        <f t="shared" si="167"/>
        <v>4897</v>
      </c>
      <c r="D732" s="256">
        <v>1</v>
      </c>
      <c r="E732" s="257">
        <v>0</v>
      </c>
      <c r="F732" s="258">
        <v>18</v>
      </c>
      <c r="G732" s="255">
        <f t="shared" si="169"/>
        <v>4897</v>
      </c>
      <c r="H732" s="255">
        <f t="shared" si="168"/>
        <v>5876.4</v>
      </c>
      <c r="I732" s="259">
        <v>3744</v>
      </c>
      <c r="J732" s="260">
        <f t="shared" si="166"/>
        <v>3</v>
      </c>
      <c r="K732" s="261" t="s">
        <v>976</v>
      </c>
      <c r="L732" s="259">
        <v>4150</v>
      </c>
    </row>
    <row r="733" spans="2:12" x14ac:dyDescent="0.2">
      <c r="B733" s="240" t="s">
        <v>931</v>
      </c>
      <c r="C733" s="255">
        <f t="shared" si="167"/>
        <v>14396</v>
      </c>
      <c r="D733" s="256">
        <v>0</v>
      </c>
      <c r="E733" s="257">
        <v>0</v>
      </c>
      <c r="F733" s="258">
        <v>18</v>
      </c>
      <c r="G733" s="255" t="e">
        <f t="shared" si="169"/>
        <v>#DIV/0!</v>
      </c>
      <c r="H733" s="255" t="e">
        <f t="shared" si="168"/>
        <v>#DIV/0!</v>
      </c>
      <c r="I733" s="259">
        <v>15794.999999999998</v>
      </c>
      <c r="J733" s="260">
        <f t="shared" si="166"/>
        <v>1</v>
      </c>
      <c r="K733" s="261" t="s">
        <v>974</v>
      </c>
      <c r="L733" s="259">
        <v>12200</v>
      </c>
    </row>
    <row r="734" spans="2:12" x14ac:dyDescent="0.2">
      <c r="B734" s="240" t="s">
        <v>667</v>
      </c>
      <c r="C734" s="255">
        <f t="shared" si="167"/>
        <v>21771</v>
      </c>
      <c r="D734" s="256">
        <v>16</v>
      </c>
      <c r="E734" s="257">
        <v>0</v>
      </c>
      <c r="F734" s="258">
        <v>18</v>
      </c>
      <c r="G734" s="255">
        <f t="shared" si="169"/>
        <v>1360.6875</v>
      </c>
      <c r="H734" s="255">
        <f t="shared" si="168"/>
        <v>1632.825</v>
      </c>
      <c r="I734" s="259">
        <v>20592</v>
      </c>
      <c r="J734" s="260">
        <f t="shared" ref="J734:J765" si="170">IF(I734&lt;C734,3,IF(I734&gt;C734,1,2))</f>
        <v>3</v>
      </c>
      <c r="K734" s="261" t="s">
        <v>974</v>
      </c>
      <c r="L734" s="259">
        <v>18450</v>
      </c>
    </row>
    <row r="735" spans="2:12" x14ac:dyDescent="0.2">
      <c r="B735" s="262" t="s">
        <v>261</v>
      </c>
      <c r="C735" s="255">
        <f t="shared" si="167"/>
        <v>4248</v>
      </c>
      <c r="D735" s="256">
        <v>1</v>
      </c>
      <c r="E735" s="257" t="s">
        <v>810</v>
      </c>
      <c r="F735" s="258">
        <v>18</v>
      </c>
      <c r="G735" s="255">
        <f t="shared" si="169"/>
        <v>4248</v>
      </c>
      <c r="H735" s="255">
        <f t="shared" si="168"/>
        <v>5097.5999999999995</v>
      </c>
      <c r="I735" s="259">
        <v>3568.5</v>
      </c>
      <c r="J735" s="260">
        <f t="shared" si="170"/>
        <v>3</v>
      </c>
      <c r="K735" s="261" t="s">
        <v>976</v>
      </c>
      <c r="L735" s="259">
        <v>3600</v>
      </c>
    </row>
    <row r="736" spans="2:12" x14ac:dyDescent="0.2">
      <c r="B736" s="262" t="s">
        <v>260</v>
      </c>
      <c r="C736" s="255">
        <f t="shared" si="167"/>
        <v>9600</v>
      </c>
      <c r="D736" s="256">
        <v>30</v>
      </c>
      <c r="E736" s="257">
        <v>0</v>
      </c>
      <c r="F736" s="258">
        <v>20</v>
      </c>
      <c r="G736" s="255">
        <f t="shared" si="169"/>
        <v>320</v>
      </c>
      <c r="H736" s="255">
        <f t="shared" si="168"/>
        <v>384</v>
      </c>
      <c r="I736" s="259">
        <v>9243</v>
      </c>
      <c r="J736" s="260">
        <f t="shared" si="170"/>
        <v>3</v>
      </c>
      <c r="K736" s="261" t="s">
        <v>974</v>
      </c>
      <c r="L736" s="259">
        <v>8000</v>
      </c>
    </row>
    <row r="737" spans="2:12" x14ac:dyDescent="0.2">
      <c r="B737" s="254" t="s">
        <v>888</v>
      </c>
      <c r="C737" s="255">
        <f t="shared" si="167"/>
        <v>4979.5999999999995</v>
      </c>
      <c r="D737" s="256">
        <v>6</v>
      </c>
      <c r="E737" s="257" t="s">
        <v>259</v>
      </c>
      <c r="F737" s="258">
        <v>18</v>
      </c>
      <c r="G737" s="255">
        <f t="shared" si="169"/>
        <v>829.93333333333328</v>
      </c>
      <c r="H737" s="255">
        <f t="shared" si="168"/>
        <v>995.91999999999985</v>
      </c>
      <c r="I737" s="259">
        <v>4270.5</v>
      </c>
      <c r="J737" s="260">
        <f t="shared" si="170"/>
        <v>3</v>
      </c>
      <c r="K737" s="261" t="s">
        <v>976</v>
      </c>
      <c r="L737" s="259">
        <v>4220</v>
      </c>
    </row>
    <row r="738" spans="2:12" x14ac:dyDescent="0.2">
      <c r="B738" s="254" t="s">
        <v>258</v>
      </c>
      <c r="C738" s="255">
        <f t="shared" si="167"/>
        <v>12000</v>
      </c>
      <c r="D738" s="256">
        <v>150</v>
      </c>
      <c r="E738" s="257">
        <v>0</v>
      </c>
      <c r="F738" s="258">
        <v>20</v>
      </c>
      <c r="G738" s="255">
        <f t="shared" si="169"/>
        <v>80</v>
      </c>
      <c r="H738" s="255">
        <f t="shared" si="168"/>
        <v>96</v>
      </c>
      <c r="I738" s="259">
        <v>12226.5</v>
      </c>
      <c r="J738" s="260">
        <f t="shared" si="170"/>
        <v>1</v>
      </c>
      <c r="K738" s="261" t="s">
        <v>977</v>
      </c>
      <c r="L738" s="259">
        <v>10000</v>
      </c>
    </row>
    <row r="739" spans="2:12" x14ac:dyDescent="0.2">
      <c r="B739" s="254" t="s">
        <v>257</v>
      </c>
      <c r="C739" s="255">
        <f t="shared" si="167"/>
        <v>14388</v>
      </c>
      <c r="D739" s="256">
        <v>120</v>
      </c>
      <c r="E739" s="257">
        <v>0</v>
      </c>
      <c r="F739" s="258">
        <v>20</v>
      </c>
      <c r="G739" s="255">
        <f t="shared" si="169"/>
        <v>119.9</v>
      </c>
      <c r="H739" s="255">
        <f t="shared" si="168"/>
        <v>143.88</v>
      </c>
      <c r="I739" s="259">
        <v>10179</v>
      </c>
      <c r="J739" s="260">
        <f t="shared" si="170"/>
        <v>3</v>
      </c>
      <c r="K739" s="261" t="s">
        <v>976</v>
      </c>
      <c r="L739" s="259">
        <v>11990</v>
      </c>
    </row>
    <row r="740" spans="2:12" x14ac:dyDescent="0.2">
      <c r="B740" s="254" t="s">
        <v>256</v>
      </c>
      <c r="C740" s="255">
        <f t="shared" si="167"/>
        <v>3186</v>
      </c>
      <c r="D740" s="256">
        <v>1</v>
      </c>
      <c r="E740" s="257" t="s">
        <v>811</v>
      </c>
      <c r="F740" s="258">
        <v>18</v>
      </c>
      <c r="G740" s="255">
        <f t="shared" si="169"/>
        <v>3186</v>
      </c>
      <c r="H740" s="255">
        <f t="shared" si="168"/>
        <v>3823.2</v>
      </c>
      <c r="I740" s="259">
        <v>3159</v>
      </c>
      <c r="J740" s="260">
        <f t="shared" si="170"/>
        <v>3</v>
      </c>
      <c r="K740" s="261" t="s">
        <v>976</v>
      </c>
      <c r="L740" s="259">
        <v>2700</v>
      </c>
    </row>
    <row r="741" spans="2:12" x14ac:dyDescent="0.2">
      <c r="B741" s="254" t="s">
        <v>8335</v>
      </c>
      <c r="C741" s="253">
        <f t="shared" si="167"/>
        <v>11210</v>
      </c>
      <c r="D741" s="256">
        <v>30</v>
      </c>
      <c r="E741" s="257"/>
      <c r="F741" s="258">
        <v>18</v>
      </c>
      <c r="G741" s="255">
        <f t="shared" si="169"/>
        <v>373.66666666666669</v>
      </c>
      <c r="H741" s="255">
        <f t="shared" si="168"/>
        <v>448.40000000000003</v>
      </c>
      <c r="I741" s="259"/>
      <c r="J741" s="260">
        <f t="shared" si="170"/>
        <v>3</v>
      </c>
      <c r="K741" s="261" t="s">
        <v>977</v>
      </c>
      <c r="L741" s="259">
        <v>9500</v>
      </c>
    </row>
    <row r="742" spans="2:12" x14ac:dyDescent="0.2">
      <c r="B742" s="254" t="s">
        <v>255</v>
      </c>
      <c r="C742" s="255">
        <f t="shared" si="167"/>
        <v>3481</v>
      </c>
      <c r="D742" s="256">
        <v>1</v>
      </c>
      <c r="E742" s="257" t="s">
        <v>810</v>
      </c>
      <c r="F742" s="258">
        <v>18</v>
      </c>
      <c r="G742" s="255">
        <f t="shared" si="169"/>
        <v>3481</v>
      </c>
      <c r="H742" s="255">
        <f t="shared" si="168"/>
        <v>4177.2</v>
      </c>
      <c r="I742" s="259">
        <v>2749.5</v>
      </c>
      <c r="J742" s="260">
        <f t="shared" si="170"/>
        <v>3</v>
      </c>
      <c r="K742" s="261" t="s">
        <v>976</v>
      </c>
      <c r="L742" s="259">
        <v>2950</v>
      </c>
    </row>
    <row r="743" spans="2:12" x14ac:dyDescent="0.2">
      <c r="B743" s="254" t="s">
        <v>254</v>
      </c>
      <c r="C743" s="255">
        <f t="shared" si="167"/>
        <v>8732</v>
      </c>
      <c r="D743" s="256">
        <v>30</v>
      </c>
      <c r="E743" s="257">
        <v>0</v>
      </c>
      <c r="F743" s="258">
        <v>18</v>
      </c>
      <c r="G743" s="255">
        <f t="shared" si="169"/>
        <v>291.06666666666666</v>
      </c>
      <c r="H743" s="255">
        <f t="shared" si="168"/>
        <v>349.28</v>
      </c>
      <c r="I743" s="259">
        <v>8658</v>
      </c>
      <c r="J743" s="260">
        <f t="shared" si="170"/>
        <v>3</v>
      </c>
      <c r="K743" s="261" t="s">
        <v>976</v>
      </c>
      <c r="L743" s="259">
        <v>7400</v>
      </c>
    </row>
    <row r="744" spans="2:12" x14ac:dyDescent="0.2">
      <c r="B744" s="262" t="s">
        <v>253</v>
      </c>
      <c r="C744" s="255">
        <f t="shared" si="167"/>
        <v>4507.5999999999995</v>
      </c>
      <c r="D744" s="256">
        <v>1</v>
      </c>
      <c r="E744" s="257" t="s">
        <v>810</v>
      </c>
      <c r="F744" s="258">
        <v>18</v>
      </c>
      <c r="G744" s="255">
        <f t="shared" si="169"/>
        <v>4507.5999999999995</v>
      </c>
      <c r="H744" s="255">
        <f t="shared" si="168"/>
        <v>5409.119999999999</v>
      </c>
      <c r="I744" s="259">
        <v>3627</v>
      </c>
      <c r="J744" s="260">
        <f t="shared" si="170"/>
        <v>3</v>
      </c>
      <c r="K744" s="261" t="s">
        <v>976</v>
      </c>
      <c r="L744" s="259">
        <v>3820</v>
      </c>
    </row>
    <row r="745" spans="2:12" x14ac:dyDescent="0.2">
      <c r="B745" s="254" t="s">
        <v>252</v>
      </c>
      <c r="C745" s="255">
        <f t="shared" si="167"/>
        <v>10404</v>
      </c>
      <c r="D745" s="256">
        <v>30</v>
      </c>
      <c r="E745" s="257">
        <v>0</v>
      </c>
      <c r="F745" s="258">
        <v>20</v>
      </c>
      <c r="G745" s="255">
        <f t="shared" si="169"/>
        <v>346.8</v>
      </c>
      <c r="H745" s="255">
        <f t="shared" si="168"/>
        <v>416.16</v>
      </c>
      <c r="I745" s="259">
        <v>9477</v>
      </c>
      <c r="J745" s="260">
        <f t="shared" si="170"/>
        <v>3</v>
      </c>
      <c r="K745" s="261" t="s">
        <v>974</v>
      </c>
      <c r="L745" s="259">
        <v>8670</v>
      </c>
    </row>
    <row r="746" spans="2:12" x14ac:dyDescent="0.2">
      <c r="B746" s="254" t="s">
        <v>251</v>
      </c>
      <c r="C746" s="255">
        <f t="shared" si="167"/>
        <v>1560</v>
      </c>
      <c r="D746" s="256">
        <v>1</v>
      </c>
      <c r="E746" s="257">
        <v>0</v>
      </c>
      <c r="F746" s="258">
        <v>20</v>
      </c>
      <c r="G746" s="255">
        <f t="shared" si="169"/>
        <v>1560</v>
      </c>
      <c r="H746" s="255">
        <f t="shared" si="168"/>
        <v>1872</v>
      </c>
      <c r="I746" s="259">
        <v>1200</v>
      </c>
      <c r="J746" s="260">
        <f t="shared" si="170"/>
        <v>3</v>
      </c>
      <c r="K746" s="261" t="s">
        <v>973</v>
      </c>
      <c r="L746" s="259">
        <v>1300</v>
      </c>
    </row>
    <row r="747" spans="2:12" x14ac:dyDescent="0.2">
      <c r="B747" s="262" t="s">
        <v>669</v>
      </c>
      <c r="C747" s="255">
        <f t="shared" si="167"/>
        <v>31860</v>
      </c>
      <c r="D747" s="256">
        <v>48</v>
      </c>
      <c r="E747" s="257">
        <v>0</v>
      </c>
      <c r="F747" s="258">
        <v>18</v>
      </c>
      <c r="G747" s="255">
        <f t="shared" si="169"/>
        <v>663.75</v>
      </c>
      <c r="H747" s="255">
        <f t="shared" si="168"/>
        <v>796.5</v>
      </c>
      <c r="I747" s="259">
        <v>30536.999999999996</v>
      </c>
      <c r="J747" s="260">
        <f t="shared" si="170"/>
        <v>3</v>
      </c>
      <c r="K747" s="261" t="s">
        <v>974</v>
      </c>
      <c r="L747" s="259">
        <v>27000</v>
      </c>
    </row>
    <row r="748" spans="2:12" x14ac:dyDescent="0.2">
      <c r="B748" s="254" t="s">
        <v>250</v>
      </c>
      <c r="C748" s="255">
        <f t="shared" si="167"/>
        <v>26550</v>
      </c>
      <c r="D748" s="256">
        <v>24</v>
      </c>
      <c r="E748" s="257">
        <v>0</v>
      </c>
      <c r="F748" s="258">
        <v>18</v>
      </c>
      <c r="G748" s="255">
        <f t="shared" si="169"/>
        <v>1106.25</v>
      </c>
      <c r="H748" s="255">
        <f t="shared" si="168"/>
        <v>1327.5</v>
      </c>
      <c r="I748" s="259">
        <v>24453</v>
      </c>
      <c r="J748" s="260">
        <f t="shared" si="170"/>
        <v>3</v>
      </c>
      <c r="K748" s="261" t="s">
        <v>974</v>
      </c>
      <c r="L748" s="259">
        <v>22500</v>
      </c>
    </row>
    <row r="749" spans="2:12" x14ac:dyDescent="0.2">
      <c r="B749" s="254" t="s">
        <v>249</v>
      </c>
      <c r="C749" s="255">
        <f t="shared" si="167"/>
        <v>26550</v>
      </c>
      <c r="D749" s="256">
        <v>24</v>
      </c>
      <c r="E749" s="257">
        <v>0</v>
      </c>
      <c r="F749" s="258">
        <v>18</v>
      </c>
      <c r="G749" s="255">
        <f t="shared" si="169"/>
        <v>1106.25</v>
      </c>
      <c r="H749" s="255">
        <f t="shared" si="168"/>
        <v>1327.5</v>
      </c>
      <c r="I749" s="259">
        <v>24453</v>
      </c>
      <c r="J749" s="260">
        <f t="shared" si="170"/>
        <v>3</v>
      </c>
      <c r="K749" s="261" t="s">
        <v>974</v>
      </c>
      <c r="L749" s="259">
        <v>22500</v>
      </c>
    </row>
    <row r="750" spans="2:12" x14ac:dyDescent="0.2">
      <c r="B750" s="240" t="s">
        <v>664</v>
      </c>
      <c r="C750" s="255">
        <f t="shared" si="167"/>
        <v>6018</v>
      </c>
      <c r="D750" s="256">
        <v>12</v>
      </c>
      <c r="E750" s="257">
        <v>0</v>
      </c>
      <c r="F750" s="258">
        <v>18</v>
      </c>
      <c r="G750" s="255">
        <f t="shared" si="169"/>
        <v>501.5</v>
      </c>
      <c r="H750" s="255">
        <f t="shared" si="168"/>
        <v>601.79999999999995</v>
      </c>
      <c r="I750" s="259">
        <v>5323.5</v>
      </c>
      <c r="J750" s="260">
        <f t="shared" si="170"/>
        <v>3</v>
      </c>
      <c r="K750" s="261" t="s">
        <v>979</v>
      </c>
      <c r="L750" s="259">
        <v>5100</v>
      </c>
    </row>
    <row r="751" spans="2:12" x14ac:dyDescent="0.2">
      <c r="B751" s="254" t="s">
        <v>248</v>
      </c>
      <c r="C751" s="255">
        <f t="shared" si="167"/>
        <v>7198</v>
      </c>
      <c r="D751" s="256">
        <v>18</v>
      </c>
      <c r="E751" s="257">
        <v>0</v>
      </c>
      <c r="F751" s="258">
        <v>18</v>
      </c>
      <c r="G751" s="255">
        <f t="shared" si="169"/>
        <v>399.88888888888891</v>
      </c>
      <c r="H751" s="255">
        <f t="shared" si="168"/>
        <v>479.86666666666667</v>
      </c>
      <c r="I751" s="259">
        <v>5733</v>
      </c>
      <c r="J751" s="260">
        <f t="shared" si="170"/>
        <v>3</v>
      </c>
      <c r="K751" s="261" t="s">
        <v>979</v>
      </c>
      <c r="L751" s="259">
        <v>6100</v>
      </c>
    </row>
    <row r="752" spans="2:12" x14ac:dyDescent="0.2">
      <c r="B752" s="240" t="s">
        <v>937</v>
      </c>
      <c r="C752" s="255">
        <f t="shared" si="167"/>
        <v>11670.199999999999</v>
      </c>
      <c r="D752" s="256">
        <v>12</v>
      </c>
      <c r="E752" s="257">
        <v>0</v>
      </c>
      <c r="F752" s="258">
        <v>18</v>
      </c>
      <c r="G752" s="255">
        <f t="shared" si="169"/>
        <v>972.51666666666654</v>
      </c>
      <c r="H752" s="255">
        <f t="shared" si="168"/>
        <v>1167.0199999999998</v>
      </c>
      <c r="I752" s="259">
        <v>11934</v>
      </c>
      <c r="J752" s="260">
        <f t="shared" si="170"/>
        <v>1</v>
      </c>
      <c r="K752" s="261" t="s">
        <v>976</v>
      </c>
      <c r="L752" s="259">
        <v>9890</v>
      </c>
    </row>
    <row r="753" spans="2:12" x14ac:dyDescent="0.2">
      <c r="B753" s="264" t="s">
        <v>905</v>
      </c>
      <c r="C753" s="255">
        <f t="shared" si="167"/>
        <v>5400</v>
      </c>
      <c r="D753" s="256">
        <v>6</v>
      </c>
      <c r="E753" s="257">
        <v>0</v>
      </c>
      <c r="F753" s="258">
        <v>20</v>
      </c>
      <c r="G753" s="255">
        <f t="shared" si="169"/>
        <v>900</v>
      </c>
      <c r="H753" s="255">
        <f t="shared" si="168"/>
        <v>1080</v>
      </c>
      <c r="I753" s="259">
        <v>5400</v>
      </c>
      <c r="J753" s="260">
        <f t="shared" si="170"/>
        <v>2</v>
      </c>
      <c r="K753" s="261" t="s">
        <v>973</v>
      </c>
      <c r="L753" s="259">
        <v>4500</v>
      </c>
    </row>
    <row r="754" spans="2:12" x14ac:dyDescent="0.2">
      <c r="B754" s="254" t="s">
        <v>247</v>
      </c>
      <c r="C754" s="255">
        <f t="shared" si="167"/>
        <v>9420</v>
      </c>
      <c r="D754" s="256">
        <v>6</v>
      </c>
      <c r="E754" s="257" t="s">
        <v>246</v>
      </c>
      <c r="F754" s="258">
        <v>20</v>
      </c>
      <c r="G754" s="255">
        <f t="shared" si="169"/>
        <v>1570</v>
      </c>
      <c r="H754" s="255">
        <f t="shared" si="168"/>
        <v>1884</v>
      </c>
      <c r="I754" s="259">
        <v>9420</v>
      </c>
      <c r="J754" s="260">
        <f t="shared" si="170"/>
        <v>2</v>
      </c>
      <c r="K754" s="261" t="s">
        <v>973</v>
      </c>
      <c r="L754" s="259">
        <v>7850</v>
      </c>
    </row>
    <row r="755" spans="2:12" x14ac:dyDescent="0.2">
      <c r="B755" s="254" t="s">
        <v>1017</v>
      </c>
      <c r="C755" s="267">
        <f t="shared" si="167"/>
        <v>4800</v>
      </c>
      <c r="D755" s="256">
        <v>20</v>
      </c>
      <c r="E755" s="257">
        <v>0</v>
      </c>
      <c r="F755" s="258">
        <v>20</v>
      </c>
      <c r="G755" s="255">
        <f t="shared" si="169"/>
        <v>240</v>
      </c>
      <c r="H755" s="255">
        <f t="shared" si="168"/>
        <v>288</v>
      </c>
      <c r="I755" s="259">
        <v>4800</v>
      </c>
      <c r="J755" s="260">
        <f t="shared" si="170"/>
        <v>2</v>
      </c>
      <c r="K755" s="261" t="s">
        <v>973</v>
      </c>
      <c r="L755" s="259">
        <v>4000</v>
      </c>
    </row>
    <row r="756" spans="2:12" x14ac:dyDescent="0.2">
      <c r="B756" s="240" t="s">
        <v>906</v>
      </c>
      <c r="C756" s="255">
        <f t="shared" si="167"/>
        <v>5760</v>
      </c>
      <c r="D756" s="256">
        <v>20</v>
      </c>
      <c r="E756" s="257">
        <v>0</v>
      </c>
      <c r="F756" s="258">
        <v>20</v>
      </c>
      <c r="G756" s="255">
        <f t="shared" si="169"/>
        <v>288</v>
      </c>
      <c r="H756" s="255">
        <f t="shared" si="168"/>
        <v>345.59999999999997</v>
      </c>
      <c r="I756" s="259">
        <v>4560</v>
      </c>
      <c r="J756" s="260">
        <f t="shared" si="170"/>
        <v>3</v>
      </c>
      <c r="K756" s="261" t="s">
        <v>973</v>
      </c>
      <c r="L756" s="259">
        <v>4800</v>
      </c>
    </row>
    <row r="757" spans="2:12" x14ac:dyDescent="0.2">
      <c r="B757" s="264" t="s">
        <v>682</v>
      </c>
      <c r="C757" s="255">
        <f t="shared" si="167"/>
        <v>5015</v>
      </c>
      <c r="D757" s="256">
        <v>48</v>
      </c>
      <c r="E757" s="257">
        <v>0</v>
      </c>
      <c r="F757" s="258">
        <v>18</v>
      </c>
      <c r="G757" s="255">
        <f t="shared" si="169"/>
        <v>104.47916666666667</v>
      </c>
      <c r="H757" s="255">
        <f t="shared" si="168"/>
        <v>125.375</v>
      </c>
      <c r="I757" s="259">
        <v>4504.5</v>
      </c>
      <c r="J757" s="260">
        <f t="shared" si="170"/>
        <v>3</v>
      </c>
      <c r="K757" s="261" t="s">
        <v>975</v>
      </c>
      <c r="L757" s="259">
        <v>4250</v>
      </c>
    </row>
    <row r="758" spans="2:12" x14ac:dyDescent="0.2">
      <c r="B758" s="240" t="s">
        <v>821</v>
      </c>
      <c r="C758" s="255">
        <f t="shared" si="167"/>
        <v>4633.8599999999997</v>
      </c>
      <c r="D758" s="256">
        <v>50</v>
      </c>
      <c r="E758" s="257">
        <v>0</v>
      </c>
      <c r="F758" s="258">
        <v>18</v>
      </c>
      <c r="G758" s="255">
        <f t="shared" si="169"/>
        <v>92.677199999999999</v>
      </c>
      <c r="H758" s="255">
        <f t="shared" si="168"/>
        <v>111.21263999999999</v>
      </c>
      <c r="I758" s="259">
        <v>4387.5</v>
      </c>
      <c r="J758" s="260">
        <f t="shared" si="170"/>
        <v>3</v>
      </c>
      <c r="K758" s="261" t="s">
        <v>975</v>
      </c>
      <c r="L758" s="259">
        <v>3927</v>
      </c>
    </row>
    <row r="759" spans="2:12" x14ac:dyDescent="0.2">
      <c r="B759" s="254" t="s">
        <v>245</v>
      </c>
      <c r="C759" s="255">
        <f t="shared" si="167"/>
        <v>6844</v>
      </c>
      <c r="D759" s="256">
        <v>12</v>
      </c>
      <c r="E759" s="257">
        <v>0</v>
      </c>
      <c r="F759" s="258">
        <v>18</v>
      </c>
      <c r="G759" s="255">
        <f t="shared" si="169"/>
        <v>570.33333333333337</v>
      </c>
      <c r="H759" s="255">
        <f t="shared" si="168"/>
        <v>684.4</v>
      </c>
      <c r="I759" s="259">
        <v>5318.82</v>
      </c>
      <c r="J759" s="260">
        <f t="shared" si="170"/>
        <v>3</v>
      </c>
      <c r="K759" s="261" t="s">
        <v>979</v>
      </c>
      <c r="L759" s="259">
        <v>5800</v>
      </c>
    </row>
    <row r="760" spans="2:12" x14ac:dyDescent="0.2">
      <c r="B760" s="254" t="s">
        <v>751</v>
      </c>
      <c r="C760" s="255">
        <f t="shared" si="167"/>
        <v>4956</v>
      </c>
      <c r="D760" s="256">
        <v>1</v>
      </c>
      <c r="E760" s="257">
        <v>0</v>
      </c>
      <c r="F760" s="258">
        <v>18</v>
      </c>
      <c r="G760" s="255">
        <f t="shared" si="169"/>
        <v>4956</v>
      </c>
      <c r="H760" s="255">
        <f t="shared" si="168"/>
        <v>5947.2</v>
      </c>
      <c r="I760" s="259">
        <v>4914</v>
      </c>
      <c r="J760" s="260">
        <f t="shared" si="170"/>
        <v>3</v>
      </c>
      <c r="K760" s="261" t="s">
        <v>975</v>
      </c>
      <c r="L760" s="259">
        <v>4200</v>
      </c>
    </row>
    <row r="761" spans="2:12" x14ac:dyDescent="0.2">
      <c r="B761" s="254" t="s">
        <v>244</v>
      </c>
      <c r="C761" s="255">
        <f t="shared" si="167"/>
        <v>7080</v>
      </c>
      <c r="D761" s="256">
        <v>12</v>
      </c>
      <c r="E761" s="257">
        <v>0</v>
      </c>
      <c r="F761" s="258">
        <v>18</v>
      </c>
      <c r="G761" s="255">
        <f t="shared" si="169"/>
        <v>590</v>
      </c>
      <c r="H761" s="255">
        <f t="shared" si="168"/>
        <v>708</v>
      </c>
      <c r="I761" s="259">
        <v>6201</v>
      </c>
      <c r="J761" s="260">
        <f t="shared" si="170"/>
        <v>3</v>
      </c>
      <c r="K761" s="261" t="s">
        <v>979</v>
      </c>
      <c r="L761" s="259">
        <v>6000</v>
      </c>
    </row>
    <row r="762" spans="2:12" x14ac:dyDescent="0.2">
      <c r="B762" s="240" t="s">
        <v>9335</v>
      </c>
      <c r="C762" s="255">
        <f t="shared" si="167"/>
        <v>0</v>
      </c>
      <c r="D762" s="256">
        <v>12</v>
      </c>
      <c r="E762" s="257">
        <v>0</v>
      </c>
      <c r="F762" s="258">
        <v>18</v>
      </c>
      <c r="G762" s="255">
        <f t="shared" si="169"/>
        <v>0</v>
      </c>
      <c r="H762" s="255">
        <f t="shared" si="168"/>
        <v>0</v>
      </c>
      <c r="I762" s="259">
        <v>10998</v>
      </c>
      <c r="J762" s="260">
        <f t="shared" si="170"/>
        <v>1</v>
      </c>
      <c r="K762" s="261" t="s">
        <v>975</v>
      </c>
      <c r="L762" s="259">
        <v>0</v>
      </c>
    </row>
    <row r="763" spans="2:12" x14ac:dyDescent="0.2">
      <c r="B763" s="254" t="s">
        <v>8324</v>
      </c>
      <c r="C763" s="253">
        <f t="shared" si="167"/>
        <v>12036</v>
      </c>
      <c r="D763" s="256">
        <v>12</v>
      </c>
      <c r="E763" s="257"/>
      <c r="F763" s="258">
        <v>18</v>
      </c>
      <c r="G763" s="255">
        <f t="shared" si="169"/>
        <v>1003</v>
      </c>
      <c r="H763" s="255">
        <f t="shared" si="168"/>
        <v>1203.5999999999999</v>
      </c>
      <c r="I763" s="259"/>
      <c r="J763" s="260">
        <f t="shared" si="170"/>
        <v>3</v>
      </c>
      <c r="K763" s="261" t="s">
        <v>975</v>
      </c>
      <c r="L763" s="259">
        <v>10200</v>
      </c>
    </row>
    <row r="764" spans="2:12" x14ac:dyDescent="0.2">
      <c r="B764" s="264" t="s">
        <v>8427</v>
      </c>
      <c r="C764" s="255">
        <f t="shared" si="167"/>
        <v>6490</v>
      </c>
      <c r="D764" s="256">
        <v>12</v>
      </c>
      <c r="E764" s="257">
        <v>0</v>
      </c>
      <c r="F764" s="258">
        <v>18</v>
      </c>
      <c r="G764" s="255">
        <f t="shared" si="169"/>
        <v>540.83333333333337</v>
      </c>
      <c r="H764" s="255">
        <f t="shared" si="168"/>
        <v>649</v>
      </c>
      <c r="I764" s="259">
        <v>5089.5</v>
      </c>
      <c r="J764" s="260">
        <f t="shared" si="170"/>
        <v>3</v>
      </c>
      <c r="K764" s="261" t="s">
        <v>975</v>
      </c>
      <c r="L764" s="259">
        <v>5500</v>
      </c>
    </row>
    <row r="765" spans="2:12" x14ac:dyDescent="0.2">
      <c r="B765" s="254" t="s">
        <v>700</v>
      </c>
      <c r="C765" s="255">
        <f t="shared" si="167"/>
        <v>4633.8599999999997</v>
      </c>
      <c r="D765" s="256">
        <v>50</v>
      </c>
      <c r="E765" s="257">
        <v>0</v>
      </c>
      <c r="F765" s="258">
        <v>18</v>
      </c>
      <c r="G765" s="255">
        <f t="shared" si="169"/>
        <v>92.677199999999999</v>
      </c>
      <c r="H765" s="255">
        <f t="shared" si="168"/>
        <v>111.21263999999999</v>
      </c>
      <c r="I765" s="259">
        <v>4621.5</v>
      </c>
      <c r="J765" s="260">
        <f t="shared" si="170"/>
        <v>3</v>
      </c>
      <c r="K765" s="261" t="s">
        <v>975</v>
      </c>
      <c r="L765" s="259">
        <v>3927</v>
      </c>
    </row>
    <row r="766" spans="2:12" x14ac:dyDescent="0.2">
      <c r="B766" s="254" t="s">
        <v>643</v>
      </c>
      <c r="C766" s="255">
        <f t="shared" si="167"/>
        <v>5074</v>
      </c>
      <c r="D766" s="256">
        <v>24</v>
      </c>
      <c r="E766" s="257">
        <v>0</v>
      </c>
      <c r="F766" s="258">
        <v>18</v>
      </c>
      <c r="G766" s="255">
        <f t="shared" si="169"/>
        <v>211.41666666666666</v>
      </c>
      <c r="H766" s="255">
        <f t="shared" si="168"/>
        <v>253.7</v>
      </c>
      <c r="I766" s="259">
        <v>5031</v>
      </c>
      <c r="J766" s="260">
        <f t="shared" ref="J766:J798" si="171">IF(I766&lt;C766,3,IF(I766&gt;C766,1,2))</f>
        <v>3</v>
      </c>
      <c r="K766" s="261" t="s">
        <v>975</v>
      </c>
      <c r="L766" s="259">
        <v>4300</v>
      </c>
    </row>
    <row r="767" spans="2:12" x14ac:dyDescent="0.2">
      <c r="B767" s="48" t="s">
        <v>8456</v>
      </c>
      <c r="C767" s="255">
        <f t="shared" si="167"/>
        <v>2301</v>
      </c>
      <c r="D767" s="256">
        <v>1</v>
      </c>
      <c r="E767" s="257">
        <v>0</v>
      </c>
      <c r="F767" s="258">
        <v>18</v>
      </c>
      <c r="G767" s="255">
        <f t="shared" si="169"/>
        <v>2301</v>
      </c>
      <c r="H767" s="255">
        <f t="shared" si="168"/>
        <v>2761.2</v>
      </c>
      <c r="I767" s="259">
        <v>5032</v>
      </c>
      <c r="J767" s="260">
        <f t="shared" si="171"/>
        <v>1</v>
      </c>
      <c r="K767" s="261" t="s">
        <v>975</v>
      </c>
      <c r="L767" s="259">
        <v>1950</v>
      </c>
    </row>
    <row r="768" spans="2:12" x14ac:dyDescent="0.2">
      <c r="B768" s="262" t="s">
        <v>243</v>
      </c>
      <c r="C768" s="255">
        <f t="shared" si="167"/>
        <v>2400</v>
      </c>
      <c r="D768" s="256">
        <v>1</v>
      </c>
      <c r="E768" s="257">
        <v>0</v>
      </c>
      <c r="F768" s="258">
        <v>20</v>
      </c>
      <c r="G768" s="255">
        <f t="shared" si="169"/>
        <v>2400</v>
      </c>
      <c r="H768" s="255">
        <f t="shared" si="168"/>
        <v>2880</v>
      </c>
      <c r="I768" s="259">
        <v>2400</v>
      </c>
      <c r="J768" s="260">
        <f t="shared" si="171"/>
        <v>2</v>
      </c>
      <c r="K768" s="261" t="s">
        <v>973</v>
      </c>
      <c r="L768" s="259">
        <v>2000</v>
      </c>
    </row>
    <row r="769" spans="2:12" x14ac:dyDescent="0.2">
      <c r="B769" s="262" t="s">
        <v>242</v>
      </c>
      <c r="C769" s="255">
        <f t="shared" si="167"/>
        <v>2040</v>
      </c>
      <c r="D769" s="256">
        <v>1</v>
      </c>
      <c r="E769" s="257">
        <v>0</v>
      </c>
      <c r="F769" s="258">
        <v>20</v>
      </c>
      <c r="G769" s="255">
        <f t="shared" si="169"/>
        <v>2040</v>
      </c>
      <c r="H769" s="255">
        <f t="shared" si="168"/>
        <v>2448</v>
      </c>
      <c r="I769" s="259">
        <v>1950</v>
      </c>
      <c r="J769" s="260">
        <f t="shared" si="171"/>
        <v>3</v>
      </c>
      <c r="K769" s="261" t="s">
        <v>973</v>
      </c>
      <c r="L769" s="259">
        <v>1700</v>
      </c>
    </row>
    <row r="770" spans="2:12" x14ac:dyDescent="0.2">
      <c r="B770" s="262" t="s">
        <v>241</v>
      </c>
      <c r="C770" s="255">
        <f t="shared" si="167"/>
        <v>7200</v>
      </c>
      <c r="D770" s="256">
        <v>12</v>
      </c>
      <c r="E770" s="257">
        <v>0</v>
      </c>
      <c r="F770" s="258">
        <v>20</v>
      </c>
      <c r="G770" s="255">
        <f t="shared" si="169"/>
        <v>600</v>
      </c>
      <c r="H770" s="255">
        <f t="shared" si="168"/>
        <v>720</v>
      </c>
      <c r="I770" s="259">
        <v>5499.5999999999995</v>
      </c>
      <c r="J770" s="260">
        <f t="shared" si="171"/>
        <v>3</v>
      </c>
      <c r="K770" s="261" t="s">
        <v>974</v>
      </c>
      <c r="L770" s="259">
        <v>6000</v>
      </c>
    </row>
    <row r="771" spans="2:12" x14ac:dyDescent="0.2">
      <c r="B771" s="254" t="s">
        <v>240</v>
      </c>
      <c r="C771" s="255">
        <f t="shared" si="167"/>
        <v>9600</v>
      </c>
      <c r="D771" s="256">
        <v>200</v>
      </c>
      <c r="E771" s="257">
        <v>0</v>
      </c>
      <c r="F771" s="258">
        <v>20</v>
      </c>
      <c r="G771" s="255">
        <f t="shared" si="169"/>
        <v>48</v>
      </c>
      <c r="H771" s="255">
        <f t="shared" si="168"/>
        <v>57.599999999999994</v>
      </c>
      <c r="I771" s="259">
        <v>7200</v>
      </c>
      <c r="J771" s="260">
        <f t="shared" si="171"/>
        <v>3</v>
      </c>
      <c r="K771" s="261" t="s">
        <v>973</v>
      </c>
      <c r="L771" s="259">
        <v>8000</v>
      </c>
    </row>
    <row r="772" spans="2:12" x14ac:dyDescent="0.2">
      <c r="B772" s="265" t="s">
        <v>740</v>
      </c>
      <c r="C772" s="255">
        <f t="shared" si="167"/>
        <v>900</v>
      </c>
      <c r="D772" s="256">
        <v>200</v>
      </c>
      <c r="E772" s="257">
        <v>0</v>
      </c>
      <c r="F772" s="258">
        <v>20</v>
      </c>
      <c r="G772" s="255">
        <f t="shared" si="169"/>
        <v>4.5</v>
      </c>
      <c r="H772" s="255">
        <f t="shared" si="168"/>
        <v>5.3999999999999995</v>
      </c>
      <c r="I772" s="259">
        <v>780</v>
      </c>
      <c r="J772" s="260">
        <f t="shared" si="171"/>
        <v>3</v>
      </c>
      <c r="K772" s="261" t="s">
        <v>973</v>
      </c>
      <c r="L772" s="259">
        <v>750</v>
      </c>
    </row>
    <row r="773" spans="2:12" x14ac:dyDescent="0.2">
      <c r="B773" s="254" t="s">
        <v>239</v>
      </c>
      <c r="C773" s="255">
        <f t="shared" si="167"/>
        <v>3000</v>
      </c>
      <c r="D773" s="256">
        <v>100</v>
      </c>
      <c r="E773" s="257">
        <v>0</v>
      </c>
      <c r="F773" s="258">
        <v>20</v>
      </c>
      <c r="G773" s="255">
        <f t="shared" si="169"/>
        <v>30</v>
      </c>
      <c r="H773" s="255">
        <f t="shared" si="168"/>
        <v>36</v>
      </c>
      <c r="I773" s="259">
        <v>2820</v>
      </c>
      <c r="J773" s="260">
        <f t="shared" si="171"/>
        <v>3</v>
      </c>
      <c r="K773" s="261" t="s">
        <v>973</v>
      </c>
      <c r="L773" s="259">
        <v>2500</v>
      </c>
    </row>
    <row r="774" spans="2:12" x14ac:dyDescent="0.2">
      <c r="B774" s="240" t="s">
        <v>783</v>
      </c>
      <c r="C774" s="255">
        <f t="shared" si="167"/>
        <v>3304</v>
      </c>
      <c r="D774" s="256">
        <v>1</v>
      </c>
      <c r="E774" s="257">
        <v>0</v>
      </c>
      <c r="F774" s="258">
        <v>18</v>
      </c>
      <c r="G774" s="255">
        <f t="shared" si="169"/>
        <v>3304</v>
      </c>
      <c r="H774" s="255">
        <f t="shared" si="168"/>
        <v>3964.7999999999997</v>
      </c>
      <c r="I774" s="259">
        <v>2749.5</v>
      </c>
      <c r="J774" s="260">
        <f t="shared" si="171"/>
        <v>3</v>
      </c>
      <c r="K774" s="261" t="s">
        <v>973</v>
      </c>
      <c r="L774" s="259">
        <v>2800</v>
      </c>
    </row>
    <row r="775" spans="2:12" x14ac:dyDescent="0.2">
      <c r="B775" s="240" t="s">
        <v>782</v>
      </c>
      <c r="C775" s="255">
        <f t="shared" si="167"/>
        <v>3304</v>
      </c>
      <c r="D775" s="256">
        <v>1</v>
      </c>
      <c r="E775" s="257">
        <v>0</v>
      </c>
      <c r="F775" s="258">
        <v>18</v>
      </c>
      <c r="G775" s="255">
        <f t="shared" si="169"/>
        <v>3304</v>
      </c>
      <c r="H775" s="255">
        <f t="shared" si="168"/>
        <v>3964.7999999999997</v>
      </c>
      <c r="I775" s="259">
        <v>2749.5</v>
      </c>
      <c r="J775" s="260">
        <f t="shared" si="171"/>
        <v>3</v>
      </c>
      <c r="K775" s="261" t="s">
        <v>973</v>
      </c>
      <c r="L775" s="259">
        <v>2800</v>
      </c>
    </row>
    <row r="776" spans="2:12" x14ac:dyDescent="0.2">
      <c r="B776" s="262" t="s">
        <v>47</v>
      </c>
      <c r="C776" s="255">
        <f t="shared" si="167"/>
        <v>19536</v>
      </c>
      <c r="D776" s="256">
        <v>40</v>
      </c>
      <c r="E776" s="257">
        <v>0</v>
      </c>
      <c r="F776" s="258">
        <v>20</v>
      </c>
      <c r="G776" s="255">
        <f t="shared" si="169"/>
        <v>488.4</v>
      </c>
      <c r="H776" s="255">
        <f t="shared" si="168"/>
        <v>586.07999999999993</v>
      </c>
      <c r="I776" s="259">
        <v>11940</v>
      </c>
      <c r="J776" s="260">
        <f t="shared" si="171"/>
        <v>3</v>
      </c>
      <c r="K776" s="261" t="s">
        <v>976</v>
      </c>
      <c r="L776" s="259">
        <v>16280</v>
      </c>
    </row>
    <row r="777" spans="2:12" x14ac:dyDescent="0.2">
      <c r="B777" s="254" t="s">
        <v>238</v>
      </c>
      <c r="C777" s="255">
        <f t="shared" si="167"/>
        <v>44400</v>
      </c>
      <c r="D777" s="256">
        <v>40</v>
      </c>
      <c r="E777" s="257">
        <v>0</v>
      </c>
      <c r="F777" s="258">
        <v>20</v>
      </c>
      <c r="G777" s="255">
        <f t="shared" si="169"/>
        <v>1110</v>
      </c>
      <c r="H777" s="255">
        <f t="shared" si="168"/>
        <v>1332</v>
      </c>
      <c r="I777" s="259">
        <v>22920</v>
      </c>
      <c r="J777" s="260">
        <f t="shared" si="171"/>
        <v>3</v>
      </c>
      <c r="K777" s="261" t="s">
        <v>976</v>
      </c>
      <c r="L777" s="259">
        <v>37000</v>
      </c>
    </row>
    <row r="778" spans="2:12" x14ac:dyDescent="0.2">
      <c r="B778" s="254" t="s">
        <v>237</v>
      </c>
      <c r="C778" s="255">
        <f t="shared" si="167"/>
        <v>80400</v>
      </c>
      <c r="D778" s="256">
        <v>40</v>
      </c>
      <c r="E778" s="257">
        <v>0</v>
      </c>
      <c r="F778" s="258">
        <v>20</v>
      </c>
      <c r="G778" s="255">
        <f t="shared" si="169"/>
        <v>2010</v>
      </c>
      <c r="H778" s="255">
        <f t="shared" si="168"/>
        <v>2412</v>
      </c>
      <c r="I778" s="259">
        <v>39600</v>
      </c>
      <c r="J778" s="260">
        <f t="shared" si="171"/>
        <v>3</v>
      </c>
      <c r="K778" s="261" t="s">
        <v>976</v>
      </c>
      <c r="L778" s="259">
        <v>67000</v>
      </c>
    </row>
    <row r="779" spans="2:12" x14ac:dyDescent="0.2">
      <c r="B779" s="254" t="s">
        <v>236</v>
      </c>
      <c r="C779" s="255">
        <f t="shared" ref="C779:C843" si="172">+((F779/100)+1)*L779</f>
        <v>69600</v>
      </c>
      <c r="D779" s="256">
        <v>32</v>
      </c>
      <c r="E779" s="257">
        <v>0</v>
      </c>
      <c r="F779" s="258">
        <v>20</v>
      </c>
      <c r="G779" s="255">
        <f t="shared" si="169"/>
        <v>2175</v>
      </c>
      <c r="H779" s="255">
        <f t="shared" si="168"/>
        <v>2610</v>
      </c>
      <c r="I779" s="259">
        <v>39600</v>
      </c>
      <c r="J779" s="260">
        <f t="shared" si="171"/>
        <v>3</v>
      </c>
      <c r="K779" s="261" t="s">
        <v>976</v>
      </c>
      <c r="L779" s="259">
        <v>58000</v>
      </c>
    </row>
    <row r="780" spans="2:12" x14ac:dyDescent="0.2">
      <c r="B780" s="240" t="s">
        <v>828</v>
      </c>
      <c r="C780" s="255">
        <f t="shared" si="172"/>
        <v>7080</v>
      </c>
      <c r="D780" s="256">
        <v>12</v>
      </c>
      <c r="E780" s="257">
        <v>0</v>
      </c>
      <c r="F780" s="258">
        <v>18</v>
      </c>
      <c r="G780" s="255">
        <f t="shared" si="169"/>
        <v>590</v>
      </c>
      <c r="H780" s="255">
        <f t="shared" ref="H780:H844" si="173">G780*1.2</f>
        <v>708</v>
      </c>
      <c r="I780" s="259">
        <v>6201</v>
      </c>
      <c r="J780" s="260">
        <f t="shared" si="171"/>
        <v>3</v>
      </c>
      <c r="K780" s="261" t="s">
        <v>977</v>
      </c>
      <c r="L780" s="259">
        <v>6000</v>
      </c>
    </row>
    <row r="781" spans="2:12" x14ac:dyDescent="0.2">
      <c r="B781" s="254" t="s">
        <v>235</v>
      </c>
      <c r="C781" s="255">
        <f t="shared" si="172"/>
        <v>6844</v>
      </c>
      <c r="D781" s="256">
        <v>12</v>
      </c>
      <c r="E781" s="257">
        <v>0</v>
      </c>
      <c r="F781" s="258">
        <v>18</v>
      </c>
      <c r="G781" s="255">
        <f t="shared" ref="G781:G845" si="174">C781/D781</f>
        <v>570.33333333333337</v>
      </c>
      <c r="H781" s="255">
        <f t="shared" si="173"/>
        <v>684.4</v>
      </c>
      <c r="I781" s="259">
        <v>5908.5</v>
      </c>
      <c r="J781" s="260">
        <f t="shared" si="171"/>
        <v>3</v>
      </c>
      <c r="K781" s="261" t="s">
        <v>974</v>
      </c>
      <c r="L781" s="259">
        <v>5800</v>
      </c>
    </row>
    <row r="782" spans="2:12" x14ac:dyDescent="0.2">
      <c r="B782" s="269" t="s">
        <v>9245</v>
      </c>
      <c r="C782" s="255">
        <f t="shared" ref="C782" si="175">+((F782/100)+1)*L782</f>
        <v>6844</v>
      </c>
      <c r="D782" s="256">
        <v>12</v>
      </c>
      <c r="E782" s="257">
        <v>0</v>
      </c>
      <c r="F782" s="258">
        <v>18</v>
      </c>
      <c r="G782" s="255">
        <f t="shared" ref="G782" si="176">C782/D782</f>
        <v>570.33333333333337</v>
      </c>
      <c r="H782" s="255">
        <f t="shared" ref="H782" si="177">G782*1.2</f>
        <v>684.4</v>
      </c>
      <c r="I782" s="259">
        <v>5909.5</v>
      </c>
      <c r="J782" s="260">
        <f t="shared" ref="J782" si="178">IF(I782&lt;C782,3,IF(I782&gt;C782,1,2))</f>
        <v>3</v>
      </c>
      <c r="K782" s="261" t="s">
        <v>974</v>
      </c>
      <c r="L782" s="259">
        <v>5800</v>
      </c>
    </row>
    <row r="783" spans="2:12" x14ac:dyDescent="0.2">
      <c r="B783" s="240" t="s">
        <v>665</v>
      </c>
      <c r="C783" s="255">
        <f t="shared" si="172"/>
        <v>17877</v>
      </c>
      <c r="D783" s="256">
        <v>30</v>
      </c>
      <c r="E783" s="257">
        <v>0</v>
      </c>
      <c r="F783" s="258">
        <v>18</v>
      </c>
      <c r="G783" s="255">
        <f t="shared" si="174"/>
        <v>595.9</v>
      </c>
      <c r="H783" s="255">
        <f t="shared" si="173"/>
        <v>715.07999999999993</v>
      </c>
      <c r="I783" s="259">
        <v>17725.5</v>
      </c>
      <c r="J783" s="260">
        <f t="shared" si="171"/>
        <v>3</v>
      </c>
      <c r="K783" s="261" t="s">
        <v>974</v>
      </c>
      <c r="L783" s="259">
        <v>15150</v>
      </c>
    </row>
    <row r="784" spans="2:12" x14ac:dyDescent="0.2">
      <c r="B784" s="254" t="s">
        <v>234</v>
      </c>
      <c r="C784" s="255">
        <f t="shared" si="172"/>
        <v>23440.699999999997</v>
      </c>
      <c r="D784" s="256">
        <v>30</v>
      </c>
      <c r="E784" s="257">
        <v>0</v>
      </c>
      <c r="F784" s="258">
        <v>18</v>
      </c>
      <c r="G784" s="255">
        <f t="shared" si="174"/>
        <v>781.35666666666657</v>
      </c>
      <c r="H784" s="255">
        <f t="shared" si="173"/>
        <v>937.62799999999982</v>
      </c>
      <c r="I784" s="259">
        <v>21586.5</v>
      </c>
      <c r="J784" s="260">
        <f t="shared" si="171"/>
        <v>3</v>
      </c>
      <c r="K784" s="261" t="s">
        <v>974</v>
      </c>
      <c r="L784" s="259">
        <v>19865</v>
      </c>
    </row>
    <row r="785" spans="2:12" x14ac:dyDescent="0.2">
      <c r="B785" s="254" t="s">
        <v>233</v>
      </c>
      <c r="C785" s="255">
        <f t="shared" si="172"/>
        <v>32435.839999999997</v>
      </c>
      <c r="D785" s="256">
        <v>30</v>
      </c>
      <c r="E785" s="257">
        <v>0</v>
      </c>
      <c r="F785" s="258">
        <v>18</v>
      </c>
      <c r="G785" s="255">
        <f t="shared" si="174"/>
        <v>1081.1946666666665</v>
      </c>
      <c r="H785" s="255">
        <f t="shared" si="173"/>
        <v>1297.4335999999998</v>
      </c>
      <c r="I785" s="259">
        <v>25857</v>
      </c>
      <c r="J785" s="260">
        <f t="shared" si="171"/>
        <v>3</v>
      </c>
      <c r="K785" s="261" t="s">
        <v>974</v>
      </c>
      <c r="L785" s="259">
        <v>27488</v>
      </c>
    </row>
    <row r="786" spans="2:12" x14ac:dyDescent="0.2">
      <c r="B786" s="240" t="s">
        <v>666</v>
      </c>
      <c r="C786" s="255">
        <f t="shared" si="172"/>
        <v>34269.56</v>
      </c>
      <c r="D786" s="256">
        <v>30</v>
      </c>
      <c r="E786" s="257">
        <v>0</v>
      </c>
      <c r="F786" s="258">
        <v>18</v>
      </c>
      <c r="G786" s="255">
        <f t="shared" si="174"/>
        <v>1142.3186666666666</v>
      </c>
      <c r="H786" s="255">
        <f t="shared" si="173"/>
        <v>1370.7823999999998</v>
      </c>
      <c r="I786" s="259">
        <v>27436.5</v>
      </c>
      <c r="J786" s="260">
        <f t="shared" si="171"/>
        <v>3</v>
      </c>
      <c r="K786" s="261" t="s">
        <v>974</v>
      </c>
      <c r="L786" s="259">
        <v>29042</v>
      </c>
    </row>
    <row r="787" spans="2:12" x14ac:dyDescent="0.2">
      <c r="B787" s="254" t="s">
        <v>887</v>
      </c>
      <c r="C787" s="255">
        <f t="shared" si="172"/>
        <v>2584.1999999999998</v>
      </c>
      <c r="D787" s="256">
        <v>24</v>
      </c>
      <c r="E787" s="257" t="s">
        <v>649</v>
      </c>
      <c r="F787" s="258">
        <v>18</v>
      </c>
      <c r="G787" s="255">
        <f t="shared" si="174"/>
        <v>107.675</v>
      </c>
      <c r="H787" s="255">
        <f t="shared" si="173"/>
        <v>129.20999999999998</v>
      </c>
      <c r="I787" s="259">
        <v>2574</v>
      </c>
      <c r="J787" s="260">
        <f t="shared" si="171"/>
        <v>3</v>
      </c>
      <c r="K787" s="261" t="s">
        <v>976</v>
      </c>
      <c r="L787" s="259">
        <v>2190</v>
      </c>
    </row>
    <row r="788" spans="2:12" x14ac:dyDescent="0.2">
      <c r="B788" s="254" t="s">
        <v>232</v>
      </c>
      <c r="C788" s="255">
        <f t="shared" si="172"/>
        <v>8201</v>
      </c>
      <c r="D788" s="256">
        <v>10</v>
      </c>
      <c r="E788" s="257">
        <v>0</v>
      </c>
      <c r="F788" s="258">
        <v>18</v>
      </c>
      <c r="G788" s="255">
        <f t="shared" si="174"/>
        <v>820.1</v>
      </c>
      <c r="H788" s="255">
        <f t="shared" si="173"/>
        <v>984.12</v>
      </c>
      <c r="I788" s="259">
        <v>8131.4999999999991</v>
      </c>
      <c r="J788" s="260">
        <f t="shared" si="171"/>
        <v>3</v>
      </c>
      <c r="K788" s="261" t="s">
        <v>974</v>
      </c>
      <c r="L788" s="259">
        <v>6950</v>
      </c>
    </row>
    <row r="789" spans="2:12" x14ac:dyDescent="0.2">
      <c r="B789" s="254" t="s">
        <v>231</v>
      </c>
      <c r="C789" s="255">
        <f t="shared" si="172"/>
        <v>7865</v>
      </c>
      <c r="D789" s="256">
        <v>25</v>
      </c>
      <c r="E789" s="257">
        <v>0</v>
      </c>
      <c r="F789" s="258">
        <v>21</v>
      </c>
      <c r="G789" s="255">
        <f t="shared" si="174"/>
        <v>314.60000000000002</v>
      </c>
      <c r="H789" s="255">
        <f t="shared" si="173"/>
        <v>377.52000000000004</v>
      </c>
      <c r="I789" s="259">
        <v>7800</v>
      </c>
      <c r="J789" s="260">
        <f t="shared" si="171"/>
        <v>3</v>
      </c>
      <c r="K789" s="261" t="s">
        <v>973</v>
      </c>
      <c r="L789" s="259">
        <v>6500</v>
      </c>
    </row>
    <row r="790" spans="2:12" x14ac:dyDescent="0.2">
      <c r="B790" s="254" t="s">
        <v>230</v>
      </c>
      <c r="C790" s="255">
        <f t="shared" si="172"/>
        <v>6897</v>
      </c>
      <c r="D790" s="256">
        <v>20</v>
      </c>
      <c r="E790" s="257">
        <v>0</v>
      </c>
      <c r="F790" s="258">
        <v>21</v>
      </c>
      <c r="G790" s="255">
        <f t="shared" si="174"/>
        <v>344.85</v>
      </c>
      <c r="H790" s="255">
        <f t="shared" si="173"/>
        <v>413.82</v>
      </c>
      <c r="I790" s="259">
        <v>5220</v>
      </c>
      <c r="J790" s="260">
        <f t="shared" si="171"/>
        <v>3</v>
      </c>
      <c r="K790" s="261" t="s">
        <v>973</v>
      </c>
      <c r="L790" s="259">
        <v>5700</v>
      </c>
    </row>
    <row r="791" spans="2:12" x14ac:dyDescent="0.2">
      <c r="B791" s="48" t="s">
        <v>8582</v>
      </c>
      <c r="C791" s="255">
        <f t="shared" si="172"/>
        <v>2117.5</v>
      </c>
      <c r="D791" s="256">
        <v>20</v>
      </c>
      <c r="E791" s="257">
        <v>0</v>
      </c>
      <c r="F791" s="258">
        <v>21</v>
      </c>
      <c r="G791" s="255">
        <f t="shared" si="174"/>
        <v>105.875</v>
      </c>
      <c r="H791" s="255">
        <f t="shared" si="173"/>
        <v>127.05</v>
      </c>
      <c r="I791" s="259">
        <v>5221</v>
      </c>
      <c r="J791" s="260">
        <f t="shared" si="171"/>
        <v>1</v>
      </c>
      <c r="K791" s="261" t="s">
        <v>973</v>
      </c>
      <c r="L791" s="259">
        <v>1750</v>
      </c>
    </row>
    <row r="792" spans="2:12" x14ac:dyDescent="0.2">
      <c r="B792" s="254" t="s">
        <v>9166</v>
      </c>
      <c r="C792" s="253">
        <f t="shared" si="172"/>
        <v>2479.1799999999998</v>
      </c>
      <c r="D792" s="256">
        <v>10</v>
      </c>
      <c r="E792" s="257"/>
      <c r="F792" s="258">
        <v>18</v>
      </c>
      <c r="G792" s="255">
        <f t="shared" si="174"/>
        <v>247.91799999999998</v>
      </c>
      <c r="H792" s="255">
        <f t="shared" si="173"/>
        <v>297.50159999999994</v>
      </c>
      <c r="I792" s="259">
        <v>5221</v>
      </c>
      <c r="J792" s="260">
        <f t="shared" si="171"/>
        <v>1</v>
      </c>
      <c r="K792" s="261" t="s">
        <v>973</v>
      </c>
      <c r="L792" s="259">
        <v>2101</v>
      </c>
    </row>
    <row r="793" spans="2:12" x14ac:dyDescent="0.2">
      <c r="B793" s="254" t="s">
        <v>229</v>
      </c>
      <c r="C793" s="255">
        <f t="shared" si="172"/>
        <v>3206.5</v>
      </c>
      <c r="D793" s="256">
        <v>10</v>
      </c>
      <c r="E793" s="257" t="s">
        <v>228</v>
      </c>
      <c r="F793" s="258">
        <v>21</v>
      </c>
      <c r="G793" s="255">
        <f t="shared" si="174"/>
        <v>320.64999999999998</v>
      </c>
      <c r="H793" s="255">
        <f t="shared" si="173"/>
        <v>384.78</v>
      </c>
      <c r="I793" s="259">
        <v>1920</v>
      </c>
      <c r="J793" s="260">
        <f t="shared" si="171"/>
        <v>3</v>
      </c>
      <c r="K793" s="261" t="s">
        <v>973</v>
      </c>
      <c r="L793" s="259">
        <v>2650</v>
      </c>
    </row>
    <row r="794" spans="2:12" x14ac:dyDescent="0.2">
      <c r="B794" s="254" t="s">
        <v>227</v>
      </c>
      <c r="C794" s="255">
        <f t="shared" si="172"/>
        <v>18880</v>
      </c>
      <c r="D794" s="256">
        <v>12</v>
      </c>
      <c r="E794" s="257">
        <v>0</v>
      </c>
      <c r="F794" s="258">
        <v>18</v>
      </c>
      <c r="G794" s="255">
        <f t="shared" si="174"/>
        <v>1573.3333333333333</v>
      </c>
      <c r="H794" s="255">
        <f t="shared" si="173"/>
        <v>1887.9999999999998</v>
      </c>
      <c r="I794" s="259">
        <v>16204.499999999998</v>
      </c>
      <c r="J794" s="260">
        <f t="shared" si="171"/>
        <v>3</v>
      </c>
      <c r="K794" s="261" t="s">
        <v>974</v>
      </c>
      <c r="L794" s="259">
        <v>16000</v>
      </c>
    </row>
    <row r="795" spans="2:12" x14ac:dyDescent="0.2">
      <c r="B795" s="254" t="s">
        <v>226</v>
      </c>
      <c r="C795" s="255">
        <f t="shared" si="172"/>
        <v>37760</v>
      </c>
      <c r="D795" s="256">
        <v>24</v>
      </c>
      <c r="E795" s="257">
        <v>0</v>
      </c>
      <c r="F795" s="258">
        <v>18</v>
      </c>
      <c r="G795" s="255">
        <f t="shared" si="174"/>
        <v>1573.3333333333333</v>
      </c>
      <c r="H795" s="255">
        <f t="shared" si="173"/>
        <v>1887.9999999999998</v>
      </c>
      <c r="I795" s="259">
        <v>32350.499999999996</v>
      </c>
      <c r="J795" s="260">
        <f t="shared" si="171"/>
        <v>3</v>
      </c>
      <c r="K795" s="261" t="s">
        <v>974</v>
      </c>
      <c r="L795" s="259">
        <v>32000</v>
      </c>
    </row>
    <row r="796" spans="2:12" x14ac:dyDescent="0.2">
      <c r="B796" s="254" t="s">
        <v>225</v>
      </c>
      <c r="C796" s="255">
        <f t="shared" si="172"/>
        <v>18880</v>
      </c>
      <c r="D796" s="256">
        <v>12</v>
      </c>
      <c r="E796" s="257">
        <v>0</v>
      </c>
      <c r="F796" s="258">
        <v>18</v>
      </c>
      <c r="G796" s="255">
        <f t="shared" si="174"/>
        <v>1573.3333333333333</v>
      </c>
      <c r="H796" s="255">
        <f t="shared" si="173"/>
        <v>1887.9999999999998</v>
      </c>
      <c r="I796" s="259">
        <v>14391</v>
      </c>
      <c r="J796" s="260">
        <f t="shared" si="171"/>
        <v>3</v>
      </c>
      <c r="K796" s="261" t="s">
        <v>974</v>
      </c>
      <c r="L796" s="259">
        <v>16000</v>
      </c>
    </row>
    <row r="797" spans="2:12" x14ac:dyDescent="0.2">
      <c r="B797" s="254" t="s">
        <v>224</v>
      </c>
      <c r="C797" s="255">
        <f t="shared" si="172"/>
        <v>36580</v>
      </c>
      <c r="D797" s="256">
        <v>24</v>
      </c>
      <c r="E797" s="257">
        <v>0</v>
      </c>
      <c r="F797" s="258">
        <v>18</v>
      </c>
      <c r="G797" s="255">
        <f t="shared" si="174"/>
        <v>1524.1666666666667</v>
      </c>
      <c r="H797" s="255">
        <f t="shared" si="173"/>
        <v>1829</v>
      </c>
      <c r="I797" s="259">
        <v>28782</v>
      </c>
      <c r="J797" s="260">
        <f t="shared" si="171"/>
        <v>3</v>
      </c>
      <c r="K797" s="261" t="s">
        <v>974</v>
      </c>
      <c r="L797" s="259">
        <v>31000</v>
      </c>
    </row>
    <row r="798" spans="2:12" x14ac:dyDescent="0.2">
      <c r="B798" s="254" t="s">
        <v>886</v>
      </c>
      <c r="C798" s="255">
        <f t="shared" si="172"/>
        <v>42480</v>
      </c>
      <c r="D798" s="256">
        <v>24</v>
      </c>
      <c r="E798" s="257">
        <v>0</v>
      </c>
      <c r="F798" s="258">
        <v>18</v>
      </c>
      <c r="G798" s="255">
        <f t="shared" si="174"/>
        <v>1770</v>
      </c>
      <c r="H798" s="255">
        <f t="shared" si="173"/>
        <v>2124</v>
      </c>
      <c r="I798" s="259">
        <v>28782</v>
      </c>
      <c r="J798" s="260">
        <f t="shared" si="171"/>
        <v>3</v>
      </c>
      <c r="K798" s="261" t="s">
        <v>974</v>
      </c>
      <c r="L798" s="259">
        <v>36000</v>
      </c>
    </row>
    <row r="799" spans="2:12" x14ac:dyDescent="0.2">
      <c r="B799" s="265" t="s">
        <v>999</v>
      </c>
      <c r="C799" s="255">
        <f t="shared" si="172"/>
        <v>9438</v>
      </c>
      <c r="D799" s="256">
        <v>24</v>
      </c>
      <c r="E799" s="257">
        <v>0</v>
      </c>
      <c r="F799" s="258">
        <v>21</v>
      </c>
      <c r="G799" s="255">
        <f t="shared" si="174"/>
        <v>393.25</v>
      </c>
      <c r="H799" s="255">
        <f t="shared" si="173"/>
        <v>471.9</v>
      </c>
      <c r="I799" s="259">
        <v>8400</v>
      </c>
      <c r="J799" s="260">
        <f t="shared" ref="J799:J820" si="179">IF(I799&lt;C799,3,IF(I799&gt;C799,1,2))</f>
        <v>3</v>
      </c>
      <c r="K799" s="261" t="s">
        <v>973</v>
      </c>
      <c r="L799" s="259">
        <v>7800</v>
      </c>
    </row>
    <row r="800" spans="2:12" x14ac:dyDescent="0.2">
      <c r="B800" s="240" t="s">
        <v>907</v>
      </c>
      <c r="C800" s="255">
        <f t="shared" si="172"/>
        <v>9480</v>
      </c>
      <c r="D800" s="256">
        <v>18</v>
      </c>
      <c r="E800" s="257">
        <v>0</v>
      </c>
      <c r="F800" s="258">
        <v>20</v>
      </c>
      <c r="G800" s="255">
        <f t="shared" si="174"/>
        <v>526.66666666666663</v>
      </c>
      <c r="H800" s="255">
        <f t="shared" si="173"/>
        <v>631.99999999999989</v>
      </c>
      <c r="I800" s="259">
        <v>8700</v>
      </c>
      <c r="J800" s="260">
        <f t="shared" si="179"/>
        <v>3</v>
      </c>
      <c r="K800" s="261" t="s">
        <v>973</v>
      </c>
      <c r="L800" s="259">
        <v>7900</v>
      </c>
    </row>
    <row r="801" spans="2:12" x14ac:dyDescent="0.2">
      <c r="B801" s="240" t="s">
        <v>933</v>
      </c>
      <c r="C801" s="255">
        <f t="shared" si="172"/>
        <v>0</v>
      </c>
      <c r="D801" s="256">
        <v>0</v>
      </c>
      <c r="E801" s="257">
        <v>0</v>
      </c>
      <c r="F801" s="258">
        <v>18</v>
      </c>
      <c r="G801" s="255" t="e">
        <f t="shared" si="174"/>
        <v>#DIV/0!</v>
      </c>
      <c r="H801" s="255" t="e">
        <f t="shared" si="173"/>
        <v>#DIV/0!</v>
      </c>
      <c r="I801" s="259">
        <v>0</v>
      </c>
      <c r="J801" s="260">
        <f t="shared" si="179"/>
        <v>2</v>
      </c>
      <c r="K801" s="261" t="s">
        <v>973</v>
      </c>
      <c r="L801" s="259">
        <v>0</v>
      </c>
    </row>
    <row r="802" spans="2:12" x14ac:dyDescent="0.2">
      <c r="B802" s="254" t="s">
        <v>223</v>
      </c>
      <c r="C802" s="255">
        <f t="shared" si="172"/>
        <v>3025</v>
      </c>
      <c r="D802" s="256">
        <v>12</v>
      </c>
      <c r="E802" s="257">
        <v>0</v>
      </c>
      <c r="F802" s="258">
        <v>21</v>
      </c>
      <c r="G802" s="255">
        <f t="shared" si="174"/>
        <v>252.08333333333334</v>
      </c>
      <c r="H802" s="255">
        <f t="shared" si="173"/>
        <v>302.5</v>
      </c>
      <c r="I802" s="259">
        <v>3000</v>
      </c>
      <c r="J802" s="260">
        <f t="shared" si="179"/>
        <v>3</v>
      </c>
      <c r="K802" s="261" t="s">
        <v>973</v>
      </c>
      <c r="L802" s="259">
        <v>2500</v>
      </c>
    </row>
    <row r="803" spans="2:12" x14ac:dyDescent="0.2">
      <c r="B803" s="254" t="s">
        <v>222</v>
      </c>
      <c r="C803" s="255">
        <f t="shared" si="172"/>
        <v>1754.5</v>
      </c>
      <c r="D803" s="256">
        <v>12</v>
      </c>
      <c r="E803" s="257">
        <v>0</v>
      </c>
      <c r="F803" s="258">
        <v>21</v>
      </c>
      <c r="G803" s="255">
        <f t="shared" si="174"/>
        <v>146.20833333333334</v>
      </c>
      <c r="H803" s="255">
        <f t="shared" si="173"/>
        <v>175.45000000000002</v>
      </c>
      <c r="I803" s="259">
        <v>1500</v>
      </c>
      <c r="J803" s="260">
        <f t="shared" si="179"/>
        <v>3</v>
      </c>
      <c r="K803" s="261" t="s">
        <v>973</v>
      </c>
      <c r="L803" s="259">
        <v>1450</v>
      </c>
    </row>
    <row r="804" spans="2:12" x14ac:dyDescent="0.2">
      <c r="B804" s="254" t="s">
        <v>221</v>
      </c>
      <c r="C804" s="255">
        <f t="shared" si="172"/>
        <v>1815</v>
      </c>
      <c r="D804" s="256">
        <v>12</v>
      </c>
      <c r="E804" s="257">
        <v>0</v>
      </c>
      <c r="F804" s="258">
        <v>21</v>
      </c>
      <c r="G804" s="255">
        <f t="shared" si="174"/>
        <v>151.25</v>
      </c>
      <c r="H804" s="255">
        <f t="shared" si="173"/>
        <v>181.5</v>
      </c>
      <c r="I804" s="259">
        <v>1800</v>
      </c>
      <c r="J804" s="260">
        <f t="shared" si="179"/>
        <v>3</v>
      </c>
      <c r="K804" s="261" t="s">
        <v>973</v>
      </c>
      <c r="L804" s="259">
        <v>1500</v>
      </c>
    </row>
    <row r="805" spans="2:12" x14ac:dyDescent="0.2">
      <c r="B805" s="254" t="s">
        <v>220</v>
      </c>
      <c r="C805" s="255">
        <f t="shared" si="172"/>
        <v>4114</v>
      </c>
      <c r="D805" s="256">
        <v>12</v>
      </c>
      <c r="E805" s="257">
        <v>0</v>
      </c>
      <c r="F805" s="258">
        <v>21</v>
      </c>
      <c r="G805" s="255">
        <f t="shared" si="174"/>
        <v>342.83333333333331</v>
      </c>
      <c r="H805" s="255">
        <f t="shared" si="173"/>
        <v>411.4</v>
      </c>
      <c r="I805" s="259">
        <v>4080</v>
      </c>
      <c r="J805" s="260">
        <f t="shared" si="179"/>
        <v>3</v>
      </c>
      <c r="K805" s="261" t="s">
        <v>973</v>
      </c>
      <c r="L805" s="259">
        <v>3400</v>
      </c>
    </row>
    <row r="806" spans="2:12" x14ac:dyDescent="0.2">
      <c r="B806" s="254" t="s">
        <v>8019</v>
      </c>
      <c r="C806" s="255">
        <f t="shared" si="172"/>
        <v>4235</v>
      </c>
      <c r="D806" s="256">
        <v>12</v>
      </c>
      <c r="E806" s="257">
        <v>0</v>
      </c>
      <c r="F806" s="258">
        <v>21</v>
      </c>
      <c r="G806" s="255">
        <f t="shared" si="174"/>
        <v>352.91666666666669</v>
      </c>
      <c r="H806" s="255">
        <f t="shared" si="173"/>
        <v>423.5</v>
      </c>
      <c r="I806" s="259">
        <v>3840</v>
      </c>
      <c r="J806" s="260">
        <f t="shared" si="179"/>
        <v>3</v>
      </c>
      <c r="K806" s="261" t="s">
        <v>973</v>
      </c>
      <c r="L806" s="259">
        <v>3500</v>
      </c>
    </row>
    <row r="807" spans="2:12" x14ac:dyDescent="0.2">
      <c r="B807" s="254" t="s">
        <v>8020</v>
      </c>
      <c r="C807" s="255">
        <f t="shared" si="172"/>
        <v>6534</v>
      </c>
      <c r="D807" s="256">
        <v>12</v>
      </c>
      <c r="E807" s="257">
        <v>0</v>
      </c>
      <c r="F807" s="258">
        <v>21</v>
      </c>
      <c r="G807" s="255">
        <f t="shared" si="174"/>
        <v>544.5</v>
      </c>
      <c r="H807" s="255">
        <f t="shared" si="173"/>
        <v>653.4</v>
      </c>
      <c r="I807" s="259">
        <v>5220</v>
      </c>
      <c r="J807" s="260">
        <f t="shared" si="179"/>
        <v>3</v>
      </c>
      <c r="K807" s="261" t="s">
        <v>973</v>
      </c>
      <c r="L807" s="259">
        <v>5400</v>
      </c>
    </row>
    <row r="808" spans="2:12" x14ac:dyDescent="0.2">
      <c r="B808" s="254" t="s">
        <v>219</v>
      </c>
      <c r="C808" s="255">
        <f t="shared" si="172"/>
        <v>15488</v>
      </c>
      <c r="D808" s="256">
        <v>10</v>
      </c>
      <c r="E808" s="257">
        <v>0</v>
      </c>
      <c r="F808" s="258">
        <v>21</v>
      </c>
      <c r="G808" s="255">
        <f t="shared" si="174"/>
        <v>1548.8</v>
      </c>
      <c r="H808" s="255">
        <f t="shared" si="173"/>
        <v>1858.56</v>
      </c>
      <c r="I808" s="259">
        <v>13800</v>
      </c>
      <c r="J808" s="260">
        <f t="shared" si="179"/>
        <v>3</v>
      </c>
      <c r="K808" s="261" t="s">
        <v>973</v>
      </c>
      <c r="L808" s="259">
        <v>12800</v>
      </c>
    </row>
    <row r="809" spans="2:12" x14ac:dyDescent="0.2">
      <c r="B809" s="262" t="s">
        <v>218</v>
      </c>
      <c r="C809" s="255">
        <f t="shared" si="172"/>
        <v>15488</v>
      </c>
      <c r="D809" s="256">
        <v>10</v>
      </c>
      <c r="E809" s="257">
        <v>0</v>
      </c>
      <c r="F809" s="258">
        <v>21</v>
      </c>
      <c r="G809" s="255">
        <f t="shared" si="174"/>
        <v>1548.8</v>
      </c>
      <c r="H809" s="255">
        <f t="shared" si="173"/>
        <v>1858.56</v>
      </c>
      <c r="I809" s="259">
        <v>13800</v>
      </c>
      <c r="J809" s="260">
        <f t="shared" si="179"/>
        <v>3</v>
      </c>
      <c r="K809" s="261" t="s">
        <v>973</v>
      </c>
      <c r="L809" s="259">
        <v>12800</v>
      </c>
    </row>
    <row r="810" spans="2:12" x14ac:dyDescent="0.2">
      <c r="B810" s="254" t="s">
        <v>217</v>
      </c>
      <c r="C810" s="255">
        <f t="shared" si="172"/>
        <v>15488</v>
      </c>
      <c r="D810" s="256">
        <v>10</v>
      </c>
      <c r="E810" s="257">
        <v>0</v>
      </c>
      <c r="F810" s="258">
        <v>21</v>
      </c>
      <c r="G810" s="255">
        <f t="shared" si="174"/>
        <v>1548.8</v>
      </c>
      <c r="H810" s="255">
        <f t="shared" si="173"/>
        <v>1858.56</v>
      </c>
      <c r="I810" s="259">
        <v>13800</v>
      </c>
      <c r="J810" s="260">
        <f t="shared" si="179"/>
        <v>3</v>
      </c>
      <c r="K810" s="261" t="s">
        <v>973</v>
      </c>
      <c r="L810" s="259">
        <v>12800</v>
      </c>
    </row>
    <row r="811" spans="2:12" x14ac:dyDescent="0.2">
      <c r="B811" s="254" t="s">
        <v>216</v>
      </c>
      <c r="C811" s="255">
        <f t="shared" si="172"/>
        <v>15488</v>
      </c>
      <c r="D811" s="256">
        <v>10</v>
      </c>
      <c r="E811" s="257">
        <v>0</v>
      </c>
      <c r="F811" s="258">
        <v>21</v>
      </c>
      <c r="G811" s="255">
        <f t="shared" si="174"/>
        <v>1548.8</v>
      </c>
      <c r="H811" s="255">
        <f t="shared" si="173"/>
        <v>1858.56</v>
      </c>
      <c r="I811" s="259">
        <v>13800</v>
      </c>
      <c r="J811" s="260">
        <f t="shared" si="179"/>
        <v>3</v>
      </c>
      <c r="K811" s="261" t="s">
        <v>973</v>
      </c>
      <c r="L811" s="259">
        <v>12800</v>
      </c>
    </row>
    <row r="812" spans="2:12" x14ac:dyDescent="0.2">
      <c r="B812" s="254" t="s">
        <v>215</v>
      </c>
      <c r="C812" s="255">
        <f t="shared" si="172"/>
        <v>15488</v>
      </c>
      <c r="D812" s="256">
        <v>10</v>
      </c>
      <c r="E812" s="257">
        <v>0</v>
      </c>
      <c r="F812" s="258">
        <v>21</v>
      </c>
      <c r="G812" s="255">
        <f t="shared" si="174"/>
        <v>1548.8</v>
      </c>
      <c r="H812" s="255">
        <f t="shared" si="173"/>
        <v>1858.56</v>
      </c>
      <c r="I812" s="259">
        <v>13800</v>
      </c>
      <c r="J812" s="260">
        <f t="shared" si="179"/>
        <v>3</v>
      </c>
      <c r="K812" s="261" t="s">
        <v>973</v>
      </c>
      <c r="L812" s="259">
        <v>12800</v>
      </c>
    </row>
    <row r="813" spans="2:12" ht="15.75" customHeight="1" x14ac:dyDescent="0.2">
      <c r="B813" s="254" t="s">
        <v>214</v>
      </c>
      <c r="C813" s="255">
        <f t="shared" si="172"/>
        <v>9922</v>
      </c>
      <c r="D813" s="256">
        <v>10</v>
      </c>
      <c r="E813" s="257">
        <v>0</v>
      </c>
      <c r="F813" s="258">
        <v>21</v>
      </c>
      <c r="G813" s="255">
        <f t="shared" si="174"/>
        <v>992.2</v>
      </c>
      <c r="H813" s="255">
        <f t="shared" si="173"/>
        <v>1190.6400000000001</v>
      </c>
      <c r="I813" s="259">
        <v>9240</v>
      </c>
      <c r="J813" s="260">
        <f t="shared" si="179"/>
        <v>3</v>
      </c>
      <c r="K813" s="261" t="s">
        <v>973</v>
      </c>
      <c r="L813" s="259">
        <v>8200</v>
      </c>
    </row>
    <row r="814" spans="2:12" x14ac:dyDescent="0.2">
      <c r="B814" s="262" t="s">
        <v>213</v>
      </c>
      <c r="C814" s="255">
        <f t="shared" si="172"/>
        <v>9922</v>
      </c>
      <c r="D814" s="256">
        <v>10</v>
      </c>
      <c r="E814" s="257">
        <v>0</v>
      </c>
      <c r="F814" s="258">
        <v>21</v>
      </c>
      <c r="G814" s="255">
        <f t="shared" si="174"/>
        <v>992.2</v>
      </c>
      <c r="H814" s="255">
        <f t="shared" si="173"/>
        <v>1190.6400000000001</v>
      </c>
      <c r="I814" s="259">
        <v>9240</v>
      </c>
      <c r="J814" s="260">
        <f t="shared" si="179"/>
        <v>3</v>
      </c>
      <c r="K814" s="261" t="s">
        <v>973</v>
      </c>
      <c r="L814" s="259">
        <v>8200</v>
      </c>
    </row>
    <row r="815" spans="2:12" x14ac:dyDescent="0.2">
      <c r="B815" s="262" t="s">
        <v>212</v>
      </c>
      <c r="C815" s="255">
        <f t="shared" si="172"/>
        <v>9922</v>
      </c>
      <c r="D815" s="256">
        <v>10</v>
      </c>
      <c r="E815" s="257">
        <v>0</v>
      </c>
      <c r="F815" s="258">
        <v>21</v>
      </c>
      <c r="G815" s="255">
        <f t="shared" si="174"/>
        <v>992.2</v>
      </c>
      <c r="H815" s="255">
        <f t="shared" si="173"/>
        <v>1190.6400000000001</v>
      </c>
      <c r="I815" s="259">
        <v>9240</v>
      </c>
      <c r="J815" s="260">
        <f t="shared" si="179"/>
        <v>3</v>
      </c>
      <c r="K815" s="261" t="s">
        <v>973</v>
      </c>
      <c r="L815" s="259">
        <v>8200</v>
      </c>
    </row>
    <row r="816" spans="2:12" x14ac:dyDescent="0.2">
      <c r="B816" s="262" t="s">
        <v>211</v>
      </c>
      <c r="C816" s="255">
        <f t="shared" si="172"/>
        <v>9922</v>
      </c>
      <c r="D816" s="256">
        <v>10</v>
      </c>
      <c r="E816" s="257">
        <v>0</v>
      </c>
      <c r="F816" s="258">
        <v>21</v>
      </c>
      <c r="G816" s="255">
        <f t="shared" si="174"/>
        <v>992.2</v>
      </c>
      <c r="H816" s="255">
        <f t="shared" si="173"/>
        <v>1190.6400000000001</v>
      </c>
      <c r="I816" s="259">
        <v>9240</v>
      </c>
      <c r="J816" s="260">
        <f t="shared" si="179"/>
        <v>3</v>
      </c>
      <c r="K816" s="261" t="s">
        <v>973</v>
      </c>
      <c r="L816" s="259">
        <v>8200</v>
      </c>
    </row>
    <row r="817" spans="2:12" x14ac:dyDescent="0.2">
      <c r="B817" s="254" t="s">
        <v>210</v>
      </c>
      <c r="C817" s="255">
        <f t="shared" si="172"/>
        <v>9922</v>
      </c>
      <c r="D817" s="256">
        <v>10</v>
      </c>
      <c r="E817" s="257">
        <v>0</v>
      </c>
      <c r="F817" s="258">
        <v>21</v>
      </c>
      <c r="G817" s="255">
        <f t="shared" si="174"/>
        <v>992.2</v>
      </c>
      <c r="H817" s="255">
        <f t="shared" si="173"/>
        <v>1190.6400000000001</v>
      </c>
      <c r="I817" s="259">
        <v>9240</v>
      </c>
      <c r="J817" s="260">
        <f t="shared" si="179"/>
        <v>3</v>
      </c>
      <c r="K817" s="261" t="s">
        <v>973</v>
      </c>
      <c r="L817" s="259">
        <v>8200</v>
      </c>
    </row>
    <row r="818" spans="2:12" x14ac:dyDescent="0.2">
      <c r="B818" s="254" t="s">
        <v>8283</v>
      </c>
      <c r="C818" s="253">
        <f t="shared" si="172"/>
        <v>14036</v>
      </c>
      <c r="D818" s="256">
        <v>12</v>
      </c>
      <c r="E818" s="257"/>
      <c r="F818" s="258">
        <v>21</v>
      </c>
      <c r="G818" s="255">
        <f t="shared" si="174"/>
        <v>1169.6666666666667</v>
      </c>
      <c r="H818" s="255">
        <f t="shared" si="173"/>
        <v>1403.6000000000001</v>
      </c>
      <c r="I818" s="259"/>
      <c r="J818" s="260">
        <f t="shared" si="179"/>
        <v>3</v>
      </c>
      <c r="K818" s="261" t="s">
        <v>973</v>
      </c>
      <c r="L818" s="259">
        <v>11600</v>
      </c>
    </row>
    <row r="819" spans="2:12" x14ac:dyDescent="0.2">
      <c r="B819" s="254" t="s">
        <v>9387</v>
      </c>
      <c r="C819" s="255">
        <f t="shared" si="172"/>
        <v>1089</v>
      </c>
      <c r="D819" s="256">
        <v>1</v>
      </c>
      <c r="E819" s="257" t="s">
        <v>650</v>
      </c>
      <c r="F819" s="258">
        <v>21</v>
      </c>
      <c r="G819" s="255">
        <f t="shared" si="174"/>
        <v>1089</v>
      </c>
      <c r="H819" s="255">
        <f t="shared" si="173"/>
        <v>1306.8</v>
      </c>
      <c r="I819" s="259">
        <v>1980</v>
      </c>
      <c r="J819" s="260">
        <f t="shared" si="179"/>
        <v>1</v>
      </c>
      <c r="K819" s="261" t="s">
        <v>973</v>
      </c>
      <c r="L819" s="259">
        <v>900</v>
      </c>
    </row>
    <row r="820" spans="2:12" x14ac:dyDescent="0.2">
      <c r="B820" s="262" t="s">
        <v>209</v>
      </c>
      <c r="C820" s="255">
        <f t="shared" si="172"/>
        <v>3388</v>
      </c>
      <c r="D820" s="256">
        <v>1</v>
      </c>
      <c r="E820" s="257">
        <v>0</v>
      </c>
      <c r="F820" s="258">
        <v>21</v>
      </c>
      <c r="G820" s="255">
        <f t="shared" si="174"/>
        <v>3388</v>
      </c>
      <c r="H820" s="255">
        <f t="shared" si="173"/>
        <v>4065.6</v>
      </c>
      <c r="I820" s="259">
        <v>3360</v>
      </c>
      <c r="J820" s="260">
        <f t="shared" si="179"/>
        <v>3</v>
      </c>
      <c r="K820" s="261" t="s">
        <v>973</v>
      </c>
      <c r="L820" s="259">
        <v>2800</v>
      </c>
    </row>
    <row r="821" spans="2:12" x14ac:dyDescent="0.2">
      <c r="B821" s="48" t="s">
        <v>8436</v>
      </c>
      <c r="C821" s="255">
        <f t="shared" ref="C821" si="180">+((F821/100)+1)*L821</f>
        <v>5445</v>
      </c>
      <c r="D821" s="256">
        <v>1</v>
      </c>
      <c r="E821" s="257">
        <v>0</v>
      </c>
      <c r="F821" s="258">
        <v>21</v>
      </c>
      <c r="G821" s="255">
        <f t="shared" ref="G821" si="181">C821/D821</f>
        <v>5445</v>
      </c>
      <c r="H821" s="255">
        <f t="shared" ref="H821" si="182">G821*1.2</f>
        <v>6534</v>
      </c>
      <c r="I821" s="259">
        <v>3361</v>
      </c>
      <c r="J821" s="260">
        <f t="shared" ref="J821" si="183">IF(I821&lt;C821,3,IF(I821&gt;C821,1,2))</f>
        <v>3</v>
      </c>
      <c r="K821" s="261" t="s">
        <v>973</v>
      </c>
      <c r="L821" s="259">
        <v>4500</v>
      </c>
    </row>
    <row r="822" spans="2:12" x14ac:dyDescent="0.2">
      <c r="B822" s="254" t="s">
        <v>208</v>
      </c>
      <c r="C822" s="255">
        <f t="shared" si="172"/>
        <v>11676.5</v>
      </c>
      <c r="D822" s="256">
        <v>50</v>
      </c>
      <c r="E822" s="257">
        <v>0</v>
      </c>
      <c r="F822" s="258">
        <v>21</v>
      </c>
      <c r="G822" s="255">
        <f t="shared" si="174"/>
        <v>233.53</v>
      </c>
      <c r="H822" s="255">
        <f t="shared" si="173"/>
        <v>280.23599999999999</v>
      </c>
      <c r="I822" s="259">
        <v>11580</v>
      </c>
      <c r="J822" s="260">
        <f t="shared" ref="J822:J843" si="184">IF(I822&lt;C822,3,IF(I822&gt;C822,1,2))</f>
        <v>3</v>
      </c>
      <c r="K822" s="261" t="s">
        <v>973</v>
      </c>
      <c r="L822" s="259">
        <v>9650</v>
      </c>
    </row>
    <row r="823" spans="2:12" x14ac:dyDescent="0.2">
      <c r="B823" s="254" t="s">
        <v>207</v>
      </c>
      <c r="C823" s="255">
        <f t="shared" si="172"/>
        <v>14520</v>
      </c>
      <c r="D823" s="256">
        <v>50</v>
      </c>
      <c r="E823" s="257">
        <v>0</v>
      </c>
      <c r="F823" s="258">
        <v>21</v>
      </c>
      <c r="G823" s="255">
        <f t="shared" si="174"/>
        <v>290.39999999999998</v>
      </c>
      <c r="H823" s="255">
        <f t="shared" si="173"/>
        <v>348.47999999999996</v>
      </c>
      <c r="I823" s="259">
        <v>14100</v>
      </c>
      <c r="J823" s="260">
        <f t="shared" si="184"/>
        <v>3</v>
      </c>
      <c r="K823" s="261" t="s">
        <v>973</v>
      </c>
      <c r="L823" s="259">
        <v>12000</v>
      </c>
    </row>
    <row r="824" spans="2:12" x14ac:dyDescent="0.2">
      <c r="B824" s="265" t="s">
        <v>725</v>
      </c>
      <c r="C824" s="255">
        <f t="shared" si="172"/>
        <v>9075</v>
      </c>
      <c r="D824" s="256">
        <v>50</v>
      </c>
      <c r="E824" s="257">
        <v>0</v>
      </c>
      <c r="F824" s="258">
        <v>21</v>
      </c>
      <c r="G824" s="255">
        <f t="shared" si="174"/>
        <v>181.5</v>
      </c>
      <c r="H824" s="255">
        <f t="shared" si="173"/>
        <v>217.79999999999998</v>
      </c>
      <c r="I824" s="259">
        <v>8400</v>
      </c>
      <c r="J824" s="260">
        <f t="shared" si="184"/>
        <v>3</v>
      </c>
      <c r="K824" s="261" t="s">
        <v>973</v>
      </c>
      <c r="L824" s="259">
        <v>7500</v>
      </c>
    </row>
    <row r="825" spans="2:12" x14ac:dyDescent="0.2">
      <c r="B825" s="265" t="s">
        <v>779</v>
      </c>
      <c r="C825" s="255">
        <f t="shared" si="172"/>
        <v>4961</v>
      </c>
      <c r="D825" s="256">
        <v>1</v>
      </c>
      <c r="E825" s="257">
        <v>0</v>
      </c>
      <c r="F825" s="258">
        <v>21</v>
      </c>
      <c r="G825" s="255">
        <f t="shared" si="174"/>
        <v>4961</v>
      </c>
      <c r="H825" s="255">
        <f t="shared" si="173"/>
        <v>5953.2</v>
      </c>
      <c r="I825" s="259">
        <v>4020</v>
      </c>
      <c r="J825" s="260">
        <f t="shared" si="184"/>
        <v>3</v>
      </c>
      <c r="K825" s="261" t="s">
        <v>973</v>
      </c>
      <c r="L825" s="259">
        <v>4100</v>
      </c>
    </row>
    <row r="826" spans="2:12" x14ac:dyDescent="0.2">
      <c r="B826" s="254" t="s">
        <v>206</v>
      </c>
      <c r="C826" s="255">
        <f t="shared" si="172"/>
        <v>13252.58</v>
      </c>
      <c r="D826" s="256">
        <v>10</v>
      </c>
      <c r="E826" s="257">
        <v>0</v>
      </c>
      <c r="F826" s="258">
        <v>18</v>
      </c>
      <c r="G826" s="255">
        <f t="shared" si="174"/>
        <v>1325.258</v>
      </c>
      <c r="H826" s="255">
        <f t="shared" si="173"/>
        <v>1590.3096</v>
      </c>
      <c r="I826" s="259">
        <v>11992.5</v>
      </c>
      <c r="J826" s="260">
        <f t="shared" si="184"/>
        <v>3</v>
      </c>
      <c r="K826" s="261" t="s">
        <v>974</v>
      </c>
      <c r="L826" s="259">
        <v>11231</v>
      </c>
    </row>
    <row r="827" spans="2:12" x14ac:dyDescent="0.2">
      <c r="B827" s="254" t="s">
        <v>205</v>
      </c>
      <c r="C827" s="255">
        <f t="shared" si="172"/>
        <v>13252.58</v>
      </c>
      <c r="D827" s="256">
        <v>10</v>
      </c>
      <c r="E827" s="257">
        <v>0</v>
      </c>
      <c r="F827" s="258">
        <v>18</v>
      </c>
      <c r="G827" s="255">
        <f t="shared" si="174"/>
        <v>1325.258</v>
      </c>
      <c r="H827" s="255">
        <f t="shared" si="173"/>
        <v>1590.3096</v>
      </c>
      <c r="I827" s="259">
        <v>11700</v>
      </c>
      <c r="J827" s="260">
        <f t="shared" si="184"/>
        <v>3</v>
      </c>
      <c r="K827" s="261" t="s">
        <v>974</v>
      </c>
      <c r="L827" s="259">
        <v>11231</v>
      </c>
    </row>
    <row r="828" spans="2:12" x14ac:dyDescent="0.2">
      <c r="B828" s="262" t="s">
        <v>204</v>
      </c>
      <c r="C828" s="255">
        <f t="shared" si="172"/>
        <v>13452</v>
      </c>
      <c r="D828" s="256">
        <v>10</v>
      </c>
      <c r="E828" s="257">
        <v>0</v>
      </c>
      <c r="F828" s="258">
        <v>18</v>
      </c>
      <c r="G828" s="255">
        <f t="shared" si="174"/>
        <v>1345.2</v>
      </c>
      <c r="H828" s="255">
        <f t="shared" si="173"/>
        <v>1614.24</v>
      </c>
      <c r="I828" s="259">
        <v>10588.5</v>
      </c>
      <c r="J828" s="260">
        <f t="shared" si="184"/>
        <v>3</v>
      </c>
      <c r="K828" s="261" t="s">
        <v>974</v>
      </c>
      <c r="L828" s="259">
        <v>11400</v>
      </c>
    </row>
    <row r="829" spans="2:12" x14ac:dyDescent="0.2">
      <c r="B829" s="254" t="s">
        <v>203</v>
      </c>
      <c r="C829" s="255">
        <f t="shared" si="172"/>
        <v>13688</v>
      </c>
      <c r="D829" s="256">
        <v>10</v>
      </c>
      <c r="E829" s="257">
        <v>0</v>
      </c>
      <c r="F829" s="258">
        <v>18</v>
      </c>
      <c r="G829" s="255">
        <f t="shared" si="174"/>
        <v>1368.8</v>
      </c>
      <c r="H829" s="255">
        <f t="shared" si="173"/>
        <v>1642.56</v>
      </c>
      <c r="I829" s="259">
        <v>10588.5</v>
      </c>
      <c r="J829" s="260">
        <f t="shared" si="184"/>
        <v>3</v>
      </c>
      <c r="K829" s="261" t="s">
        <v>974</v>
      </c>
      <c r="L829" s="259">
        <v>11600</v>
      </c>
    </row>
    <row r="830" spans="2:12" x14ac:dyDescent="0.2">
      <c r="B830" s="263" t="s">
        <v>822</v>
      </c>
      <c r="C830" s="255">
        <f t="shared" si="172"/>
        <v>7434</v>
      </c>
      <c r="D830" s="256">
        <v>25</v>
      </c>
      <c r="E830" s="257">
        <v>0</v>
      </c>
      <c r="F830" s="258">
        <v>18</v>
      </c>
      <c r="G830" s="255">
        <f t="shared" si="174"/>
        <v>297.36</v>
      </c>
      <c r="H830" s="255">
        <f t="shared" si="173"/>
        <v>356.83199999999999</v>
      </c>
      <c r="I830" s="259">
        <v>7546.4999999999991</v>
      </c>
      <c r="J830" s="260">
        <f t="shared" si="184"/>
        <v>1</v>
      </c>
      <c r="K830" s="261" t="s">
        <v>976</v>
      </c>
      <c r="L830" s="259">
        <v>6300</v>
      </c>
    </row>
    <row r="831" spans="2:12" x14ac:dyDescent="0.2">
      <c r="B831" s="254" t="s">
        <v>8444</v>
      </c>
      <c r="C831" s="255">
        <f t="shared" si="172"/>
        <v>6655</v>
      </c>
      <c r="D831" s="256">
        <v>100</v>
      </c>
      <c r="E831" s="257">
        <v>0</v>
      </c>
      <c r="F831" s="258">
        <v>21</v>
      </c>
      <c r="G831" s="255">
        <f t="shared" si="174"/>
        <v>66.55</v>
      </c>
      <c r="H831" s="255">
        <f t="shared" si="173"/>
        <v>79.86</v>
      </c>
      <c r="I831" s="259">
        <v>5520</v>
      </c>
      <c r="J831" s="260">
        <f t="shared" si="184"/>
        <v>3</v>
      </c>
      <c r="K831" s="261" t="s">
        <v>973</v>
      </c>
      <c r="L831" s="259">
        <v>5500</v>
      </c>
    </row>
    <row r="832" spans="2:12" x14ac:dyDescent="0.2">
      <c r="B832" s="254" t="s">
        <v>202</v>
      </c>
      <c r="C832" s="255">
        <f t="shared" si="172"/>
        <v>5310</v>
      </c>
      <c r="D832" s="256">
        <v>24</v>
      </c>
      <c r="E832" s="257">
        <v>0</v>
      </c>
      <c r="F832" s="258">
        <v>18</v>
      </c>
      <c r="G832" s="255">
        <f t="shared" si="174"/>
        <v>221.25</v>
      </c>
      <c r="H832" s="255">
        <f t="shared" si="173"/>
        <v>265.5</v>
      </c>
      <c r="I832" s="259">
        <v>4563</v>
      </c>
      <c r="J832" s="260">
        <f t="shared" si="184"/>
        <v>3</v>
      </c>
      <c r="K832" s="261" t="s">
        <v>979</v>
      </c>
      <c r="L832" s="259">
        <v>4500</v>
      </c>
    </row>
    <row r="833" spans="2:12" x14ac:dyDescent="0.2">
      <c r="B833" s="254" t="s">
        <v>26</v>
      </c>
      <c r="C833" s="255">
        <f t="shared" si="172"/>
        <v>4720</v>
      </c>
      <c r="D833" s="256">
        <v>24</v>
      </c>
      <c r="E833" s="257">
        <v>0</v>
      </c>
      <c r="F833" s="258">
        <v>18</v>
      </c>
      <c r="G833" s="255">
        <f t="shared" si="174"/>
        <v>196.66666666666666</v>
      </c>
      <c r="H833" s="255">
        <f t="shared" si="173"/>
        <v>235.99999999999997</v>
      </c>
      <c r="I833" s="259">
        <v>4855.5</v>
      </c>
      <c r="J833" s="260">
        <f t="shared" si="184"/>
        <v>1</v>
      </c>
      <c r="K833" s="261" t="s">
        <v>979</v>
      </c>
      <c r="L833" s="259">
        <v>4000</v>
      </c>
    </row>
    <row r="834" spans="2:12" x14ac:dyDescent="0.2">
      <c r="B834" s="269" t="s">
        <v>9086</v>
      </c>
      <c r="C834" s="255">
        <f t="shared" si="172"/>
        <v>8712</v>
      </c>
      <c r="D834" s="256">
        <v>6</v>
      </c>
      <c r="E834" s="257">
        <v>0</v>
      </c>
      <c r="F834" s="258">
        <v>21</v>
      </c>
      <c r="G834" s="255">
        <f t="shared" si="174"/>
        <v>1452</v>
      </c>
      <c r="H834" s="255">
        <f t="shared" si="173"/>
        <v>1742.3999999999999</v>
      </c>
      <c r="I834" s="259">
        <v>6001</v>
      </c>
      <c r="J834" s="260">
        <f t="shared" si="184"/>
        <v>3</v>
      </c>
      <c r="K834" s="261" t="s">
        <v>973</v>
      </c>
      <c r="L834" s="259">
        <v>7200</v>
      </c>
    </row>
    <row r="835" spans="2:12" x14ac:dyDescent="0.2">
      <c r="B835" s="269" t="s">
        <v>9087</v>
      </c>
      <c r="C835" s="255">
        <f t="shared" si="172"/>
        <v>10890</v>
      </c>
      <c r="D835" s="256">
        <v>6</v>
      </c>
      <c r="E835" s="257">
        <v>0</v>
      </c>
      <c r="F835" s="258">
        <v>21</v>
      </c>
      <c r="G835" s="255">
        <f t="shared" si="174"/>
        <v>1815</v>
      </c>
      <c r="H835" s="255">
        <f t="shared" si="173"/>
        <v>2178</v>
      </c>
      <c r="I835" s="259">
        <v>6002</v>
      </c>
      <c r="J835" s="260">
        <f t="shared" si="184"/>
        <v>3</v>
      </c>
      <c r="K835" s="261" t="s">
        <v>973</v>
      </c>
      <c r="L835" s="259">
        <v>9000</v>
      </c>
    </row>
    <row r="836" spans="2:12" x14ac:dyDescent="0.2">
      <c r="B836" s="254" t="s">
        <v>201</v>
      </c>
      <c r="C836" s="255">
        <f t="shared" si="172"/>
        <v>6171</v>
      </c>
      <c r="D836" s="256">
        <v>12</v>
      </c>
      <c r="E836" s="257">
        <v>0</v>
      </c>
      <c r="F836" s="258">
        <v>21</v>
      </c>
      <c r="G836" s="255">
        <f t="shared" si="174"/>
        <v>514.25</v>
      </c>
      <c r="H836" s="255">
        <f t="shared" si="173"/>
        <v>617.1</v>
      </c>
      <c r="I836" s="259">
        <v>4020</v>
      </c>
      <c r="J836" s="260">
        <f t="shared" si="184"/>
        <v>3</v>
      </c>
      <c r="K836" s="261" t="s">
        <v>973</v>
      </c>
      <c r="L836" s="259">
        <v>5100</v>
      </c>
    </row>
    <row r="837" spans="2:12" x14ac:dyDescent="0.2">
      <c r="B837" s="254" t="s">
        <v>9084</v>
      </c>
      <c r="C837" s="255">
        <f t="shared" si="172"/>
        <v>3267</v>
      </c>
      <c r="D837" s="256">
        <v>6</v>
      </c>
      <c r="E837" s="257">
        <v>0</v>
      </c>
      <c r="F837" s="258">
        <v>21</v>
      </c>
      <c r="G837" s="255">
        <f t="shared" si="174"/>
        <v>544.5</v>
      </c>
      <c r="H837" s="255">
        <f t="shared" si="173"/>
        <v>653.4</v>
      </c>
      <c r="I837" s="259">
        <v>4500</v>
      </c>
      <c r="J837" s="260">
        <f t="shared" si="184"/>
        <v>1</v>
      </c>
      <c r="K837" s="261" t="s">
        <v>973</v>
      </c>
      <c r="L837" s="259">
        <v>2700</v>
      </c>
    </row>
    <row r="838" spans="2:12" x14ac:dyDescent="0.2">
      <c r="B838" s="254" t="s">
        <v>9085</v>
      </c>
      <c r="C838" s="255">
        <f t="shared" si="172"/>
        <v>4719</v>
      </c>
      <c r="D838" s="256">
        <v>6</v>
      </c>
      <c r="E838" s="257">
        <v>0</v>
      </c>
      <c r="F838" s="258">
        <v>21</v>
      </c>
      <c r="G838" s="255">
        <f t="shared" si="174"/>
        <v>786.5</v>
      </c>
      <c r="H838" s="255">
        <f t="shared" si="173"/>
        <v>943.8</v>
      </c>
      <c r="I838" s="259">
        <v>4980</v>
      </c>
      <c r="J838" s="260">
        <f t="shared" si="184"/>
        <v>1</v>
      </c>
      <c r="K838" s="261" t="s">
        <v>973</v>
      </c>
      <c r="L838" s="259">
        <v>3900</v>
      </c>
    </row>
    <row r="839" spans="2:12" x14ac:dyDescent="0.2">
      <c r="B839" s="254" t="s">
        <v>9088</v>
      </c>
      <c r="C839" s="255">
        <f t="shared" si="172"/>
        <v>5082</v>
      </c>
      <c r="D839" s="256">
        <v>12</v>
      </c>
      <c r="E839" s="257">
        <v>0</v>
      </c>
      <c r="F839" s="258">
        <v>21</v>
      </c>
      <c r="G839" s="255">
        <f t="shared" si="174"/>
        <v>423.5</v>
      </c>
      <c r="H839" s="255">
        <f t="shared" si="173"/>
        <v>508.2</v>
      </c>
      <c r="I839" s="259">
        <v>6000</v>
      </c>
      <c r="J839" s="260">
        <f t="shared" si="184"/>
        <v>1</v>
      </c>
      <c r="K839" s="261" t="s">
        <v>973</v>
      </c>
      <c r="L839" s="259">
        <v>4200</v>
      </c>
    </row>
    <row r="840" spans="2:12" x14ac:dyDescent="0.2">
      <c r="B840" s="265" t="s">
        <v>8871</v>
      </c>
      <c r="C840" s="255">
        <f t="shared" si="172"/>
        <v>5664</v>
      </c>
      <c r="D840" s="256">
        <v>6</v>
      </c>
      <c r="E840" s="257">
        <v>0</v>
      </c>
      <c r="F840" s="258">
        <v>18</v>
      </c>
      <c r="G840" s="255">
        <f t="shared" si="174"/>
        <v>944</v>
      </c>
      <c r="H840" s="255">
        <f t="shared" si="173"/>
        <v>1132.8</v>
      </c>
      <c r="I840" s="259">
        <v>13689</v>
      </c>
      <c r="J840" s="260">
        <f t="shared" si="184"/>
        <v>1</v>
      </c>
      <c r="K840" s="261" t="s">
        <v>979</v>
      </c>
      <c r="L840" s="259">
        <v>4800</v>
      </c>
    </row>
    <row r="841" spans="2:12" x14ac:dyDescent="0.2">
      <c r="B841" s="254" t="s">
        <v>200</v>
      </c>
      <c r="C841" s="255">
        <f t="shared" si="172"/>
        <v>7800</v>
      </c>
      <c r="D841" s="256">
        <v>12</v>
      </c>
      <c r="E841" s="257">
        <v>0</v>
      </c>
      <c r="F841" s="258">
        <v>20</v>
      </c>
      <c r="G841" s="255">
        <f t="shared" si="174"/>
        <v>650</v>
      </c>
      <c r="H841" s="255">
        <f t="shared" si="173"/>
        <v>780</v>
      </c>
      <c r="I841" s="259">
        <v>6300</v>
      </c>
      <c r="J841" s="260">
        <f t="shared" si="184"/>
        <v>3</v>
      </c>
      <c r="K841" s="261" t="s">
        <v>973</v>
      </c>
      <c r="L841" s="259">
        <v>6500</v>
      </c>
    </row>
    <row r="842" spans="2:12" ht="14.25" customHeight="1" x14ac:dyDescent="0.2">
      <c r="B842" s="254" t="s">
        <v>199</v>
      </c>
      <c r="C842" s="255">
        <f t="shared" si="172"/>
        <v>2880</v>
      </c>
      <c r="D842" s="256">
        <v>6</v>
      </c>
      <c r="E842" s="257">
        <v>0</v>
      </c>
      <c r="F842" s="258">
        <v>20</v>
      </c>
      <c r="G842" s="255">
        <f t="shared" si="174"/>
        <v>480</v>
      </c>
      <c r="H842" s="255">
        <f t="shared" si="173"/>
        <v>576</v>
      </c>
      <c r="I842" s="259">
        <v>2400</v>
      </c>
      <c r="J842" s="260">
        <f t="shared" si="184"/>
        <v>3</v>
      </c>
      <c r="K842" s="261" t="s">
        <v>973</v>
      </c>
      <c r="L842" s="259">
        <v>2400</v>
      </c>
    </row>
    <row r="843" spans="2:12" x14ac:dyDescent="0.2">
      <c r="B843" s="254" t="s">
        <v>198</v>
      </c>
      <c r="C843" s="255">
        <f t="shared" si="172"/>
        <v>2832</v>
      </c>
      <c r="D843" s="256">
        <v>24</v>
      </c>
      <c r="E843" s="257">
        <v>0</v>
      </c>
      <c r="F843" s="258">
        <v>18</v>
      </c>
      <c r="G843" s="255">
        <f t="shared" si="174"/>
        <v>118</v>
      </c>
      <c r="H843" s="255">
        <f t="shared" si="173"/>
        <v>141.6</v>
      </c>
      <c r="I843" s="259">
        <v>2223</v>
      </c>
      <c r="J843" s="260">
        <f t="shared" si="184"/>
        <v>3</v>
      </c>
      <c r="K843" s="261" t="s">
        <v>979</v>
      </c>
      <c r="L843" s="259">
        <v>2400</v>
      </c>
    </row>
    <row r="844" spans="2:12" x14ac:dyDescent="0.2">
      <c r="B844" s="48" t="s">
        <v>8432</v>
      </c>
      <c r="C844" s="253">
        <f t="shared" ref="C844:C908" si="185">+((F844/100)+1)*L844</f>
        <v>7018</v>
      </c>
      <c r="D844" s="49">
        <v>1</v>
      </c>
      <c r="F844" s="48">
        <v>21</v>
      </c>
      <c r="G844" s="48">
        <f t="shared" si="174"/>
        <v>7018</v>
      </c>
      <c r="H844" s="48">
        <f t="shared" si="173"/>
        <v>8421.6</v>
      </c>
      <c r="K844" s="51" t="s">
        <v>973</v>
      </c>
      <c r="L844" s="48">
        <v>5800</v>
      </c>
    </row>
    <row r="845" spans="2:12" x14ac:dyDescent="0.2">
      <c r="B845" s="254" t="s">
        <v>197</v>
      </c>
      <c r="C845" s="255">
        <f t="shared" si="185"/>
        <v>3025</v>
      </c>
      <c r="D845" s="256">
        <v>500</v>
      </c>
      <c r="E845" s="257">
        <v>0</v>
      </c>
      <c r="F845" s="258">
        <v>21</v>
      </c>
      <c r="G845" s="255">
        <f t="shared" si="174"/>
        <v>6.05</v>
      </c>
      <c r="H845" s="255">
        <f t="shared" ref="H845:H909" si="186">G845*1.2</f>
        <v>7.26</v>
      </c>
      <c r="I845" s="259">
        <v>1638</v>
      </c>
      <c r="J845" s="260">
        <f t="shared" ref="J845:J851" si="187">IF(I845&lt;C845,3,IF(I845&gt;C845,1,2))</f>
        <v>3</v>
      </c>
      <c r="K845" s="261" t="s">
        <v>978</v>
      </c>
      <c r="L845" s="259">
        <v>2500</v>
      </c>
    </row>
    <row r="846" spans="2:12" x14ac:dyDescent="0.2">
      <c r="B846" s="254" t="s">
        <v>196</v>
      </c>
      <c r="C846" s="255">
        <f t="shared" si="185"/>
        <v>7260</v>
      </c>
      <c r="D846" s="256">
        <v>500</v>
      </c>
      <c r="E846" s="257">
        <v>0</v>
      </c>
      <c r="F846" s="258">
        <v>21</v>
      </c>
      <c r="G846" s="255">
        <f t="shared" ref="G846:G910" si="188">C846/D846</f>
        <v>14.52</v>
      </c>
      <c r="H846" s="255">
        <f t="shared" si="186"/>
        <v>17.423999999999999</v>
      </c>
      <c r="I846" s="259">
        <v>5089.5</v>
      </c>
      <c r="J846" s="260">
        <f t="shared" si="187"/>
        <v>3</v>
      </c>
      <c r="K846" s="261" t="s">
        <v>978</v>
      </c>
      <c r="L846" s="259">
        <v>6000</v>
      </c>
    </row>
    <row r="847" spans="2:12" x14ac:dyDescent="0.2">
      <c r="B847" s="254" t="s">
        <v>195</v>
      </c>
      <c r="C847" s="255">
        <f t="shared" si="185"/>
        <v>5445</v>
      </c>
      <c r="D847" s="256">
        <v>20</v>
      </c>
      <c r="E847" s="257">
        <v>0</v>
      </c>
      <c r="F847" s="258">
        <v>21</v>
      </c>
      <c r="G847" s="255">
        <f t="shared" si="188"/>
        <v>272.25</v>
      </c>
      <c r="H847" s="255">
        <f t="shared" si="186"/>
        <v>326.7</v>
      </c>
      <c r="I847" s="259">
        <v>4980</v>
      </c>
      <c r="J847" s="260">
        <f t="shared" si="187"/>
        <v>3</v>
      </c>
      <c r="K847" s="261" t="s">
        <v>973</v>
      </c>
      <c r="L847" s="259">
        <v>4500</v>
      </c>
    </row>
    <row r="848" spans="2:12" x14ac:dyDescent="0.2">
      <c r="B848" s="254" t="s">
        <v>194</v>
      </c>
      <c r="C848" s="255">
        <f t="shared" si="185"/>
        <v>5263.5</v>
      </c>
      <c r="D848" s="256">
        <v>3</v>
      </c>
      <c r="E848" s="257">
        <v>0</v>
      </c>
      <c r="F848" s="258">
        <v>21</v>
      </c>
      <c r="G848" s="255">
        <f t="shared" si="188"/>
        <v>1754.5</v>
      </c>
      <c r="H848" s="255">
        <f t="shared" si="186"/>
        <v>2105.4</v>
      </c>
      <c r="I848" s="259">
        <v>4200</v>
      </c>
      <c r="J848" s="260">
        <f t="shared" si="187"/>
        <v>3</v>
      </c>
      <c r="K848" s="261" t="s">
        <v>973</v>
      </c>
      <c r="L848" s="259">
        <v>4350</v>
      </c>
    </row>
    <row r="849" spans="2:12" x14ac:dyDescent="0.2">
      <c r="B849" s="254" t="s">
        <v>193</v>
      </c>
      <c r="C849" s="255">
        <f t="shared" si="185"/>
        <v>5263.5</v>
      </c>
      <c r="D849" s="256">
        <v>12</v>
      </c>
      <c r="E849" s="257">
        <v>0</v>
      </c>
      <c r="F849" s="258">
        <v>21</v>
      </c>
      <c r="G849" s="255">
        <f t="shared" si="188"/>
        <v>438.625</v>
      </c>
      <c r="H849" s="255">
        <f t="shared" si="186"/>
        <v>526.35</v>
      </c>
      <c r="I849" s="259">
        <v>4200</v>
      </c>
      <c r="J849" s="260">
        <f t="shared" si="187"/>
        <v>3</v>
      </c>
      <c r="K849" s="261" t="s">
        <v>973</v>
      </c>
      <c r="L849" s="259">
        <v>4350</v>
      </c>
    </row>
    <row r="850" spans="2:12" x14ac:dyDescent="0.2">
      <c r="B850" s="254" t="s">
        <v>192</v>
      </c>
      <c r="C850" s="255">
        <f t="shared" si="185"/>
        <v>6171</v>
      </c>
      <c r="D850" s="256">
        <v>6</v>
      </c>
      <c r="E850" s="257" t="s">
        <v>737</v>
      </c>
      <c r="F850" s="258">
        <v>21</v>
      </c>
      <c r="G850" s="255">
        <f t="shared" si="188"/>
        <v>1028.5</v>
      </c>
      <c r="H850" s="255">
        <f t="shared" si="186"/>
        <v>1234.2</v>
      </c>
      <c r="I850" s="259">
        <v>5040</v>
      </c>
      <c r="J850" s="260">
        <f t="shared" si="187"/>
        <v>3</v>
      </c>
      <c r="K850" s="261" t="s">
        <v>973</v>
      </c>
      <c r="L850" s="259">
        <v>5100</v>
      </c>
    </row>
    <row r="851" spans="2:12" x14ac:dyDescent="0.2">
      <c r="B851" s="254" t="s">
        <v>191</v>
      </c>
      <c r="C851" s="255">
        <f t="shared" si="185"/>
        <v>3085.5</v>
      </c>
      <c r="D851" s="256">
        <v>6</v>
      </c>
      <c r="E851" s="257" t="s">
        <v>737</v>
      </c>
      <c r="F851" s="258">
        <v>21</v>
      </c>
      <c r="G851" s="255">
        <f t="shared" si="188"/>
        <v>514.25</v>
      </c>
      <c r="H851" s="255">
        <f t="shared" si="186"/>
        <v>617.1</v>
      </c>
      <c r="I851" s="259">
        <v>2580</v>
      </c>
      <c r="J851" s="260">
        <f t="shared" si="187"/>
        <v>3</v>
      </c>
      <c r="K851" s="261" t="s">
        <v>973</v>
      </c>
      <c r="L851" s="259">
        <v>2550</v>
      </c>
    </row>
    <row r="852" spans="2:12" x14ac:dyDescent="0.2">
      <c r="B852" s="48" t="s">
        <v>9251</v>
      </c>
      <c r="C852" s="255">
        <f t="shared" ref="C852" si="189">+((F852/100)+1)*L852</f>
        <v>2662</v>
      </c>
      <c r="D852" s="256">
        <v>7</v>
      </c>
      <c r="E852" s="257" t="s">
        <v>9252</v>
      </c>
      <c r="F852" s="258">
        <v>21</v>
      </c>
      <c r="G852" s="255">
        <f t="shared" ref="G852" si="190">C852/D852</f>
        <v>380.28571428571428</v>
      </c>
      <c r="H852" s="255">
        <f t="shared" ref="H852" si="191">G852*1.2</f>
        <v>456.3428571428571</v>
      </c>
      <c r="I852" s="259">
        <v>2581</v>
      </c>
      <c r="J852" s="260">
        <f t="shared" ref="J852" si="192">IF(I852&lt;C852,3,IF(I852&gt;C852,1,2))</f>
        <v>3</v>
      </c>
      <c r="K852" s="261" t="s">
        <v>973</v>
      </c>
      <c r="L852" s="259">
        <v>2200</v>
      </c>
    </row>
    <row r="853" spans="2:12" x14ac:dyDescent="0.2">
      <c r="B853" s="254" t="s">
        <v>190</v>
      </c>
      <c r="C853" s="255">
        <f t="shared" si="185"/>
        <v>1936</v>
      </c>
      <c r="D853" s="256">
        <v>1</v>
      </c>
      <c r="E853" s="257">
        <v>0</v>
      </c>
      <c r="F853" s="258">
        <v>21</v>
      </c>
      <c r="G853" s="255">
        <f t="shared" si="188"/>
        <v>1936</v>
      </c>
      <c r="H853" s="255">
        <f t="shared" si="186"/>
        <v>2323.1999999999998</v>
      </c>
      <c r="I853" s="259">
        <v>1228.5</v>
      </c>
      <c r="J853" s="260">
        <f t="shared" ref="J853:J859" si="193">IF(I853&lt;C853,3,IF(I853&gt;C853,1,2))</f>
        <v>3</v>
      </c>
      <c r="K853" s="261" t="s">
        <v>976</v>
      </c>
      <c r="L853" s="259">
        <v>1600</v>
      </c>
    </row>
    <row r="854" spans="2:12" x14ac:dyDescent="0.2">
      <c r="B854" s="254" t="s">
        <v>189</v>
      </c>
      <c r="C854" s="255">
        <f t="shared" si="185"/>
        <v>2420</v>
      </c>
      <c r="D854" s="256">
        <v>1</v>
      </c>
      <c r="E854" s="257">
        <v>0</v>
      </c>
      <c r="F854" s="258">
        <v>21</v>
      </c>
      <c r="G854" s="255">
        <f t="shared" si="188"/>
        <v>2420</v>
      </c>
      <c r="H854" s="255">
        <f t="shared" si="186"/>
        <v>2904</v>
      </c>
      <c r="I854" s="259">
        <v>1462.5</v>
      </c>
      <c r="J854" s="260">
        <f t="shared" si="193"/>
        <v>3</v>
      </c>
      <c r="K854" s="261" t="s">
        <v>978</v>
      </c>
      <c r="L854" s="259">
        <v>2000</v>
      </c>
    </row>
    <row r="855" spans="2:12" x14ac:dyDescent="0.2">
      <c r="B855" s="254" t="s">
        <v>188</v>
      </c>
      <c r="C855" s="255">
        <f t="shared" si="185"/>
        <v>3993</v>
      </c>
      <c r="D855" s="256">
        <v>1</v>
      </c>
      <c r="E855" s="257">
        <v>0</v>
      </c>
      <c r="F855" s="258">
        <v>21</v>
      </c>
      <c r="G855" s="255">
        <f t="shared" si="188"/>
        <v>3993</v>
      </c>
      <c r="H855" s="255">
        <f t="shared" si="186"/>
        <v>4791.5999999999995</v>
      </c>
      <c r="I855" s="259">
        <v>2164.5</v>
      </c>
      <c r="J855" s="260">
        <f t="shared" si="193"/>
        <v>3</v>
      </c>
      <c r="K855" s="261" t="s">
        <v>978</v>
      </c>
      <c r="L855" s="259">
        <v>3300</v>
      </c>
    </row>
    <row r="856" spans="2:12" x14ac:dyDescent="0.2">
      <c r="B856" s="254" t="s">
        <v>187</v>
      </c>
      <c r="C856" s="255">
        <f t="shared" si="185"/>
        <v>4174.5</v>
      </c>
      <c r="D856" s="256">
        <v>1</v>
      </c>
      <c r="E856" s="257">
        <v>0</v>
      </c>
      <c r="F856" s="258">
        <v>21</v>
      </c>
      <c r="G856" s="255">
        <f t="shared" si="188"/>
        <v>4174.5</v>
      </c>
      <c r="H856" s="255">
        <f t="shared" si="186"/>
        <v>5009.3999999999996</v>
      </c>
      <c r="I856" s="259">
        <v>2398.5</v>
      </c>
      <c r="J856" s="260">
        <f t="shared" si="193"/>
        <v>3</v>
      </c>
      <c r="K856" s="261" t="s">
        <v>976</v>
      </c>
      <c r="L856" s="259">
        <v>3450</v>
      </c>
    </row>
    <row r="857" spans="2:12" x14ac:dyDescent="0.2">
      <c r="B857" s="254" t="s">
        <v>186</v>
      </c>
      <c r="C857" s="255">
        <f t="shared" si="185"/>
        <v>5469.2</v>
      </c>
      <c r="D857" s="256">
        <v>1</v>
      </c>
      <c r="E857" s="257">
        <v>0</v>
      </c>
      <c r="F857" s="258">
        <v>21</v>
      </c>
      <c r="G857" s="255">
        <f t="shared" si="188"/>
        <v>5469.2</v>
      </c>
      <c r="H857" s="255">
        <f t="shared" si="186"/>
        <v>6563.04</v>
      </c>
      <c r="I857" s="259">
        <v>2749.5</v>
      </c>
      <c r="J857" s="260">
        <f t="shared" si="193"/>
        <v>3</v>
      </c>
      <c r="K857" s="261" t="s">
        <v>976</v>
      </c>
      <c r="L857" s="259">
        <v>4520</v>
      </c>
    </row>
    <row r="858" spans="2:12" x14ac:dyDescent="0.2">
      <c r="B858" s="254" t="s">
        <v>185</v>
      </c>
      <c r="C858" s="255">
        <f t="shared" si="185"/>
        <v>1936</v>
      </c>
      <c r="D858" s="256">
        <v>1</v>
      </c>
      <c r="E858" s="257">
        <v>0</v>
      </c>
      <c r="F858" s="258">
        <v>21</v>
      </c>
      <c r="G858" s="255">
        <f t="shared" si="188"/>
        <v>1936</v>
      </c>
      <c r="H858" s="255">
        <f t="shared" si="186"/>
        <v>2323.1999999999998</v>
      </c>
      <c r="I858" s="259">
        <v>1345.5</v>
      </c>
      <c r="J858" s="260">
        <f t="shared" si="193"/>
        <v>3</v>
      </c>
      <c r="K858" s="261" t="s">
        <v>976</v>
      </c>
      <c r="L858" s="259">
        <v>1600</v>
      </c>
    </row>
    <row r="859" spans="2:12" x14ac:dyDescent="0.2">
      <c r="B859" s="254" t="s">
        <v>184</v>
      </c>
      <c r="C859" s="255">
        <f t="shared" si="185"/>
        <v>4755.3</v>
      </c>
      <c r="D859" s="256">
        <v>1</v>
      </c>
      <c r="E859" s="257" t="s">
        <v>9051</v>
      </c>
      <c r="F859" s="258">
        <v>21</v>
      </c>
      <c r="G859" s="255">
        <f t="shared" si="188"/>
        <v>4755.3</v>
      </c>
      <c r="H859" s="255">
        <f t="shared" si="186"/>
        <v>5706.36</v>
      </c>
      <c r="I859" s="259">
        <v>3276</v>
      </c>
      <c r="J859" s="260">
        <f t="shared" si="193"/>
        <v>3</v>
      </c>
      <c r="K859" s="261" t="s">
        <v>976</v>
      </c>
      <c r="L859" s="259">
        <v>3930</v>
      </c>
    </row>
    <row r="860" spans="2:12" x14ac:dyDescent="0.2">
      <c r="B860" s="48" t="s">
        <v>8551</v>
      </c>
      <c r="C860" s="253">
        <f t="shared" si="185"/>
        <v>6490</v>
      </c>
      <c r="D860" s="49">
        <v>12</v>
      </c>
      <c r="F860" s="48">
        <v>18</v>
      </c>
      <c r="G860" s="244">
        <f t="shared" si="188"/>
        <v>540.83333333333337</v>
      </c>
      <c r="H860" s="244">
        <f t="shared" si="186"/>
        <v>649</v>
      </c>
      <c r="K860" s="51" t="s">
        <v>973</v>
      </c>
      <c r="L860" s="48">
        <v>5500</v>
      </c>
    </row>
    <row r="861" spans="2:12" x14ac:dyDescent="0.2">
      <c r="B861" s="254" t="s">
        <v>182</v>
      </c>
      <c r="C861" s="255">
        <f t="shared" si="185"/>
        <v>1694</v>
      </c>
      <c r="D861" s="256">
        <v>1</v>
      </c>
      <c r="E861" s="257">
        <v>0</v>
      </c>
      <c r="F861" s="258">
        <v>21</v>
      </c>
      <c r="G861" s="255">
        <f t="shared" si="188"/>
        <v>1694</v>
      </c>
      <c r="H861" s="255">
        <f t="shared" si="186"/>
        <v>2032.8</v>
      </c>
      <c r="I861" s="259">
        <v>1800</v>
      </c>
      <c r="J861" s="260">
        <f t="shared" ref="J861:J893" si="194">IF(I861&lt;C861,3,IF(I861&gt;C861,1,2))</f>
        <v>1</v>
      </c>
      <c r="K861" s="261" t="s">
        <v>973</v>
      </c>
      <c r="L861" s="259">
        <v>1400</v>
      </c>
    </row>
    <row r="862" spans="2:12" x14ac:dyDescent="0.2">
      <c r="B862" s="254" t="s">
        <v>181</v>
      </c>
      <c r="C862" s="255">
        <f t="shared" si="185"/>
        <v>5384.5</v>
      </c>
      <c r="D862" s="256">
        <v>12</v>
      </c>
      <c r="E862" s="257">
        <v>0</v>
      </c>
      <c r="F862" s="258">
        <v>21</v>
      </c>
      <c r="G862" s="255">
        <f t="shared" si="188"/>
        <v>448.70833333333331</v>
      </c>
      <c r="H862" s="255">
        <f t="shared" si="186"/>
        <v>538.44999999999993</v>
      </c>
      <c r="I862" s="259">
        <v>6480</v>
      </c>
      <c r="J862" s="260">
        <f t="shared" si="194"/>
        <v>1</v>
      </c>
      <c r="K862" s="261" t="s">
        <v>973</v>
      </c>
      <c r="L862" s="259">
        <v>4450</v>
      </c>
    </row>
    <row r="863" spans="2:12" x14ac:dyDescent="0.2">
      <c r="B863" s="254" t="s">
        <v>180</v>
      </c>
      <c r="C863" s="255">
        <f t="shared" si="185"/>
        <v>3025</v>
      </c>
      <c r="D863" s="256">
        <v>1</v>
      </c>
      <c r="E863" s="257">
        <v>0</v>
      </c>
      <c r="F863" s="258">
        <v>21</v>
      </c>
      <c r="G863" s="255">
        <f t="shared" si="188"/>
        <v>3025</v>
      </c>
      <c r="H863" s="255">
        <f t="shared" si="186"/>
        <v>3630</v>
      </c>
      <c r="I863" s="259">
        <v>2580</v>
      </c>
      <c r="J863" s="260">
        <f t="shared" si="194"/>
        <v>3</v>
      </c>
      <c r="K863" s="261" t="s">
        <v>973</v>
      </c>
      <c r="L863" s="259">
        <v>2500</v>
      </c>
    </row>
    <row r="864" spans="2:12" x14ac:dyDescent="0.2">
      <c r="B864" s="262" t="s">
        <v>179</v>
      </c>
      <c r="C864" s="255">
        <f t="shared" si="185"/>
        <v>14160</v>
      </c>
      <c r="D864" s="256">
        <v>10</v>
      </c>
      <c r="E864" s="257">
        <v>0</v>
      </c>
      <c r="F864" s="258">
        <v>18</v>
      </c>
      <c r="G864" s="255">
        <f t="shared" si="188"/>
        <v>1416</v>
      </c>
      <c r="H864" s="255">
        <f t="shared" si="186"/>
        <v>1699.2</v>
      </c>
      <c r="I864" s="259">
        <v>12402</v>
      </c>
      <c r="J864" s="260">
        <f t="shared" si="194"/>
        <v>3</v>
      </c>
      <c r="K864" s="261" t="s">
        <v>974</v>
      </c>
      <c r="L864" s="259">
        <v>12000</v>
      </c>
    </row>
    <row r="865" spans="1:13" x14ac:dyDescent="0.2">
      <c r="B865" s="265" t="s">
        <v>825</v>
      </c>
      <c r="C865" s="255">
        <f t="shared" si="185"/>
        <v>14160</v>
      </c>
      <c r="D865" s="256">
        <v>10</v>
      </c>
      <c r="E865" s="257">
        <v>0</v>
      </c>
      <c r="F865" s="258">
        <v>18</v>
      </c>
      <c r="G865" s="255">
        <f t="shared" si="188"/>
        <v>1416</v>
      </c>
      <c r="H865" s="255">
        <f t="shared" si="186"/>
        <v>1699.2</v>
      </c>
      <c r="I865" s="259">
        <v>12402</v>
      </c>
      <c r="J865" s="260">
        <f t="shared" si="194"/>
        <v>3</v>
      </c>
      <c r="K865" s="261" t="s">
        <v>974</v>
      </c>
      <c r="L865" s="259">
        <v>12000</v>
      </c>
    </row>
    <row r="866" spans="1:13" x14ac:dyDescent="0.2">
      <c r="B866" s="254" t="s">
        <v>178</v>
      </c>
      <c r="C866" s="255">
        <f t="shared" si="185"/>
        <v>13098</v>
      </c>
      <c r="D866" s="256">
        <v>10</v>
      </c>
      <c r="E866" s="257">
        <v>0</v>
      </c>
      <c r="F866" s="258">
        <v>18</v>
      </c>
      <c r="G866" s="255">
        <f t="shared" si="188"/>
        <v>1309.8</v>
      </c>
      <c r="H866" s="255">
        <f t="shared" si="186"/>
        <v>1571.76</v>
      </c>
      <c r="I866" s="259">
        <v>12402</v>
      </c>
      <c r="J866" s="260">
        <f t="shared" si="194"/>
        <v>3</v>
      </c>
      <c r="K866" s="261" t="s">
        <v>974</v>
      </c>
      <c r="L866" s="259">
        <v>11100</v>
      </c>
    </row>
    <row r="867" spans="1:13" x14ac:dyDescent="0.2">
      <c r="B867" s="254" t="s">
        <v>177</v>
      </c>
      <c r="C867" s="255">
        <f t="shared" si="185"/>
        <v>13098</v>
      </c>
      <c r="D867" s="256">
        <v>10</v>
      </c>
      <c r="E867" s="257">
        <v>0</v>
      </c>
      <c r="F867" s="258">
        <v>18</v>
      </c>
      <c r="G867" s="255">
        <f t="shared" si="188"/>
        <v>1309.8</v>
      </c>
      <c r="H867" s="255">
        <f t="shared" si="186"/>
        <v>1571.76</v>
      </c>
      <c r="I867" s="259">
        <v>12402</v>
      </c>
      <c r="J867" s="260">
        <f t="shared" si="194"/>
        <v>3</v>
      </c>
      <c r="K867" s="261" t="s">
        <v>974</v>
      </c>
      <c r="L867" s="259">
        <v>11100</v>
      </c>
    </row>
    <row r="868" spans="1:13" x14ac:dyDescent="0.2">
      <c r="A868" s="277"/>
      <c r="B868" s="278" t="s">
        <v>9336</v>
      </c>
      <c r="C868" s="255">
        <f t="shared" ref="C868" si="195">+((F868/100)+1)*L868</f>
        <v>5428</v>
      </c>
      <c r="D868" s="256">
        <v>8</v>
      </c>
      <c r="E868" s="257">
        <v>0</v>
      </c>
      <c r="F868" s="258">
        <v>18</v>
      </c>
      <c r="G868" s="255">
        <f t="shared" ref="G868" si="196">C868/D868</f>
        <v>678.5</v>
      </c>
      <c r="H868" s="255">
        <f t="shared" ref="H868" si="197">G868*1.2</f>
        <v>814.19999999999993</v>
      </c>
      <c r="I868" s="259">
        <v>12403</v>
      </c>
      <c r="J868" s="260">
        <f t="shared" ref="J868" si="198">IF(I868&lt;C868,3,IF(I868&gt;C868,1,2))</f>
        <v>1</v>
      </c>
      <c r="K868" s="261" t="s">
        <v>974</v>
      </c>
      <c r="L868" s="259">
        <v>4600</v>
      </c>
      <c r="M868" s="277"/>
    </row>
    <row r="869" spans="1:13" x14ac:dyDescent="0.2">
      <c r="B869" s="254" t="s">
        <v>176</v>
      </c>
      <c r="C869" s="255">
        <f t="shared" si="185"/>
        <v>8349</v>
      </c>
      <c r="D869" s="256">
        <v>12</v>
      </c>
      <c r="E869" s="257">
        <v>0</v>
      </c>
      <c r="F869" s="258">
        <v>21</v>
      </c>
      <c r="G869" s="255">
        <f t="shared" si="188"/>
        <v>695.75</v>
      </c>
      <c r="H869" s="255">
        <f t="shared" si="186"/>
        <v>834.9</v>
      </c>
      <c r="I869" s="259">
        <v>8280</v>
      </c>
      <c r="J869" s="260">
        <f t="shared" si="194"/>
        <v>3</v>
      </c>
      <c r="K869" s="261" t="s">
        <v>973</v>
      </c>
      <c r="L869" s="259">
        <v>6900</v>
      </c>
    </row>
    <row r="870" spans="1:13" x14ac:dyDescent="0.2">
      <c r="B870" s="254" t="s">
        <v>175</v>
      </c>
      <c r="C870" s="255">
        <f t="shared" si="185"/>
        <v>3630</v>
      </c>
      <c r="D870" s="256">
        <v>12</v>
      </c>
      <c r="E870" s="257">
        <v>0</v>
      </c>
      <c r="F870" s="258">
        <v>21</v>
      </c>
      <c r="G870" s="255">
        <f t="shared" si="188"/>
        <v>302.5</v>
      </c>
      <c r="H870" s="255">
        <f t="shared" si="186"/>
        <v>363</v>
      </c>
      <c r="I870" s="259">
        <v>3600</v>
      </c>
      <c r="J870" s="260">
        <f t="shared" si="194"/>
        <v>3</v>
      </c>
      <c r="K870" s="261" t="s">
        <v>973</v>
      </c>
      <c r="L870" s="259">
        <v>3000</v>
      </c>
    </row>
    <row r="871" spans="1:13" x14ac:dyDescent="0.2">
      <c r="B871" s="254" t="s">
        <v>174</v>
      </c>
      <c r="C871" s="255">
        <f t="shared" si="185"/>
        <v>10266</v>
      </c>
      <c r="D871" s="256">
        <v>12</v>
      </c>
      <c r="E871" s="257">
        <v>0</v>
      </c>
      <c r="F871" s="258">
        <v>18</v>
      </c>
      <c r="G871" s="255">
        <f t="shared" si="188"/>
        <v>855.5</v>
      </c>
      <c r="H871" s="255">
        <f t="shared" si="186"/>
        <v>1026.5999999999999</v>
      </c>
      <c r="I871" s="259">
        <v>10179</v>
      </c>
      <c r="J871" s="260">
        <f t="shared" si="194"/>
        <v>3</v>
      </c>
      <c r="K871" s="261" t="s">
        <v>974</v>
      </c>
      <c r="L871" s="259">
        <v>8700</v>
      </c>
    </row>
    <row r="872" spans="1:13" x14ac:dyDescent="0.2">
      <c r="B872" s="262" t="s">
        <v>173</v>
      </c>
      <c r="C872" s="255">
        <f t="shared" si="185"/>
        <v>16520</v>
      </c>
      <c r="D872" s="256">
        <v>12</v>
      </c>
      <c r="E872" s="257">
        <v>0</v>
      </c>
      <c r="F872" s="258">
        <v>18</v>
      </c>
      <c r="G872" s="255">
        <f t="shared" si="188"/>
        <v>1376.6666666666667</v>
      </c>
      <c r="H872" s="255">
        <f t="shared" si="186"/>
        <v>1652</v>
      </c>
      <c r="I872" s="259">
        <v>16379.999999999998</v>
      </c>
      <c r="J872" s="260">
        <f t="shared" si="194"/>
        <v>3</v>
      </c>
      <c r="K872" s="261" t="s">
        <v>974</v>
      </c>
      <c r="L872" s="259">
        <v>14000</v>
      </c>
    </row>
    <row r="873" spans="1:13" x14ac:dyDescent="0.2">
      <c r="B873" s="254" t="s">
        <v>8389</v>
      </c>
      <c r="C873" s="255">
        <f t="shared" si="185"/>
        <v>6442.7999999999993</v>
      </c>
      <c r="D873" s="256">
        <v>3</v>
      </c>
      <c r="E873" s="257">
        <v>0</v>
      </c>
      <c r="F873" s="258">
        <v>18</v>
      </c>
      <c r="G873" s="255">
        <f t="shared" si="188"/>
        <v>2147.6</v>
      </c>
      <c r="H873" s="255">
        <f t="shared" si="186"/>
        <v>2577.12</v>
      </c>
      <c r="I873" s="259">
        <v>9828</v>
      </c>
      <c r="J873" s="260">
        <f t="shared" si="194"/>
        <v>1</v>
      </c>
      <c r="K873" s="261" t="s">
        <v>976</v>
      </c>
      <c r="L873" s="259">
        <v>5460</v>
      </c>
    </row>
    <row r="874" spans="1:13" x14ac:dyDescent="0.2">
      <c r="B874" s="262" t="s">
        <v>1014</v>
      </c>
      <c r="C874" s="267">
        <f t="shared" si="185"/>
        <v>12100</v>
      </c>
      <c r="D874" s="256">
        <v>8</v>
      </c>
      <c r="E874" s="257">
        <v>0</v>
      </c>
      <c r="F874" s="258">
        <v>21</v>
      </c>
      <c r="G874" s="255">
        <f t="shared" si="188"/>
        <v>1512.5</v>
      </c>
      <c r="H874" s="255">
        <f t="shared" si="186"/>
        <v>1815</v>
      </c>
      <c r="I874" s="259">
        <v>9360</v>
      </c>
      <c r="J874" s="260">
        <f t="shared" si="194"/>
        <v>3</v>
      </c>
      <c r="K874" s="261" t="s">
        <v>973</v>
      </c>
      <c r="L874" s="259">
        <v>10000</v>
      </c>
    </row>
    <row r="875" spans="1:13" x14ac:dyDescent="0.2">
      <c r="B875" s="264" t="s">
        <v>904</v>
      </c>
      <c r="C875" s="255">
        <f t="shared" si="185"/>
        <v>12456.08</v>
      </c>
      <c r="D875" s="256">
        <v>1</v>
      </c>
      <c r="E875" s="257">
        <v>0</v>
      </c>
      <c r="F875" s="258">
        <v>18</v>
      </c>
      <c r="G875" s="255">
        <f t="shared" si="188"/>
        <v>12456.08</v>
      </c>
      <c r="H875" s="255">
        <f t="shared" si="186"/>
        <v>14947.295999999998</v>
      </c>
      <c r="I875" s="259">
        <v>11700</v>
      </c>
      <c r="J875" s="260">
        <f t="shared" si="194"/>
        <v>3</v>
      </c>
      <c r="K875" s="261" t="s">
        <v>974</v>
      </c>
      <c r="L875" s="259">
        <v>10556</v>
      </c>
    </row>
    <row r="876" spans="1:13" x14ac:dyDescent="0.2">
      <c r="B876" s="254" t="s">
        <v>172</v>
      </c>
      <c r="C876" s="255">
        <f t="shared" si="185"/>
        <v>6490</v>
      </c>
      <c r="D876" s="256">
        <v>3</v>
      </c>
      <c r="E876" s="257">
        <v>0</v>
      </c>
      <c r="F876" s="258">
        <v>18</v>
      </c>
      <c r="G876" s="255">
        <f t="shared" si="188"/>
        <v>2163.3333333333335</v>
      </c>
      <c r="H876" s="255">
        <f t="shared" si="186"/>
        <v>2596</v>
      </c>
      <c r="I876" s="259">
        <v>6142.5</v>
      </c>
      <c r="J876" s="260">
        <f t="shared" si="194"/>
        <v>3</v>
      </c>
      <c r="K876" s="261" t="s">
        <v>974</v>
      </c>
      <c r="L876" s="259">
        <v>5500</v>
      </c>
    </row>
    <row r="877" spans="1:13" x14ac:dyDescent="0.2">
      <c r="B877" s="240" t="s">
        <v>660</v>
      </c>
      <c r="C877" s="255">
        <f t="shared" si="185"/>
        <v>6490</v>
      </c>
      <c r="D877" s="256">
        <v>3</v>
      </c>
      <c r="E877" s="257">
        <v>0</v>
      </c>
      <c r="F877" s="258">
        <v>18</v>
      </c>
      <c r="G877" s="255">
        <f t="shared" si="188"/>
        <v>2163.3333333333335</v>
      </c>
      <c r="H877" s="255">
        <f t="shared" si="186"/>
        <v>2596</v>
      </c>
      <c r="I877" s="259">
        <v>6142.5</v>
      </c>
      <c r="J877" s="260">
        <f t="shared" si="194"/>
        <v>3</v>
      </c>
      <c r="K877" s="261" t="s">
        <v>974</v>
      </c>
      <c r="L877" s="259">
        <v>5500</v>
      </c>
    </row>
    <row r="878" spans="1:13" x14ac:dyDescent="0.2">
      <c r="B878" s="254" t="s">
        <v>171</v>
      </c>
      <c r="C878" s="255">
        <f t="shared" si="185"/>
        <v>6490</v>
      </c>
      <c r="D878" s="256">
        <v>3</v>
      </c>
      <c r="E878" s="257">
        <v>0</v>
      </c>
      <c r="F878" s="258">
        <v>18</v>
      </c>
      <c r="G878" s="255">
        <f t="shared" si="188"/>
        <v>2163.3333333333335</v>
      </c>
      <c r="H878" s="255">
        <f t="shared" si="186"/>
        <v>2596</v>
      </c>
      <c r="I878" s="259">
        <v>6142.5</v>
      </c>
      <c r="J878" s="260">
        <f t="shared" si="194"/>
        <v>3</v>
      </c>
      <c r="K878" s="261" t="s">
        <v>974</v>
      </c>
      <c r="L878" s="259">
        <v>5500</v>
      </c>
    </row>
    <row r="879" spans="1:13" x14ac:dyDescent="0.2">
      <c r="B879" s="254" t="s">
        <v>170</v>
      </c>
      <c r="C879" s="255">
        <f t="shared" si="185"/>
        <v>6490</v>
      </c>
      <c r="D879" s="256">
        <v>3</v>
      </c>
      <c r="E879" s="257">
        <v>0</v>
      </c>
      <c r="F879" s="258">
        <v>18</v>
      </c>
      <c r="G879" s="255">
        <f t="shared" si="188"/>
        <v>2163.3333333333335</v>
      </c>
      <c r="H879" s="255">
        <f t="shared" si="186"/>
        <v>2596</v>
      </c>
      <c r="I879" s="259">
        <v>6142.5</v>
      </c>
      <c r="J879" s="260">
        <f t="shared" si="194"/>
        <v>3</v>
      </c>
      <c r="K879" s="261" t="s">
        <v>974</v>
      </c>
      <c r="L879" s="259">
        <v>5500</v>
      </c>
    </row>
    <row r="880" spans="1:13" x14ac:dyDescent="0.2">
      <c r="B880" s="262" t="s">
        <v>169</v>
      </c>
      <c r="C880" s="255">
        <f t="shared" si="185"/>
        <v>6490</v>
      </c>
      <c r="D880" s="256">
        <v>3</v>
      </c>
      <c r="E880" s="257">
        <v>0</v>
      </c>
      <c r="F880" s="258">
        <v>18</v>
      </c>
      <c r="G880" s="255">
        <f t="shared" si="188"/>
        <v>2163.3333333333335</v>
      </c>
      <c r="H880" s="255">
        <f t="shared" si="186"/>
        <v>2596</v>
      </c>
      <c r="I880" s="259">
        <v>6142.5</v>
      </c>
      <c r="J880" s="260">
        <f t="shared" si="194"/>
        <v>3</v>
      </c>
      <c r="K880" s="261" t="s">
        <v>974</v>
      </c>
      <c r="L880" s="259">
        <v>5500</v>
      </c>
    </row>
    <row r="881" spans="2:12" x14ac:dyDescent="0.2">
      <c r="B881" s="254" t="s">
        <v>168</v>
      </c>
      <c r="C881" s="255">
        <f t="shared" si="185"/>
        <v>6490</v>
      </c>
      <c r="D881" s="256">
        <v>3</v>
      </c>
      <c r="E881" s="257">
        <v>0</v>
      </c>
      <c r="F881" s="258">
        <v>18</v>
      </c>
      <c r="G881" s="255">
        <f t="shared" si="188"/>
        <v>2163.3333333333335</v>
      </c>
      <c r="H881" s="255">
        <f t="shared" si="186"/>
        <v>2596</v>
      </c>
      <c r="I881" s="259">
        <v>6142.5</v>
      </c>
      <c r="J881" s="260">
        <f t="shared" si="194"/>
        <v>3</v>
      </c>
      <c r="K881" s="261" t="s">
        <v>974</v>
      </c>
      <c r="L881" s="259">
        <v>5500</v>
      </c>
    </row>
    <row r="882" spans="2:12" x14ac:dyDescent="0.2">
      <c r="B882" s="254" t="s">
        <v>8258</v>
      </c>
      <c r="C882" s="253">
        <f t="shared" si="185"/>
        <v>11682</v>
      </c>
      <c r="D882" s="256">
        <v>24</v>
      </c>
      <c r="E882" s="257"/>
      <c r="F882" s="258">
        <v>18</v>
      </c>
      <c r="G882" s="255">
        <f t="shared" si="188"/>
        <v>486.75</v>
      </c>
      <c r="H882" s="255">
        <f t="shared" si="186"/>
        <v>584.1</v>
      </c>
      <c r="I882" s="259"/>
      <c r="J882" s="260">
        <f t="shared" si="194"/>
        <v>3</v>
      </c>
      <c r="K882" s="261" t="s">
        <v>976</v>
      </c>
      <c r="L882" s="259">
        <v>9900</v>
      </c>
    </row>
    <row r="883" spans="2:12" x14ac:dyDescent="0.2">
      <c r="B883" s="254" t="s">
        <v>9363</v>
      </c>
      <c r="C883" s="255">
        <f t="shared" si="185"/>
        <v>25200</v>
      </c>
      <c r="D883" s="256">
        <v>84</v>
      </c>
      <c r="E883" s="257">
        <v>0</v>
      </c>
      <c r="F883" s="258">
        <v>20</v>
      </c>
      <c r="G883" s="255">
        <f t="shared" si="188"/>
        <v>300</v>
      </c>
      <c r="H883" s="255">
        <f t="shared" si="186"/>
        <v>360</v>
      </c>
      <c r="I883" s="259">
        <v>24102</v>
      </c>
      <c r="J883" s="260">
        <f t="shared" si="194"/>
        <v>3</v>
      </c>
      <c r="K883" s="261" t="s">
        <v>974</v>
      </c>
      <c r="L883" s="259">
        <v>21000</v>
      </c>
    </row>
    <row r="884" spans="2:12" x14ac:dyDescent="0.2">
      <c r="B884" s="254" t="s">
        <v>9343</v>
      </c>
      <c r="C884" s="255">
        <f t="shared" si="185"/>
        <v>18856.399999999998</v>
      </c>
      <c r="D884" s="256">
        <v>24</v>
      </c>
      <c r="E884" s="257">
        <v>0</v>
      </c>
      <c r="F884" s="258">
        <v>18</v>
      </c>
      <c r="G884" s="255">
        <f t="shared" si="188"/>
        <v>785.68333333333328</v>
      </c>
      <c r="H884" s="255">
        <f t="shared" si="186"/>
        <v>942.81999999999994</v>
      </c>
      <c r="I884" s="259">
        <v>16028.999999999998</v>
      </c>
      <c r="J884" s="260">
        <f t="shared" si="194"/>
        <v>3</v>
      </c>
      <c r="K884" s="261" t="s">
        <v>976</v>
      </c>
      <c r="L884" s="259">
        <v>15980</v>
      </c>
    </row>
    <row r="885" spans="2:12" x14ac:dyDescent="0.2">
      <c r="B885" s="254" t="s">
        <v>167</v>
      </c>
      <c r="C885" s="255">
        <f t="shared" si="185"/>
        <v>1652</v>
      </c>
      <c r="D885" s="256">
        <v>1</v>
      </c>
      <c r="E885" s="257">
        <v>0</v>
      </c>
      <c r="F885" s="258">
        <v>18</v>
      </c>
      <c r="G885" s="255">
        <f t="shared" si="188"/>
        <v>1652</v>
      </c>
      <c r="H885" s="255">
        <f t="shared" si="186"/>
        <v>1982.3999999999999</v>
      </c>
      <c r="I885" s="259">
        <v>1404</v>
      </c>
      <c r="J885" s="260">
        <f t="shared" si="194"/>
        <v>3</v>
      </c>
      <c r="K885" s="261" t="s">
        <v>978</v>
      </c>
      <c r="L885" s="259">
        <v>1400</v>
      </c>
    </row>
    <row r="886" spans="2:12" x14ac:dyDescent="0.2">
      <c r="B886" s="254" t="s">
        <v>166</v>
      </c>
      <c r="C886" s="255">
        <f t="shared" si="185"/>
        <v>6120</v>
      </c>
      <c r="D886" s="256">
        <v>6</v>
      </c>
      <c r="E886" s="257">
        <v>0</v>
      </c>
      <c r="F886" s="258">
        <v>20</v>
      </c>
      <c r="G886" s="255">
        <f t="shared" si="188"/>
        <v>1020</v>
      </c>
      <c r="H886" s="255">
        <f t="shared" si="186"/>
        <v>1224</v>
      </c>
      <c r="I886" s="259">
        <v>5820</v>
      </c>
      <c r="J886" s="260">
        <f t="shared" si="194"/>
        <v>3</v>
      </c>
      <c r="K886" s="261" t="s">
        <v>973</v>
      </c>
      <c r="L886" s="259">
        <v>5100</v>
      </c>
    </row>
    <row r="887" spans="2:12" x14ac:dyDescent="0.2">
      <c r="B887" s="254" t="s">
        <v>884</v>
      </c>
      <c r="C887" s="255">
        <f t="shared" si="185"/>
        <v>5040</v>
      </c>
      <c r="D887" s="256">
        <v>12</v>
      </c>
      <c r="E887" s="257">
        <v>0</v>
      </c>
      <c r="F887" s="258">
        <v>20</v>
      </c>
      <c r="G887" s="255">
        <f t="shared" si="188"/>
        <v>420</v>
      </c>
      <c r="H887" s="255">
        <f t="shared" si="186"/>
        <v>504</v>
      </c>
      <c r="I887" s="259">
        <v>4320</v>
      </c>
      <c r="J887" s="260">
        <f t="shared" si="194"/>
        <v>3</v>
      </c>
      <c r="K887" s="261" t="s">
        <v>973</v>
      </c>
      <c r="L887" s="259">
        <v>4200</v>
      </c>
    </row>
    <row r="888" spans="2:12" x14ac:dyDescent="0.2">
      <c r="B888" s="254" t="s">
        <v>165</v>
      </c>
      <c r="C888" s="255">
        <f t="shared" si="185"/>
        <v>12036</v>
      </c>
      <c r="D888" s="256">
        <v>12</v>
      </c>
      <c r="E888" s="257"/>
      <c r="F888" s="258">
        <v>18</v>
      </c>
      <c r="G888" s="255">
        <f t="shared" si="188"/>
        <v>1003</v>
      </c>
      <c r="H888" s="255">
        <f t="shared" si="186"/>
        <v>1203.5999999999999</v>
      </c>
      <c r="I888" s="259">
        <v>10003.5</v>
      </c>
      <c r="J888" s="260">
        <f t="shared" si="194"/>
        <v>3</v>
      </c>
      <c r="K888" s="261" t="s">
        <v>973</v>
      </c>
      <c r="L888" s="259">
        <v>10200</v>
      </c>
    </row>
    <row r="889" spans="2:12" x14ac:dyDescent="0.2">
      <c r="B889" s="254" t="s">
        <v>164</v>
      </c>
      <c r="C889" s="255">
        <f t="shared" si="185"/>
        <v>6018</v>
      </c>
      <c r="D889" s="256">
        <v>6</v>
      </c>
      <c r="E889" s="257"/>
      <c r="F889" s="258">
        <v>18</v>
      </c>
      <c r="G889" s="255">
        <f t="shared" si="188"/>
        <v>1003</v>
      </c>
      <c r="H889" s="255">
        <f t="shared" si="186"/>
        <v>1203.5999999999999</v>
      </c>
      <c r="I889" s="259">
        <v>5148</v>
      </c>
      <c r="J889" s="260">
        <f t="shared" si="194"/>
        <v>3</v>
      </c>
      <c r="K889" s="261" t="s">
        <v>973</v>
      </c>
      <c r="L889" s="259">
        <v>5100</v>
      </c>
    </row>
    <row r="890" spans="2:12" x14ac:dyDescent="0.2">
      <c r="B890" s="254" t="s">
        <v>163</v>
      </c>
      <c r="C890" s="255">
        <f t="shared" si="185"/>
        <v>3481</v>
      </c>
      <c r="D890" s="256">
        <v>1</v>
      </c>
      <c r="E890" s="257">
        <v>0</v>
      </c>
      <c r="F890" s="258">
        <v>18</v>
      </c>
      <c r="G890" s="255">
        <f t="shared" si="188"/>
        <v>3481</v>
      </c>
      <c r="H890" s="255">
        <f t="shared" si="186"/>
        <v>4177.2</v>
      </c>
      <c r="I890" s="259">
        <v>3217.5</v>
      </c>
      <c r="J890" s="260">
        <f t="shared" si="194"/>
        <v>3</v>
      </c>
      <c r="K890" s="261" t="s">
        <v>973</v>
      </c>
      <c r="L890" s="259">
        <v>2950</v>
      </c>
    </row>
    <row r="891" spans="2:12" x14ac:dyDescent="0.2">
      <c r="B891" s="254" t="s">
        <v>834</v>
      </c>
      <c r="C891" s="255">
        <f t="shared" si="185"/>
        <v>3540</v>
      </c>
      <c r="D891" s="256">
        <v>1</v>
      </c>
      <c r="E891" s="257">
        <v>0</v>
      </c>
      <c r="F891" s="258">
        <v>18</v>
      </c>
      <c r="G891" s="255">
        <f t="shared" si="188"/>
        <v>3540</v>
      </c>
      <c r="H891" s="255">
        <f t="shared" si="186"/>
        <v>4248</v>
      </c>
      <c r="I891" s="259">
        <v>3393</v>
      </c>
      <c r="J891" s="260">
        <f t="shared" si="194"/>
        <v>3</v>
      </c>
      <c r="K891" s="261" t="s">
        <v>973</v>
      </c>
      <c r="L891" s="259">
        <v>3000</v>
      </c>
    </row>
    <row r="892" spans="2:12" x14ac:dyDescent="0.2">
      <c r="B892" s="265" t="s">
        <v>818</v>
      </c>
      <c r="C892" s="255">
        <f t="shared" si="185"/>
        <v>1320</v>
      </c>
      <c r="D892" s="256">
        <v>1</v>
      </c>
      <c r="E892" s="257">
        <v>0</v>
      </c>
      <c r="F892" s="258">
        <v>20</v>
      </c>
      <c r="G892" s="255">
        <f t="shared" si="188"/>
        <v>1320</v>
      </c>
      <c r="H892" s="255">
        <f t="shared" si="186"/>
        <v>1584</v>
      </c>
      <c r="I892" s="259">
        <v>1020</v>
      </c>
      <c r="J892" s="260">
        <f t="shared" si="194"/>
        <v>3</v>
      </c>
      <c r="K892" s="261" t="s">
        <v>973</v>
      </c>
      <c r="L892" s="259">
        <v>1100</v>
      </c>
    </row>
    <row r="893" spans="2:12" x14ac:dyDescent="0.2">
      <c r="B893" s="240" t="s">
        <v>908</v>
      </c>
      <c r="C893" s="255">
        <f t="shared" si="185"/>
        <v>14400</v>
      </c>
      <c r="D893" s="256">
        <v>10</v>
      </c>
      <c r="E893" s="257">
        <v>0</v>
      </c>
      <c r="F893" s="258">
        <v>20</v>
      </c>
      <c r="G893" s="255">
        <f t="shared" si="188"/>
        <v>1440</v>
      </c>
      <c r="H893" s="255">
        <f t="shared" si="186"/>
        <v>1728</v>
      </c>
      <c r="I893" s="259">
        <v>13020</v>
      </c>
      <c r="J893" s="260">
        <f t="shared" si="194"/>
        <v>3</v>
      </c>
      <c r="K893" s="261" t="s">
        <v>973</v>
      </c>
      <c r="L893" s="259">
        <v>12000</v>
      </c>
    </row>
    <row r="894" spans="2:12" x14ac:dyDescent="0.2">
      <c r="B894" s="254" t="s">
        <v>8508</v>
      </c>
      <c r="C894" s="255">
        <f t="shared" si="185"/>
        <v>12600</v>
      </c>
      <c r="D894" s="256">
        <v>10</v>
      </c>
      <c r="E894" s="257"/>
      <c r="F894" s="258">
        <v>20</v>
      </c>
      <c r="G894" s="255">
        <f t="shared" si="188"/>
        <v>1260</v>
      </c>
      <c r="H894" s="255">
        <f t="shared" si="186"/>
        <v>1512</v>
      </c>
      <c r="I894" s="259"/>
      <c r="J894" s="260"/>
      <c r="K894" s="261"/>
      <c r="L894" s="259">
        <v>10500</v>
      </c>
    </row>
    <row r="895" spans="2:12" x14ac:dyDescent="0.2">
      <c r="B895" s="254" t="s">
        <v>162</v>
      </c>
      <c r="C895" s="255">
        <f t="shared" si="185"/>
        <v>12600</v>
      </c>
      <c r="D895" s="256">
        <v>10</v>
      </c>
      <c r="E895" s="257">
        <v>0</v>
      </c>
      <c r="F895" s="258">
        <v>20</v>
      </c>
      <c r="G895" s="255">
        <f t="shared" si="188"/>
        <v>1260</v>
      </c>
      <c r="H895" s="255">
        <f t="shared" si="186"/>
        <v>1512</v>
      </c>
      <c r="I895" s="259">
        <v>8400</v>
      </c>
      <c r="J895" s="260">
        <f t="shared" ref="J895:J915" si="199">IF(I895&lt;C895,3,IF(I895&gt;C895,1,2))</f>
        <v>3</v>
      </c>
      <c r="K895" s="261" t="s">
        <v>973</v>
      </c>
      <c r="L895" s="259">
        <v>10500</v>
      </c>
    </row>
    <row r="896" spans="2:12" x14ac:dyDescent="0.2">
      <c r="B896" s="240" t="s">
        <v>670</v>
      </c>
      <c r="C896" s="255">
        <f t="shared" si="185"/>
        <v>12420</v>
      </c>
      <c r="D896" s="256">
        <v>10</v>
      </c>
      <c r="E896" s="257">
        <v>0</v>
      </c>
      <c r="F896" s="258">
        <v>20</v>
      </c>
      <c r="G896" s="255">
        <f t="shared" si="188"/>
        <v>1242</v>
      </c>
      <c r="H896" s="255">
        <f t="shared" si="186"/>
        <v>1490.3999999999999</v>
      </c>
      <c r="I896" s="259">
        <v>12420</v>
      </c>
      <c r="J896" s="260">
        <f t="shared" si="199"/>
        <v>2</v>
      </c>
      <c r="K896" s="261" t="s">
        <v>973</v>
      </c>
      <c r="L896" s="259">
        <v>10350</v>
      </c>
    </row>
    <row r="897" spans="2:12" x14ac:dyDescent="0.2">
      <c r="B897" s="254" t="s">
        <v>161</v>
      </c>
      <c r="C897" s="255">
        <f t="shared" si="185"/>
        <v>12000</v>
      </c>
      <c r="D897" s="256">
        <v>500</v>
      </c>
      <c r="E897" s="257" t="s">
        <v>160</v>
      </c>
      <c r="F897" s="258">
        <v>20</v>
      </c>
      <c r="G897" s="255">
        <f t="shared" si="188"/>
        <v>24</v>
      </c>
      <c r="H897" s="255">
        <f t="shared" si="186"/>
        <v>28.799999999999997</v>
      </c>
      <c r="I897" s="259">
        <v>9780</v>
      </c>
      <c r="J897" s="260">
        <f t="shared" si="199"/>
        <v>3</v>
      </c>
      <c r="K897" s="261" t="s">
        <v>973</v>
      </c>
      <c r="L897" s="259">
        <v>10000</v>
      </c>
    </row>
    <row r="898" spans="2:12" x14ac:dyDescent="0.2">
      <c r="B898" s="254" t="s">
        <v>835</v>
      </c>
      <c r="C898" s="255">
        <f t="shared" si="185"/>
        <v>14400</v>
      </c>
      <c r="D898" s="256">
        <v>500</v>
      </c>
      <c r="E898" s="257" t="s">
        <v>160</v>
      </c>
      <c r="F898" s="258">
        <v>20</v>
      </c>
      <c r="G898" s="255">
        <f t="shared" si="188"/>
        <v>28.8</v>
      </c>
      <c r="H898" s="255">
        <f t="shared" si="186"/>
        <v>34.56</v>
      </c>
      <c r="I898" s="259">
        <v>13200</v>
      </c>
      <c r="J898" s="260">
        <f t="shared" si="199"/>
        <v>3</v>
      </c>
      <c r="K898" s="261" t="s">
        <v>973</v>
      </c>
      <c r="L898" s="259">
        <v>12000</v>
      </c>
    </row>
    <row r="899" spans="2:12" x14ac:dyDescent="0.2">
      <c r="B899" s="240" t="s">
        <v>939</v>
      </c>
      <c r="C899" s="255">
        <f t="shared" si="185"/>
        <v>4602</v>
      </c>
      <c r="D899" s="256">
        <v>50</v>
      </c>
      <c r="E899" s="257">
        <v>0</v>
      </c>
      <c r="F899" s="258">
        <v>18</v>
      </c>
      <c r="G899" s="255">
        <f t="shared" si="188"/>
        <v>92.04</v>
      </c>
      <c r="H899" s="255">
        <f t="shared" si="186"/>
        <v>110.44800000000001</v>
      </c>
      <c r="I899" s="259">
        <v>4329</v>
      </c>
      <c r="J899" s="260">
        <f t="shared" si="199"/>
        <v>3</v>
      </c>
      <c r="K899" s="261" t="s">
        <v>979</v>
      </c>
      <c r="L899" s="259">
        <v>3900</v>
      </c>
    </row>
    <row r="900" spans="2:12" x14ac:dyDescent="0.2">
      <c r="B900" s="264" t="s">
        <v>764</v>
      </c>
      <c r="C900" s="255">
        <f t="shared" si="185"/>
        <v>12390</v>
      </c>
      <c r="D900" s="256">
        <v>20</v>
      </c>
      <c r="E900" s="257">
        <v>0</v>
      </c>
      <c r="F900" s="258">
        <v>18</v>
      </c>
      <c r="G900" s="255">
        <f t="shared" si="188"/>
        <v>619.5</v>
      </c>
      <c r="H900" s="255">
        <f t="shared" si="186"/>
        <v>743.4</v>
      </c>
      <c r="I900" s="259">
        <v>14683.5</v>
      </c>
      <c r="J900" s="260">
        <f t="shared" si="199"/>
        <v>1</v>
      </c>
      <c r="K900" s="261" t="s">
        <v>974</v>
      </c>
      <c r="L900" s="259">
        <v>10500</v>
      </c>
    </row>
    <row r="901" spans="2:12" x14ac:dyDescent="0.2">
      <c r="B901" s="265" t="s">
        <v>711</v>
      </c>
      <c r="C901" s="255">
        <f t="shared" si="185"/>
        <v>4602</v>
      </c>
      <c r="D901" s="256">
        <v>1</v>
      </c>
      <c r="E901" s="257">
        <v>0</v>
      </c>
      <c r="F901" s="258">
        <v>18</v>
      </c>
      <c r="G901" s="255">
        <f t="shared" si="188"/>
        <v>4602</v>
      </c>
      <c r="H901" s="255">
        <f t="shared" si="186"/>
        <v>5522.4</v>
      </c>
      <c r="I901" s="259">
        <v>4387.5</v>
      </c>
      <c r="J901" s="260">
        <f t="shared" si="199"/>
        <v>3</v>
      </c>
      <c r="K901" s="261" t="s">
        <v>979</v>
      </c>
      <c r="L901" s="259">
        <v>3900</v>
      </c>
    </row>
    <row r="902" spans="2:12" x14ac:dyDescent="0.2">
      <c r="B902" s="265" t="s">
        <v>701</v>
      </c>
      <c r="C902" s="255">
        <f t="shared" si="185"/>
        <v>731.59999999999991</v>
      </c>
      <c r="D902" s="256">
        <v>1</v>
      </c>
      <c r="E902" s="257">
        <v>0</v>
      </c>
      <c r="F902" s="258">
        <v>18</v>
      </c>
      <c r="G902" s="255">
        <f t="shared" si="188"/>
        <v>731.59999999999991</v>
      </c>
      <c r="H902" s="255">
        <f t="shared" si="186"/>
        <v>877.91999999999985</v>
      </c>
      <c r="I902" s="259">
        <v>936</v>
      </c>
      <c r="J902" s="260">
        <f t="shared" si="199"/>
        <v>1</v>
      </c>
      <c r="K902" s="261" t="s">
        <v>974</v>
      </c>
      <c r="L902" s="259">
        <v>620</v>
      </c>
    </row>
    <row r="903" spans="2:12" x14ac:dyDescent="0.2">
      <c r="B903" s="262" t="s">
        <v>29</v>
      </c>
      <c r="C903" s="255">
        <f t="shared" si="185"/>
        <v>1829</v>
      </c>
      <c r="D903" s="256">
        <v>1</v>
      </c>
      <c r="E903" s="257">
        <v>0</v>
      </c>
      <c r="F903" s="258">
        <v>18</v>
      </c>
      <c r="G903" s="255">
        <f t="shared" si="188"/>
        <v>1829</v>
      </c>
      <c r="H903" s="255">
        <f t="shared" si="186"/>
        <v>2194.7999999999997</v>
      </c>
      <c r="I903" s="259">
        <v>1813.5</v>
      </c>
      <c r="J903" s="260">
        <f t="shared" si="199"/>
        <v>3</v>
      </c>
      <c r="K903" s="261" t="s">
        <v>974</v>
      </c>
      <c r="L903" s="259">
        <v>1550</v>
      </c>
    </row>
    <row r="904" spans="2:12" x14ac:dyDescent="0.2">
      <c r="B904" s="254" t="s">
        <v>159</v>
      </c>
      <c r="C904" s="255">
        <f t="shared" si="185"/>
        <v>12331</v>
      </c>
      <c r="D904" s="256">
        <v>1</v>
      </c>
      <c r="E904" s="257">
        <v>0</v>
      </c>
      <c r="F904" s="258">
        <v>18</v>
      </c>
      <c r="G904" s="255">
        <f t="shared" si="188"/>
        <v>12331</v>
      </c>
      <c r="H904" s="255">
        <f t="shared" si="186"/>
        <v>14797.199999999999</v>
      </c>
      <c r="I904" s="259">
        <v>12226.5</v>
      </c>
      <c r="J904" s="260">
        <f t="shared" si="199"/>
        <v>3</v>
      </c>
      <c r="K904" s="261" t="s">
        <v>976</v>
      </c>
      <c r="L904" s="259">
        <v>10450</v>
      </c>
    </row>
    <row r="905" spans="2:12" x14ac:dyDescent="0.2">
      <c r="B905" s="254" t="s">
        <v>761</v>
      </c>
      <c r="C905" s="255">
        <f t="shared" si="185"/>
        <v>2442.6</v>
      </c>
      <c r="D905" s="256">
        <v>1</v>
      </c>
      <c r="E905" s="257">
        <v>0</v>
      </c>
      <c r="F905" s="258">
        <v>18</v>
      </c>
      <c r="G905" s="255">
        <f t="shared" si="188"/>
        <v>2442.6</v>
      </c>
      <c r="H905" s="255">
        <f t="shared" si="186"/>
        <v>2931.12</v>
      </c>
      <c r="I905" s="259">
        <v>2808</v>
      </c>
      <c r="J905" s="260">
        <f t="shared" si="199"/>
        <v>1</v>
      </c>
      <c r="K905" s="261" t="s">
        <v>974</v>
      </c>
      <c r="L905" s="259">
        <v>2070</v>
      </c>
    </row>
    <row r="906" spans="2:12" x14ac:dyDescent="0.2">
      <c r="B906" s="262" t="s">
        <v>158</v>
      </c>
      <c r="C906" s="255">
        <f t="shared" si="185"/>
        <v>5664</v>
      </c>
      <c r="D906" s="256">
        <v>1</v>
      </c>
      <c r="E906" s="257">
        <v>0</v>
      </c>
      <c r="F906" s="258">
        <v>18</v>
      </c>
      <c r="G906" s="255">
        <f t="shared" si="188"/>
        <v>5664</v>
      </c>
      <c r="H906" s="255">
        <f t="shared" si="186"/>
        <v>6796.8</v>
      </c>
      <c r="I906" s="259">
        <v>5616</v>
      </c>
      <c r="J906" s="260">
        <f t="shared" si="199"/>
        <v>3</v>
      </c>
      <c r="K906" s="261" t="s">
        <v>974</v>
      </c>
      <c r="L906" s="259">
        <v>4800</v>
      </c>
    </row>
    <row r="907" spans="2:12" x14ac:dyDescent="0.2">
      <c r="B907" s="254" t="s">
        <v>157</v>
      </c>
      <c r="C907" s="255">
        <f t="shared" si="185"/>
        <v>4080</v>
      </c>
      <c r="D907" s="256">
        <v>10</v>
      </c>
      <c r="E907" s="257">
        <v>0</v>
      </c>
      <c r="F907" s="258">
        <v>20</v>
      </c>
      <c r="G907" s="255">
        <f t="shared" si="188"/>
        <v>408</v>
      </c>
      <c r="H907" s="255">
        <f t="shared" si="186"/>
        <v>489.59999999999997</v>
      </c>
      <c r="I907" s="259">
        <v>3042</v>
      </c>
      <c r="J907" s="260">
        <f t="shared" si="199"/>
        <v>3</v>
      </c>
      <c r="K907" s="261" t="s">
        <v>973</v>
      </c>
      <c r="L907" s="259">
        <v>3400</v>
      </c>
    </row>
    <row r="908" spans="2:12" x14ac:dyDescent="0.2">
      <c r="B908" s="264" t="s">
        <v>883</v>
      </c>
      <c r="C908" s="255">
        <f t="shared" si="185"/>
        <v>5520</v>
      </c>
      <c r="D908" s="256">
        <v>6</v>
      </c>
      <c r="E908" s="257" t="s">
        <v>8416</v>
      </c>
      <c r="F908" s="258">
        <v>20</v>
      </c>
      <c r="G908" s="255">
        <f t="shared" si="188"/>
        <v>920</v>
      </c>
      <c r="H908" s="255">
        <f t="shared" si="186"/>
        <v>1104</v>
      </c>
      <c r="I908" s="259">
        <v>5400</v>
      </c>
      <c r="J908" s="260">
        <f t="shared" si="199"/>
        <v>3</v>
      </c>
      <c r="K908" s="261" t="s">
        <v>973</v>
      </c>
      <c r="L908" s="259">
        <v>4600</v>
      </c>
    </row>
    <row r="909" spans="2:12" x14ac:dyDescent="0.2">
      <c r="B909" s="254" t="s">
        <v>156</v>
      </c>
      <c r="C909" s="255">
        <f t="shared" ref="C909:C974" si="200">+((F909/100)+1)*L909</f>
        <v>3422</v>
      </c>
      <c r="D909" s="256">
        <v>6</v>
      </c>
      <c r="E909" s="257">
        <v>0</v>
      </c>
      <c r="F909" s="258">
        <v>18</v>
      </c>
      <c r="G909" s="255">
        <f t="shared" si="188"/>
        <v>570.33333333333337</v>
      </c>
      <c r="H909" s="255">
        <f t="shared" si="186"/>
        <v>684.4</v>
      </c>
      <c r="I909" s="259">
        <v>4504.5</v>
      </c>
      <c r="J909" s="260">
        <f t="shared" si="199"/>
        <v>1</v>
      </c>
      <c r="K909" s="261" t="s">
        <v>974</v>
      </c>
      <c r="L909" s="259">
        <v>2900</v>
      </c>
    </row>
    <row r="910" spans="2:12" x14ac:dyDescent="0.2">
      <c r="B910" s="254" t="s">
        <v>155</v>
      </c>
      <c r="C910" s="255">
        <f t="shared" si="200"/>
        <v>7375</v>
      </c>
      <c r="D910" s="256">
        <v>6</v>
      </c>
      <c r="E910" s="257">
        <v>0</v>
      </c>
      <c r="F910" s="258">
        <v>18</v>
      </c>
      <c r="G910" s="255">
        <f t="shared" si="188"/>
        <v>1229.1666666666667</v>
      </c>
      <c r="H910" s="255">
        <f t="shared" ref="H910:H975" si="201">G910*1.2</f>
        <v>1475</v>
      </c>
      <c r="I910" s="259">
        <v>7312.5</v>
      </c>
      <c r="J910" s="260">
        <f t="shared" si="199"/>
        <v>3</v>
      </c>
      <c r="K910" s="261" t="s">
        <v>974</v>
      </c>
      <c r="L910" s="259">
        <v>6250</v>
      </c>
    </row>
    <row r="911" spans="2:12" x14ac:dyDescent="0.2">
      <c r="B911" s="254" t="s">
        <v>154</v>
      </c>
      <c r="C911" s="255">
        <f t="shared" si="200"/>
        <v>14927</v>
      </c>
      <c r="D911" s="256">
        <v>18</v>
      </c>
      <c r="E911" s="257">
        <v>0</v>
      </c>
      <c r="F911" s="258">
        <v>18</v>
      </c>
      <c r="G911" s="255">
        <f t="shared" ref="G911:G976" si="202">C911/D911</f>
        <v>829.27777777777783</v>
      </c>
      <c r="H911" s="255">
        <f t="shared" si="201"/>
        <v>995.13333333333333</v>
      </c>
      <c r="I911" s="259">
        <v>17082</v>
      </c>
      <c r="J911" s="260">
        <f t="shared" si="199"/>
        <v>1</v>
      </c>
      <c r="K911" s="261" t="s">
        <v>976</v>
      </c>
      <c r="L911" s="259">
        <v>12650</v>
      </c>
    </row>
    <row r="912" spans="2:12" x14ac:dyDescent="0.2">
      <c r="B912" s="254" t="s">
        <v>153</v>
      </c>
      <c r="C912" s="255">
        <f t="shared" si="200"/>
        <v>19529</v>
      </c>
      <c r="D912" s="256">
        <v>12</v>
      </c>
      <c r="E912" s="257">
        <v>0</v>
      </c>
      <c r="F912" s="258">
        <v>18</v>
      </c>
      <c r="G912" s="255">
        <f t="shared" si="202"/>
        <v>1627.4166666666667</v>
      </c>
      <c r="H912" s="255">
        <f t="shared" si="201"/>
        <v>1952.9</v>
      </c>
      <c r="I912" s="259">
        <v>19363.5</v>
      </c>
      <c r="J912" s="260">
        <f t="shared" si="199"/>
        <v>3</v>
      </c>
      <c r="K912" s="261" t="s">
        <v>976</v>
      </c>
      <c r="L912" s="259">
        <v>16550</v>
      </c>
    </row>
    <row r="913" spans="2:12" x14ac:dyDescent="0.2">
      <c r="B913" s="240" t="s">
        <v>8428</v>
      </c>
      <c r="C913" s="255">
        <f t="shared" si="200"/>
        <v>36580</v>
      </c>
      <c r="D913" s="256">
        <v>20</v>
      </c>
      <c r="E913" s="257">
        <v>0</v>
      </c>
      <c r="F913" s="258">
        <v>18</v>
      </c>
      <c r="G913" s="255">
        <f t="shared" si="202"/>
        <v>1829</v>
      </c>
      <c r="H913" s="255">
        <f t="shared" si="201"/>
        <v>2194.7999999999997</v>
      </c>
      <c r="I913" s="259">
        <v>31589.999999999996</v>
      </c>
      <c r="J913" s="260">
        <f t="shared" si="199"/>
        <v>3</v>
      </c>
      <c r="K913" s="261" t="s">
        <v>977</v>
      </c>
      <c r="L913" s="259">
        <v>31000</v>
      </c>
    </row>
    <row r="914" spans="2:12" x14ac:dyDescent="0.2">
      <c r="B914" s="240" t="s">
        <v>9195</v>
      </c>
      <c r="C914" s="255">
        <f t="shared" si="200"/>
        <v>49560</v>
      </c>
      <c r="D914" s="256">
        <v>20</v>
      </c>
      <c r="E914" s="257">
        <v>0</v>
      </c>
      <c r="F914" s="258">
        <v>18</v>
      </c>
      <c r="G914" s="255">
        <f t="shared" si="202"/>
        <v>2478</v>
      </c>
      <c r="H914" s="255">
        <f t="shared" si="201"/>
        <v>2973.6</v>
      </c>
      <c r="I914" s="259">
        <v>35100</v>
      </c>
      <c r="J914" s="260">
        <f t="shared" si="199"/>
        <v>3</v>
      </c>
      <c r="K914" s="261" t="s">
        <v>974</v>
      </c>
      <c r="L914" s="259">
        <v>42000</v>
      </c>
    </row>
    <row r="915" spans="2:12" x14ac:dyDescent="0.2">
      <c r="B915" s="263" t="s">
        <v>797</v>
      </c>
      <c r="C915" s="255">
        <f t="shared" si="200"/>
        <v>11587.599999999999</v>
      </c>
      <c r="D915" s="256">
        <v>12</v>
      </c>
      <c r="E915" s="257">
        <v>0</v>
      </c>
      <c r="F915" s="258">
        <v>18</v>
      </c>
      <c r="G915" s="255">
        <f t="shared" si="202"/>
        <v>965.63333333333321</v>
      </c>
      <c r="H915" s="255">
        <f t="shared" si="201"/>
        <v>1158.7599999999998</v>
      </c>
      <c r="I915" s="259">
        <v>11934</v>
      </c>
      <c r="J915" s="260">
        <f t="shared" si="199"/>
        <v>1</v>
      </c>
      <c r="K915" s="261" t="s">
        <v>976</v>
      </c>
      <c r="L915" s="259">
        <v>9820</v>
      </c>
    </row>
    <row r="916" spans="2:12" x14ac:dyDescent="0.2">
      <c r="B916" s="48" t="s">
        <v>8505</v>
      </c>
      <c r="C916" s="255">
        <f t="shared" ref="C916" si="203">+((F916/100)+1)*L916</f>
        <v>11997.06</v>
      </c>
      <c r="D916" s="256">
        <v>12</v>
      </c>
      <c r="E916" s="257">
        <v>0</v>
      </c>
      <c r="F916" s="258">
        <v>18</v>
      </c>
      <c r="G916" s="255">
        <f t="shared" ref="G916" si="204">C916/D916</f>
        <v>999.755</v>
      </c>
      <c r="H916" s="255">
        <f t="shared" ref="H916" si="205">G916*1.2</f>
        <v>1199.7059999999999</v>
      </c>
      <c r="I916" s="259">
        <v>11935</v>
      </c>
      <c r="J916" s="260">
        <f t="shared" ref="J916" si="206">IF(I916&lt;C916,3,IF(I916&gt;C916,1,2))</f>
        <v>3</v>
      </c>
      <c r="K916" s="261" t="s">
        <v>976</v>
      </c>
      <c r="L916" s="259">
        <v>10167</v>
      </c>
    </row>
    <row r="917" spans="2:12" x14ac:dyDescent="0.2">
      <c r="B917" s="48" t="s">
        <v>8388</v>
      </c>
      <c r="C917" s="255">
        <f t="shared" ref="C917" si="207">+((F917/100)+1)*L917</f>
        <v>1862.04</v>
      </c>
      <c r="D917" s="256">
        <v>1</v>
      </c>
      <c r="E917" s="257">
        <v>0</v>
      </c>
      <c r="F917" s="258">
        <v>18</v>
      </c>
      <c r="G917" s="255">
        <f t="shared" ref="G917" si="208">C917/D917</f>
        <v>1862.04</v>
      </c>
      <c r="H917" s="255">
        <f t="shared" ref="H917" si="209">G917*1.2</f>
        <v>2234.4479999999999</v>
      </c>
      <c r="I917" s="259">
        <v>11936</v>
      </c>
      <c r="J917" s="260">
        <f t="shared" ref="J917" si="210">IF(I917&lt;C917,3,IF(I917&gt;C917,1,2))</f>
        <v>1</v>
      </c>
      <c r="K917" s="261" t="s">
        <v>976</v>
      </c>
      <c r="L917" s="259">
        <v>1578</v>
      </c>
    </row>
    <row r="918" spans="2:12" x14ac:dyDescent="0.2">
      <c r="B918" s="254" t="s">
        <v>152</v>
      </c>
      <c r="C918" s="255">
        <f t="shared" si="200"/>
        <v>10915</v>
      </c>
      <c r="D918" s="256">
        <v>12</v>
      </c>
      <c r="E918" s="257">
        <v>0</v>
      </c>
      <c r="F918" s="258">
        <v>18</v>
      </c>
      <c r="G918" s="255">
        <f t="shared" si="202"/>
        <v>909.58333333333337</v>
      </c>
      <c r="H918" s="255">
        <f t="shared" si="201"/>
        <v>1091.5</v>
      </c>
      <c r="I918" s="259">
        <v>10724.22</v>
      </c>
      <c r="J918" s="260">
        <f>IF(I918&lt;C918,3,IF(I918&gt;C918,1,2))</f>
        <v>3</v>
      </c>
      <c r="K918" s="261" t="s">
        <v>974</v>
      </c>
      <c r="L918" s="259">
        <v>9250</v>
      </c>
    </row>
    <row r="919" spans="2:12" x14ac:dyDescent="0.2">
      <c r="B919" s="254" t="s">
        <v>1018</v>
      </c>
      <c r="C919" s="267">
        <v>10350</v>
      </c>
      <c r="D919" s="256">
        <v>12</v>
      </c>
      <c r="E919" s="257">
        <v>0</v>
      </c>
      <c r="F919" s="258">
        <v>18</v>
      </c>
      <c r="G919" s="255">
        <f t="shared" si="202"/>
        <v>862.5</v>
      </c>
      <c r="H919" s="255">
        <f t="shared" si="201"/>
        <v>1035</v>
      </c>
      <c r="I919" s="259">
        <v>10296</v>
      </c>
      <c r="J919" s="260">
        <f>IF(I919&lt;C919,3,IF(I919&gt;C919,1,2))</f>
        <v>3</v>
      </c>
      <c r="K919" s="261" t="s">
        <v>974</v>
      </c>
      <c r="L919" s="259">
        <v>8800</v>
      </c>
    </row>
    <row r="920" spans="2:12" x14ac:dyDescent="0.2">
      <c r="B920" s="48" t="s">
        <v>9111</v>
      </c>
      <c r="C920" s="267">
        <f t="shared" ref="C920" si="211">+((F920/100)+1)*L920</f>
        <v>11997.06</v>
      </c>
      <c r="D920" s="256">
        <v>12</v>
      </c>
      <c r="E920" s="257">
        <v>0</v>
      </c>
      <c r="F920" s="258">
        <v>18</v>
      </c>
      <c r="G920" s="255">
        <f t="shared" ref="G920" si="212">C920/D920</f>
        <v>999.755</v>
      </c>
      <c r="H920" s="255">
        <f t="shared" ref="H920" si="213">G920*1.2</f>
        <v>1199.7059999999999</v>
      </c>
      <c r="I920" s="259">
        <v>10297</v>
      </c>
      <c r="J920" s="260">
        <f>IF(I920&lt;C920,3,IF(I920&gt;C920,1,2))</f>
        <v>3</v>
      </c>
      <c r="K920" s="261" t="s">
        <v>974</v>
      </c>
      <c r="L920" s="259">
        <v>10167</v>
      </c>
    </row>
    <row r="921" spans="2:12" x14ac:dyDescent="0.2">
      <c r="B921" s="254" t="s">
        <v>8288</v>
      </c>
      <c r="C921" s="253">
        <f t="shared" si="200"/>
        <v>10581.06</v>
      </c>
      <c r="D921" s="256">
        <v>12</v>
      </c>
      <c r="E921" s="257"/>
      <c r="F921" s="258">
        <v>18</v>
      </c>
      <c r="G921" s="255">
        <f t="shared" si="202"/>
        <v>881.755</v>
      </c>
      <c r="H921" s="255">
        <f t="shared" si="201"/>
        <v>1058.106</v>
      </c>
      <c r="I921" s="259"/>
      <c r="J921" s="260">
        <f t="shared" ref="J921:J932" si="214">IF(I921&lt;C921,3,IF(I921&gt;C921,1,2))</f>
        <v>3</v>
      </c>
      <c r="K921" s="261" t="s">
        <v>976</v>
      </c>
      <c r="L921" s="259">
        <v>8967</v>
      </c>
    </row>
    <row r="922" spans="2:12" x14ac:dyDescent="0.2">
      <c r="B922" s="262" t="s">
        <v>151</v>
      </c>
      <c r="C922" s="255">
        <f t="shared" si="200"/>
        <v>7664.0999999999995</v>
      </c>
      <c r="D922" s="256">
        <v>25</v>
      </c>
      <c r="E922" s="257">
        <v>0</v>
      </c>
      <c r="F922" s="258">
        <v>18</v>
      </c>
      <c r="G922" s="255">
        <f t="shared" si="202"/>
        <v>306.56399999999996</v>
      </c>
      <c r="H922" s="255">
        <f t="shared" si="201"/>
        <v>367.87679999999995</v>
      </c>
      <c r="I922" s="259">
        <v>7254</v>
      </c>
      <c r="J922" s="260">
        <f t="shared" si="214"/>
        <v>3</v>
      </c>
      <c r="K922" s="261" t="s">
        <v>976</v>
      </c>
      <c r="L922" s="259">
        <v>6495</v>
      </c>
    </row>
    <row r="923" spans="2:12" x14ac:dyDescent="0.2">
      <c r="B923" s="262" t="s">
        <v>150</v>
      </c>
      <c r="C923" s="255">
        <f t="shared" si="200"/>
        <v>1475</v>
      </c>
      <c r="D923" s="256">
        <v>24</v>
      </c>
      <c r="E923" s="257">
        <v>0</v>
      </c>
      <c r="F923" s="258">
        <v>18</v>
      </c>
      <c r="G923" s="255">
        <f t="shared" si="202"/>
        <v>61.458333333333336</v>
      </c>
      <c r="H923" s="255">
        <f t="shared" si="201"/>
        <v>73.75</v>
      </c>
      <c r="I923" s="259">
        <v>1462.5</v>
      </c>
      <c r="J923" s="260">
        <f t="shared" si="214"/>
        <v>3</v>
      </c>
      <c r="K923" s="261" t="s">
        <v>976</v>
      </c>
      <c r="L923" s="259">
        <v>1250</v>
      </c>
    </row>
    <row r="924" spans="2:12" x14ac:dyDescent="0.2">
      <c r="B924" s="254" t="s">
        <v>149</v>
      </c>
      <c r="C924" s="255">
        <f t="shared" si="200"/>
        <v>2796.6</v>
      </c>
      <c r="D924" s="256">
        <v>3</v>
      </c>
      <c r="E924" s="257">
        <v>0</v>
      </c>
      <c r="F924" s="258">
        <v>18</v>
      </c>
      <c r="G924" s="255">
        <f t="shared" si="202"/>
        <v>932.19999999999993</v>
      </c>
      <c r="H924" s="255">
        <f t="shared" si="201"/>
        <v>1118.6399999999999</v>
      </c>
      <c r="I924" s="259">
        <v>2866.5</v>
      </c>
      <c r="J924" s="260">
        <f t="shared" si="214"/>
        <v>1</v>
      </c>
      <c r="K924" s="261" t="s">
        <v>977</v>
      </c>
      <c r="L924" s="259">
        <v>2370</v>
      </c>
    </row>
    <row r="925" spans="2:12" x14ac:dyDescent="0.2">
      <c r="B925" s="262" t="s">
        <v>148</v>
      </c>
      <c r="C925" s="255">
        <f t="shared" si="200"/>
        <v>2796.6</v>
      </c>
      <c r="D925" s="256">
        <v>3</v>
      </c>
      <c r="E925" s="257">
        <v>0</v>
      </c>
      <c r="F925" s="258">
        <v>18</v>
      </c>
      <c r="G925" s="255">
        <f t="shared" si="202"/>
        <v>932.19999999999993</v>
      </c>
      <c r="H925" s="255">
        <f t="shared" si="201"/>
        <v>1118.6399999999999</v>
      </c>
      <c r="I925" s="259">
        <v>2866.5</v>
      </c>
      <c r="J925" s="260">
        <f t="shared" si="214"/>
        <v>1</v>
      </c>
      <c r="K925" s="261" t="s">
        <v>977</v>
      </c>
      <c r="L925" s="259">
        <v>2370</v>
      </c>
    </row>
    <row r="926" spans="2:12" x14ac:dyDescent="0.2">
      <c r="B926" s="254" t="s">
        <v>147</v>
      </c>
      <c r="C926" s="255">
        <f t="shared" si="200"/>
        <v>2796.6</v>
      </c>
      <c r="D926" s="256">
        <v>3</v>
      </c>
      <c r="E926" s="257">
        <v>0</v>
      </c>
      <c r="F926" s="258">
        <v>18</v>
      </c>
      <c r="G926" s="255">
        <f t="shared" si="202"/>
        <v>932.19999999999993</v>
      </c>
      <c r="H926" s="255">
        <f t="shared" si="201"/>
        <v>1118.6399999999999</v>
      </c>
      <c r="I926" s="259">
        <v>2866.5</v>
      </c>
      <c r="J926" s="260">
        <f t="shared" si="214"/>
        <v>1</v>
      </c>
      <c r="K926" s="261" t="s">
        <v>977</v>
      </c>
      <c r="L926" s="259">
        <v>2370</v>
      </c>
    </row>
    <row r="927" spans="2:12" x14ac:dyDescent="0.2">
      <c r="B927" s="262" t="s">
        <v>146</v>
      </c>
      <c r="C927" s="255">
        <f t="shared" si="200"/>
        <v>2796.6</v>
      </c>
      <c r="D927" s="256">
        <v>3</v>
      </c>
      <c r="E927" s="257">
        <v>0</v>
      </c>
      <c r="F927" s="258">
        <v>18</v>
      </c>
      <c r="G927" s="255">
        <f t="shared" si="202"/>
        <v>932.19999999999993</v>
      </c>
      <c r="H927" s="255">
        <f t="shared" si="201"/>
        <v>1118.6399999999999</v>
      </c>
      <c r="I927" s="259">
        <v>2866.5</v>
      </c>
      <c r="J927" s="260">
        <f t="shared" si="214"/>
        <v>1</v>
      </c>
      <c r="K927" s="261" t="s">
        <v>977</v>
      </c>
      <c r="L927" s="259">
        <v>2370</v>
      </c>
    </row>
    <row r="928" spans="2:12" x14ac:dyDescent="0.2">
      <c r="B928" s="254" t="s">
        <v>8867</v>
      </c>
      <c r="C928" s="255">
        <f t="shared" si="200"/>
        <v>4838</v>
      </c>
      <c r="D928" s="256">
        <v>1</v>
      </c>
      <c r="E928" s="257">
        <v>0</v>
      </c>
      <c r="F928" s="258">
        <v>18</v>
      </c>
      <c r="G928" s="255">
        <f t="shared" si="202"/>
        <v>4838</v>
      </c>
      <c r="H928" s="255">
        <f t="shared" si="201"/>
        <v>5805.5999999999995</v>
      </c>
      <c r="I928" s="259">
        <v>4036.4999999999995</v>
      </c>
      <c r="J928" s="260">
        <f t="shared" si="214"/>
        <v>3</v>
      </c>
      <c r="K928" s="261" t="s">
        <v>974</v>
      </c>
      <c r="L928" s="259">
        <v>4100</v>
      </c>
    </row>
    <row r="929" spans="1:13" x14ac:dyDescent="0.2">
      <c r="B929" s="254" t="s">
        <v>8866</v>
      </c>
      <c r="C929" s="255">
        <f t="shared" si="200"/>
        <v>2537</v>
      </c>
      <c r="D929" s="256">
        <v>1</v>
      </c>
      <c r="E929" s="257">
        <v>0</v>
      </c>
      <c r="F929" s="258">
        <v>18</v>
      </c>
      <c r="G929" s="255">
        <f t="shared" si="202"/>
        <v>2537</v>
      </c>
      <c r="H929" s="255">
        <f t="shared" si="201"/>
        <v>3044.4</v>
      </c>
      <c r="I929" s="259">
        <v>2047.4999999999998</v>
      </c>
      <c r="J929" s="260">
        <f t="shared" si="214"/>
        <v>3</v>
      </c>
      <c r="K929" s="261" t="s">
        <v>974</v>
      </c>
      <c r="L929" s="259">
        <v>2150</v>
      </c>
    </row>
    <row r="930" spans="1:13" x14ac:dyDescent="0.2">
      <c r="B930" s="254" t="s">
        <v>9255</v>
      </c>
      <c r="C930" s="255">
        <f t="shared" si="200"/>
        <v>2942.9199999999996</v>
      </c>
      <c r="D930" s="256">
        <v>1</v>
      </c>
      <c r="E930" s="257">
        <v>0</v>
      </c>
      <c r="F930" s="258">
        <v>18</v>
      </c>
      <c r="G930" s="255">
        <f t="shared" si="202"/>
        <v>2942.9199999999996</v>
      </c>
      <c r="H930" s="255">
        <f t="shared" si="201"/>
        <v>3531.5039999999995</v>
      </c>
      <c r="I930" s="259">
        <v>2398.5</v>
      </c>
      <c r="J930" s="260">
        <f t="shared" si="214"/>
        <v>3</v>
      </c>
      <c r="K930" s="261" t="s">
        <v>976</v>
      </c>
      <c r="L930" s="259">
        <v>2494</v>
      </c>
    </row>
    <row r="931" spans="1:13" x14ac:dyDescent="0.2">
      <c r="B931" s="254" t="s">
        <v>9256</v>
      </c>
      <c r="C931" s="255">
        <f t="shared" si="200"/>
        <v>5900</v>
      </c>
      <c r="D931" s="256">
        <v>1</v>
      </c>
      <c r="E931" s="257">
        <v>0</v>
      </c>
      <c r="F931" s="258">
        <v>18</v>
      </c>
      <c r="G931" s="255">
        <f t="shared" si="202"/>
        <v>5900</v>
      </c>
      <c r="H931" s="255">
        <f t="shared" si="201"/>
        <v>7080</v>
      </c>
      <c r="I931" s="259">
        <v>4797</v>
      </c>
      <c r="J931" s="260">
        <f t="shared" si="214"/>
        <v>3</v>
      </c>
      <c r="K931" s="261" t="s">
        <v>976</v>
      </c>
      <c r="L931" s="259">
        <v>5000</v>
      </c>
    </row>
    <row r="932" spans="1:13" x14ac:dyDescent="0.2">
      <c r="B932" s="240" t="s">
        <v>942</v>
      </c>
      <c r="C932" s="255">
        <f t="shared" si="200"/>
        <v>12378.199999999999</v>
      </c>
      <c r="D932" s="256">
        <v>20</v>
      </c>
      <c r="E932" s="257">
        <v>0</v>
      </c>
      <c r="F932" s="258">
        <v>18</v>
      </c>
      <c r="G932" s="255">
        <f t="shared" si="202"/>
        <v>618.91</v>
      </c>
      <c r="H932" s="255">
        <f t="shared" si="201"/>
        <v>742.69199999999989</v>
      </c>
      <c r="I932" s="259">
        <v>10354.5</v>
      </c>
      <c r="J932" s="260">
        <f t="shared" si="214"/>
        <v>3</v>
      </c>
      <c r="K932" s="261" t="s">
        <v>976</v>
      </c>
      <c r="L932" s="259">
        <v>10490</v>
      </c>
    </row>
    <row r="933" spans="1:13" x14ac:dyDescent="0.2">
      <c r="B933" s="48" t="s">
        <v>8502</v>
      </c>
      <c r="C933" s="255">
        <f t="shared" ref="C933" si="215">+((F933/100)+1)*L933</f>
        <v>12378.199999999999</v>
      </c>
      <c r="D933" s="256">
        <v>20</v>
      </c>
      <c r="E933" s="257">
        <v>0</v>
      </c>
      <c r="F933" s="258">
        <v>18</v>
      </c>
      <c r="G933" s="255">
        <f t="shared" ref="G933" si="216">C933/D933</f>
        <v>618.91</v>
      </c>
      <c r="H933" s="255">
        <f t="shared" ref="H933" si="217">G933*1.2</f>
        <v>742.69199999999989</v>
      </c>
      <c r="I933" s="259">
        <v>10355.5</v>
      </c>
      <c r="J933" s="260">
        <f t="shared" ref="J933" si="218">IF(I933&lt;C933,3,IF(I933&gt;C933,1,2))</f>
        <v>3</v>
      </c>
      <c r="K933" s="261" t="s">
        <v>976</v>
      </c>
      <c r="L933" s="259">
        <v>10490</v>
      </c>
    </row>
    <row r="934" spans="1:13" x14ac:dyDescent="0.2">
      <c r="B934" s="240" t="s">
        <v>930</v>
      </c>
      <c r="C934" s="255">
        <f t="shared" si="200"/>
        <v>11800</v>
      </c>
      <c r="D934" s="256">
        <v>20</v>
      </c>
      <c r="E934" s="257">
        <v>0</v>
      </c>
      <c r="F934" s="258">
        <v>18</v>
      </c>
      <c r="G934" s="255">
        <f t="shared" si="202"/>
        <v>590</v>
      </c>
      <c r="H934" s="255">
        <f t="shared" si="201"/>
        <v>708</v>
      </c>
      <c r="I934" s="259">
        <v>10354.5</v>
      </c>
      <c r="J934" s="260">
        <f t="shared" ref="J934:J949" si="219">IF(I934&lt;C934,3,IF(I934&gt;C934,1,2))</f>
        <v>3</v>
      </c>
      <c r="K934" s="261" t="s">
        <v>976</v>
      </c>
      <c r="L934" s="259">
        <v>10000</v>
      </c>
    </row>
    <row r="935" spans="1:13" x14ac:dyDescent="0.2">
      <c r="B935" s="240" t="s">
        <v>9240</v>
      </c>
      <c r="C935" s="255">
        <f t="shared" si="200"/>
        <v>22425.899999999998</v>
      </c>
      <c r="D935" s="256">
        <v>30</v>
      </c>
      <c r="E935" s="257">
        <v>0</v>
      </c>
      <c r="F935" s="258">
        <v>18</v>
      </c>
      <c r="G935" s="255">
        <f t="shared" si="202"/>
        <v>747.53</v>
      </c>
      <c r="H935" s="255">
        <f t="shared" si="201"/>
        <v>897.03599999999994</v>
      </c>
      <c r="I935" s="259">
        <v>42471</v>
      </c>
      <c r="J935" s="260">
        <f t="shared" si="219"/>
        <v>1</v>
      </c>
      <c r="K935" s="261" t="s">
        <v>974</v>
      </c>
      <c r="L935" s="259">
        <v>19005</v>
      </c>
    </row>
    <row r="936" spans="1:13" x14ac:dyDescent="0.2">
      <c r="B936" s="264" t="s">
        <v>773</v>
      </c>
      <c r="C936" s="255">
        <f t="shared" si="200"/>
        <v>21240</v>
      </c>
      <c r="D936" s="256">
        <v>24</v>
      </c>
      <c r="E936" s="257">
        <v>0</v>
      </c>
      <c r="F936" s="258">
        <v>18</v>
      </c>
      <c r="G936" s="255">
        <f t="shared" si="202"/>
        <v>885</v>
      </c>
      <c r="H936" s="255">
        <f t="shared" si="201"/>
        <v>1062</v>
      </c>
      <c r="I936" s="259">
        <v>20475</v>
      </c>
      <c r="J936" s="260">
        <f t="shared" si="219"/>
        <v>3</v>
      </c>
      <c r="K936" s="261" t="s">
        <v>974</v>
      </c>
      <c r="L936" s="259">
        <v>18000</v>
      </c>
    </row>
    <row r="937" spans="1:13" x14ac:dyDescent="0.2">
      <c r="B937" s="254" t="s">
        <v>145</v>
      </c>
      <c r="C937" s="255">
        <f t="shared" si="200"/>
        <v>12980</v>
      </c>
      <c r="D937" s="256">
        <v>20</v>
      </c>
      <c r="E937" s="257">
        <v>0</v>
      </c>
      <c r="F937" s="258">
        <v>18</v>
      </c>
      <c r="G937" s="255">
        <f t="shared" si="202"/>
        <v>649</v>
      </c>
      <c r="H937" s="255">
        <f t="shared" si="201"/>
        <v>778.8</v>
      </c>
      <c r="I937" s="259">
        <v>9945</v>
      </c>
      <c r="J937" s="260">
        <f t="shared" si="219"/>
        <v>3</v>
      </c>
      <c r="K937" s="261" t="s">
        <v>974</v>
      </c>
      <c r="L937" s="259">
        <v>11000</v>
      </c>
    </row>
    <row r="938" spans="1:13" x14ac:dyDescent="0.2">
      <c r="B938" s="254" t="s">
        <v>144</v>
      </c>
      <c r="C938" s="255">
        <f t="shared" si="200"/>
        <v>12980</v>
      </c>
      <c r="D938" s="256">
        <v>20</v>
      </c>
      <c r="E938" s="257">
        <v>0</v>
      </c>
      <c r="F938" s="258">
        <v>18</v>
      </c>
      <c r="G938" s="255">
        <f t="shared" si="202"/>
        <v>649</v>
      </c>
      <c r="H938" s="255">
        <f t="shared" si="201"/>
        <v>778.8</v>
      </c>
      <c r="I938" s="259">
        <v>9945</v>
      </c>
      <c r="J938" s="260">
        <f t="shared" si="219"/>
        <v>3</v>
      </c>
      <c r="K938" s="261" t="s">
        <v>974</v>
      </c>
      <c r="L938" s="259">
        <v>11000</v>
      </c>
    </row>
    <row r="939" spans="1:13" x14ac:dyDescent="0.2">
      <c r="B939" s="254" t="s">
        <v>143</v>
      </c>
      <c r="C939" s="255">
        <f t="shared" si="200"/>
        <v>12154</v>
      </c>
      <c r="D939" s="256">
        <v>20</v>
      </c>
      <c r="E939" s="257">
        <v>0</v>
      </c>
      <c r="F939" s="258">
        <v>18</v>
      </c>
      <c r="G939" s="255">
        <f t="shared" si="202"/>
        <v>607.70000000000005</v>
      </c>
      <c r="H939" s="255">
        <f t="shared" si="201"/>
        <v>729.24</v>
      </c>
      <c r="I939" s="259">
        <v>9945</v>
      </c>
      <c r="J939" s="260">
        <f t="shared" si="219"/>
        <v>3</v>
      </c>
      <c r="K939" s="261" t="s">
        <v>974</v>
      </c>
      <c r="L939" s="259">
        <v>10300</v>
      </c>
    </row>
    <row r="940" spans="1:13" x14ac:dyDescent="0.2">
      <c r="B940" s="264" t="s">
        <v>142</v>
      </c>
      <c r="C940" s="255">
        <f t="shared" si="200"/>
        <v>12980</v>
      </c>
      <c r="D940" s="256">
        <v>20</v>
      </c>
      <c r="E940" s="257">
        <v>0</v>
      </c>
      <c r="F940" s="258">
        <v>18</v>
      </c>
      <c r="G940" s="255">
        <f t="shared" si="202"/>
        <v>649</v>
      </c>
      <c r="H940" s="255">
        <f t="shared" si="201"/>
        <v>778.8</v>
      </c>
      <c r="I940" s="259">
        <v>9945</v>
      </c>
      <c r="J940" s="260">
        <f t="shared" si="219"/>
        <v>3</v>
      </c>
      <c r="K940" s="261" t="s">
        <v>974</v>
      </c>
      <c r="L940" s="259">
        <v>11000</v>
      </c>
    </row>
    <row r="941" spans="1:13" x14ac:dyDescent="0.2">
      <c r="B941" s="264" t="s">
        <v>141</v>
      </c>
      <c r="C941" s="255">
        <f t="shared" si="200"/>
        <v>12980</v>
      </c>
      <c r="D941" s="256">
        <v>20</v>
      </c>
      <c r="E941" s="257">
        <v>0</v>
      </c>
      <c r="F941" s="258">
        <v>18</v>
      </c>
      <c r="G941" s="255">
        <f t="shared" si="202"/>
        <v>649</v>
      </c>
      <c r="H941" s="255">
        <f t="shared" si="201"/>
        <v>778.8</v>
      </c>
      <c r="I941" s="259">
        <v>10179</v>
      </c>
      <c r="J941" s="260">
        <f t="shared" si="219"/>
        <v>3</v>
      </c>
      <c r="K941" s="261" t="s">
        <v>974</v>
      </c>
      <c r="L941" s="259">
        <v>11000</v>
      </c>
    </row>
    <row r="942" spans="1:13" x14ac:dyDescent="0.2">
      <c r="B942" s="254" t="s">
        <v>140</v>
      </c>
      <c r="C942" s="255">
        <f t="shared" si="200"/>
        <v>12980</v>
      </c>
      <c r="D942" s="256">
        <v>20</v>
      </c>
      <c r="E942" s="257">
        <v>0</v>
      </c>
      <c r="F942" s="258">
        <v>18</v>
      </c>
      <c r="G942" s="255">
        <f t="shared" si="202"/>
        <v>649</v>
      </c>
      <c r="H942" s="255">
        <f t="shared" si="201"/>
        <v>778.8</v>
      </c>
      <c r="I942" s="259">
        <v>9945</v>
      </c>
      <c r="J942" s="260">
        <f t="shared" si="219"/>
        <v>3</v>
      </c>
      <c r="K942" s="261" t="s">
        <v>974</v>
      </c>
      <c r="L942" s="259">
        <v>11000</v>
      </c>
    </row>
    <row r="943" spans="1:13" x14ac:dyDescent="0.2">
      <c r="B943" s="254" t="s">
        <v>139</v>
      </c>
      <c r="C943" s="255">
        <f t="shared" si="200"/>
        <v>12154</v>
      </c>
      <c r="D943" s="256">
        <v>20</v>
      </c>
      <c r="E943" s="257">
        <v>0</v>
      </c>
      <c r="F943" s="258">
        <v>18</v>
      </c>
      <c r="G943" s="255">
        <f t="shared" si="202"/>
        <v>607.70000000000005</v>
      </c>
      <c r="H943" s="255">
        <f t="shared" si="201"/>
        <v>729.24</v>
      </c>
      <c r="I943" s="259">
        <v>9945</v>
      </c>
      <c r="J943" s="260">
        <f t="shared" si="219"/>
        <v>3</v>
      </c>
      <c r="K943" s="261" t="s">
        <v>974</v>
      </c>
      <c r="L943" s="259">
        <v>10300</v>
      </c>
    </row>
    <row r="944" spans="1:13" x14ac:dyDescent="0.2">
      <c r="A944" s="277"/>
      <c r="B944" s="278" t="s">
        <v>9337</v>
      </c>
      <c r="C944" s="255">
        <f t="shared" ref="C944" si="220">+((F944/100)+1)*L944</f>
        <v>1298</v>
      </c>
      <c r="D944" s="256">
        <v>1</v>
      </c>
      <c r="E944" s="257">
        <v>0</v>
      </c>
      <c r="F944" s="258">
        <v>18</v>
      </c>
      <c r="G944" s="255">
        <f t="shared" ref="G944" si="221">C944/D944</f>
        <v>1298</v>
      </c>
      <c r="H944" s="255">
        <f t="shared" ref="H944" si="222">G944*1.2</f>
        <v>1557.6</v>
      </c>
      <c r="I944" s="259">
        <v>9946</v>
      </c>
      <c r="J944" s="260">
        <f t="shared" ref="J944" si="223">IF(I944&lt;C944,3,IF(I944&gt;C944,1,2))</f>
        <v>1</v>
      </c>
      <c r="K944" s="261" t="s">
        <v>974</v>
      </c>
      <c r="L944" s="259">
        <v>1100</v>
      </c>
      <c r="M944" s="277"/>
    </row>
    <row r="945" spans="1:13" x14ac:dyDescent="0.2">
      <c r="A945" s="277"/>
      <c r="B945" s="278" t="s">
        <v>9338</v>
      </c>
      <c r="C945" s="255">
        <f t="shared" ref="C945" si="224">+((F945/100)+1)*L945</f>
        <v>1416</v>
      </c>
      <c r="D945" s="256">
        <v>1</v>
      </c>
      <c r="E945" s="257">
        <v>0</v>
      </c>
      <c r="F945" s="258">
        <v>18</v>
      </c>
      <c r="G945" s="255">
        <f t="shared" ref="G945" si="225">C945/D945</f>
        <v>1416</v>
      </c>
      <c r="H945" s="255">
        <f t="shared" ref="H945" si="226">G945*1.2</f>
        <v>1699.2</v>
      </c>
      <c r="I945" s="259">
        <v>9947</v>
      </c>
      <c r="J945" s="260">
        <f t="shared" ref="J945" si="227">IF(I945&lt;C945,3,IF(I945&gt;C945,1,2))</f>
        <v>1</v>
      </c>
      <c r="K945" s="261" t="s">
        <v>974</v>
      </c>
      <c r="L945" s="259">
        <v>1200</v>
      </c>
      <c r="M945" s="277"/>
    </row>
    <row r="946" spans="1:13" x14ac:dyDescent="0.2">
      <c r="B946" s="254" t="s">
        <v>138</v>
      </c>
      <c r="C946" s="255">
        <f t="shared" si="200"/>
        <v>302.5</v>
      </c>
      <c r="D946" s="256">
        <v>1</v>
      </c>
      <c r="E946" s="257">
        <v>0</v>
      </c>
      <c r="F946" s="258">
        <v>21</v>
      </c>
      <c r="G946" s="255">
        <f t="shared" si="202"/>
        <v>302.5</v>
      </c>
      <c r="H946" s="255">
        <f t="shared" si="201"/>
        <v>363</v>
      </c>
      <c r="I946" s="259">
        <v>300</v>
      </c>
      <c r="J946" s="260">
        <f t="shared" si="219"/>
        <v>3</v>
      </c>
      <c r="K946" s="261" t="s">
        <v>973</v>
      </c>
      <c r="L946" s="259">
        <v>250</v>
      </c>
    </row>
    <row r="947" spans="1:13" x14ac:dyDescent="0.2">
      <c r="B947" s="265" t="s">
        <v>882</v>
      </c>
      <c r="C947" s="255">
        <f t="shared" si="200"/>
        <v>1694</v>
      </c>
      <c r="D947" s="256">
        <v>1</v>
      </c>
      <c r="E947" s="257">
        <v>0</v>
      </c>
      <c r="F947" s="258">
        <v>21</v>
      </c>
      <c r="G947" s="255">
        <f t="shared" si="202"/>
        <v>1694</v>
      </c>
      <c r="H947" s="255">
        <f t="shared" si="201"/>
        <v>2032.8</v>
      </c>
      <c r="I947" s="259">
        <v>1800</v>
      </c>
      <c r="J947" s="260">
        <f t="shared" si="219"/>
        <v>1</v>
      </c>
      <c r="K947" s="261" t="s">
        <v>973</v>
      </c>
      <c r="L947" s="259">
        <v>1400</v>
      </c>
    </row>
    <row r="948" spans="1:13" x14ac:dyDescent="0.2">
      <c r="B948" s="259" t="s">
        <v>956</v>
      </c>
      <c r="C948" s="255">
        <f t="shared" si="200"/>
        <v>3068</v>
      </c>
      <c r="D948" s="256">
        <v>1</v>
      </c>
      <c r="E948" s="257">
        <v>0</v>
      </c>
      <c r="F948" s="258">
        <v>18</v>
      </c>
      <c r="G948" s="255">
        <f t="shared" si="202"/>
        <v>3068</v>
      </c>
      <c r="H948" s="255">
        <f t="shared" si="201"/>
        <v>3681.6</v>
      </c>
      <c r="I948" s="259">
        <v>4914</v>
      </c>
      <c r="J948" s="260">
        <f t="shared" si="219"/>
        <v>1</v>
      </c>
      <c r="K948" s="261" t="s">
        <v>978</v>
      </c>
      <c r="L948" s="259">
        <v>2600</v>
      </c>
    </row>
    <row r="949" spans="1:13" x14ac:dyDescent="0.2">
      <c r="B949" s="254" t="s">
        <v>881</v>
      </c>
      <c r="C949" s="255">
        <f t="shared" si="200"/>
        <v>41300</v>
      </c>
      <c r="D949" s="256">
        <v>15</v>
      </c>
      <c r="E949" s="257">
        <v>0</v>
      </c>
      <c r="F949" s="258">
        <v>18</v>
      </c>
      <c r="G949" s="255">
        <f t="shared" si="202"/>
        <v>2753.3333333333335</v>
      </c>
      <c r="H949" s="255">
        <f t="shared" si="201"/>
        <v>3304</v>
      </c>
      <c r="I949" s="259">
        <v>39780</v>
      </c>
      <c r="J949" s="260">
        <f t="shared" si="219"/>
        <v>3</v>
      </c>
      <c r="K949" s="261" t="s">
        <v>978</v>
      </c>
      <c r="L949" s="259">
        <v>35000</v>
      </c>
    </row>
    <row r="950" spans="1:13" x14ac:dyDescent="0.2">
      <c r="B950" s="48" t="s">
        <v>9377</v>
      </c>
      <c r="C950" s="253">
        <f t="shared" si="200"/>
        <v>2994.75</v>
      </c>
      <c r="D950" s="49">
        <v>1</v>
      </c>
      <c r="F950" s="48">
        <v>21</v>
      </c>
      <c r="G950" s="48">
        <f t="shared" si="202"/>
        <v>2994.75</v>
      </c>
      <c r="H950" s="48">
        <f t="shared" si="201"/>
        <v>3593.7</v>
      </c>
      <c r="K950" s="51" t="s">
        <v>977</v>
      </c>
      <c r="L950" s="48">
        <v>2475</v>
      </c>
    </row>
    <row r="951" spans="1:13" x14ac:dyDescent="0.2">
      <c r="B951" s="254" t="s">
        <v>880</v>
      </c>
      <c r="C951" s="255">
        <f t="shared" si="200"/>
        <v>2124</v>
      </c>
      <c r="D951" s="256">
        <v>150</v>
      </c>
      <c r="E951" s="257">
        <v>0</v>
      </c>
      <c r="F951" s="258">
        <v>18</v>
      </c>
      <c r="G951" s="255">
        <f t="shared" si="202"/>
        <v>14.16</v>
      </c>
      <c r="H951" s="255">
        <f t="shared" si="201"/>
        <v>16.992000000000001</v>
      </c>
      <c r="I951" s="259">
        <v>1287</v>
      </c>
      <c r="J951" s="260">
        <f t="shared" ref="J951:J966" si="228">IF(I951&lt;C951,3,IF(I951&gt;C951,1,2))</f>
        <v>3</v>
      </c>
      <c r="K951" s="261" t="s">
        <v>977</v>
      </c>
      <c r="L951" s="259">
        <v>1800</v>
      </c>
    </row>
    <row r="952" spans="1:13" x14ac:dyDescent="0.2">
      <c r="B952" s="240" t="s">
        <v>9365</v>
      </c>
      <c r="C952" s="255">
        <f t="shared" si="200"/>
        <v>2832</v>
      </c>
      <c r="D952" s="256">
        <v>15</v>
      </c>
      <c r="E952" s="257">
        <v>0</v>
      </c>
      <c r="F952" s="258">
        <v>18</v>
      </c>
      <c r="G952" s="255">
        <f t="shared" si="202"/>
        <v>188.8</v>
      </c>
      <c r="H952" s="255">
        <f t="shared" si="201"/>
        <v>226.56</v>
      </c>
      <c r="I952" s="259">
        <v>44460</v>
      </c>
      <c r="J952" s="260">
        <f t="shared" si="228"/>
        <v>1</v>
      </c>
      <c r="K952" s="261" t="s">
        <v>976</v>
      </c>
      <c r="L952" s="259">
        <v>2400</v>
      </c>
    </row>
    <row r="953" spans="1:13" x14ac:dyDescent="0.2">
      <c r="B953" s="254" t="s">
        <v>137</v>
      </c>
      <c r="C953" s="255">
        <f t="shared" si="200"/>
        <v>23600</v>
      </c>
      <c r="D953" s="256">
        <v>24</v>
      </c>
      <c r="E953" s="257">
        <v>0</v>
      </c>
      <c r="F953" s="258">
        <v>18</v>
      </c>
      <c r="G953" s="255">
        <f t="shared" si="202"/>
        <v>983.33333333333337</v>
      </c>
      <c r="H953" s="255">
        <f t="shared" si="201"/>
        <v>1180</v>
      </c>
      <c r="I953" s="259">
        <v>23400</v>
      </c>
      <c r="J953" s="260">
        <f t="shared" si="228"/>
        <v>3</v>
      </c>
      <c r="K953" s="261" t="s">
        <v>974</v>
      </c>
      <c r="L953" s="259">
        <v>20000</v>
      </c>
    </row>
    <row r="954" spans="1:13" x14ac:dyDescent="0.2">
      <c r="B954" s="240" t="s">
        <v>651</v>
      </c>
      <c r="C954" s="255">
        <f t="shared" si="200"/>
        <v>9440</v>
      </c>
      <c r="D954" s="256">
        <v>1</v>
      </c>
      <c r="E954" s="257">
        <v>0</v>
      </c>
      <c r="F954" s="258">
        <v>18</v>
      </c>
      <c r="G954" s="255">
        <f t="shared" si="202"/>
        <v>9440</v>
      </c>
      <c r="H954" s="255">
        <f t="shared" si="201"/>
        <v>11328</v>
      </c>
      <c r="I954" s="259">
        <v>10354.5</v>
      </c>
      <c r="J954" s="260">
        <f t="shared" si="228"/>
        <v>1</v>
      </c>
      <c r="K954" s="261" t="s">
        <v>974</v>
      </c>
      <c r="L954" s="259">
        <v>8000</v>
      </c>
    </row>
    <row r="955" spans="1:13" x14ac:dyDescent="0.2">
      <c r="B955" s="254" t="s">
        <v>136</v>
      </c>
      <c r="C955" s="255">
        <f t="shared" si="200"/>
        <v>13794</v>
      </c>
      <c r="D955" s="256">
        <v>6</v>
      </c>
      <c r="E955" s="257">
        <v>0</v>
      </c>
      <c r="F955" s="258">
        <v>21</v>
      </c>
      <c r="G955" s="255">
        <f t="shared" si="202"/>
        <v>2299</v>
      </c>
      <c r="H955" s="255">
        <f t="shared" si="201"/>
        <v>2758.7999999999997</v>
      </c>
      <c r="I955" s="259">
        <v>11520</v>
      </c>
      <c r="J955" s="260">
        <f t="shared" si="228"/>
        <v>3</v>
      </c>
      <c r="K955" s="261" t="s">
        <v>973</v>
      </c>
      <c r="L955" s="259">
        <v>11400</v>
      </c>
    </row>
    <row r="956" spans="1:13" x14ac:dyDescent="0.2">
      <c r="B956" s="254" t="s">
        <v>135</v>
      </c>
      <c r="C956" s="255">
        <f t="shared" si="200"/>
        <v>13431</v>
      </c>
      <c r="D956" s="256">
        <v>6</v>
      </c>
      <c r="E956" s="257">
        <v>0</v>
      </c>
      <c r="F956" s="258">
        <v>21</v>
      </c>
      <c r="G956" s="255">
        <f t="shared" si="202"/>
        <v>2238.5</v>
      </c>
      <c r="H956" s="255">
        <f t="shared" si="201"/>
        <v>2686.2</v>
      </c>
      <c r="I956" s="259">
        <v>11520</v>
      </c>
      <c r="J956" s="260">
        <f t="shared" si="228"/>
        <v>3</v>
      </c>
      <c r="K956" s="261" t="s">
        <v>973</v>
      </c>
      <c r="L956" s="259">
        <v>11100</v>
      </c>
    </row>
    <row r="957" spans="1:13" x14ac:dyDescent="0.2">
      <c r="B957" s="48" t="s">
        <v>8405</v>
      </c>
      <c r="C957" s="253">
        <f t="shared" si="200"/>
        <v>24896.82</v>
      </c>
      <c r="F957" s="240">
        <v>18</v>
      </c>
      <c r="G957" s="48" t="e">
        <f t="shared" si="202"/>
        <v>#DIV/0!</v>
      </c>
      <c r="H957" s="48" t="e">
        <f t="shared" si="201"/>
        <v>#DIV/0!</v>
      </c>
      <c r="J957" s="50">
        <f t="shared" si="228"/>
        <v>3</v>
      </c>
      <c r="K957" s="51" t="s">
        <v>974</v>
      </c>
      <c r="L957" s="240">
        <v>21099</v>
      </c>
    </row>
    <row r="958" spans="1:13" x14ac:dyDescent="0.2">
      <c r="B958" s="262" t="s">
        <v>832</v>
      </c>
      <c r="C958" s="255">
        <f t="shared" si="200"/>
        <v>22892</v>
      </c>
      <c r="D958" s="256">
        <v>12</v>
      </c>
      <c r="E958" s="257">
        <v>0</v>
      </c>
      <c r="F958" s="258">
        <v>18</v>
      </c>
      <c r="G958" s="255">
        <f t="shared" si="202"/>
        <v>1907.6666666666667</v>
      </c>
      <c r="H958" s="255">
        <f t="shared" si="201"/>
        <v>2289.1999999999998</v>
      </c>
      <c r="I958" s="259">
        <v>22698</v>
      </c>
      <c r="J958" s="260">
        <f t="shared" si="228"/>
        <v>3</v>
      </c>
      <c r="K958" s="261" t="s">
        <v>974</v>
      </c>
      <c r="L958" s="259">
        <v>19400</v>
      </c>
    </row>
    <row r="959" spans="1:13" x14ac:dyDescent="0.2">
      <c r="B959" s="254" t="s">
        <v>134</v>
      </c>
      <c r="C959" s="255">
        <f t="shared" si="200"/>
        <v>19965</v>
      </c>
      <c r="D959" s="256">
        <v>56</v>
      </c>
      <c r="E959" s="257">
        <v>0</v>
      </c>
      <c r="F959" s="258">
        <v>21</v>
      </c>
      <c r="G959" s="255">
        <f t="shared" si="202"/>
        <v>356.51785714285717</v>
      </c>
      <c r="H959" s="255">
        <f t="shared" si="201"/>
        <v>427.82142857142861</v>
      </c>
      <c r="I959" s="259">
        <v>11520</v>
      </c>
      <c r="J959" s="260">
        <f t="shared" si="228"/>
        <v>3</v>
      </c>
      <c r="K959" s="261" t="s">
        <v>973</v>
      </c>
      <c r="L959" s="259">
        <v>16500</v>
      </c>
    </row>
    <row r="960" spans="1:13" x14ac:dyDescent="0.2">
      <c r="B960" s="262" t="s">
        <v>133</v>
      </c>
      <c r="C960" s="255">
        <f t="shared" si="200"/>
        <v>21175</v>
      </c>
      <c r="D960" s="256">
        <v>28</v>
      </c>
      <c r="E960" s="257">
        <v>0</v>
      </c>
      <c r="F960" s="258">
        <v>21</v>
      </c>
      <c r="G960" s="255">
        <f t="shared" si="202"/>
        <v>756.25</v>
      </c>
      <c r="H960" s="255">
        <f t="shared" si="201"/>
        <v>907.5</v>
      </c>
      <c r="I960" s="259">
        <v>11520</v>
      </c>
      <c r="J960" s="260">
        <f t="shared" si="228"/>
        <v>3</v>
      </c>
      <c r="K960" s="261" t="s">
        <v>973</v>
      </c>
      <c r="L960" s="259">
        <v>17500</v>
      </c>
    </row>
    <row r="961" spans="2:12" x14ac:dyDescent="0.2">
      <c r="B961" s="254" t="s">
        <v>132</v>
      </c>
      <c r="C961" s="255">
        <f t="shared" si="200"/>
        <v>14157</v>
      </c>
      <c r="D961" s="256">
        <v>6</v>
      </c>
      <c r="E961" s="257">
        <v>0</v>
      </c>
      <c r="F961" s="258">
        <v>21</v>
      </c>
      <c r="G961" s="255">
        <f t="shared" si="202"/>
        <v>2359.5</v>
      </c>
      <c r="H961" s="255">
        <f t="shared" si="201"/>
        <v>2831.4</v>
      </c>
      <c r="I961" s="259">
        <v>13020</v>
      </c>
      <c r="J961" s="260">
        <f t="shared" si="228"/>
        <v>3</v>
      </c>
      <c r="K961" s="261" t="s">
        <v>973</v>
      </c>
      <c r="L961" s="259">
        <v>11700</v>
      </c>
    </row>
    <row r="962" spans="2:12" x14ac:dyDescent="0.2">
      <c r="B962" s="254" t="s">
        <v>131</v>
      </c>
      <c r="C962" s="255">
        <f t="shared" si="200"/>
        <v>10527</v>
      </c>
      <c r="D962" s="256">
        <v>6</v>
      </c>
      <c r="E962" s="257" t="s">
        <v>8433</v>
      </c>
      <c r="F962" s="258">
        <v>21</v>
      </c>
      <c r="G962" s="255">
        <f t="shared" si="202"/>
        <v>1754.5</v>
      </c>
      <c r="H962" s="255">
        <f t="shared" si="201"/>
        <v>2105.4</v>
      </c>
      <c r="I962" s="259">
        <v>9420</v>
      </c>
      <c r="J962" s="260">
        <f t="shared" si="228"/>
        <v>3</v>
      </c>
      <c r="K962" s="261" t="s">
        <v>973</v>
      </c>
      <c r="L962" s="259">
        <v>8700</v>
      </c>
    </row>
    <row r="963" spans="2:12" x14ac:dyDescent="0.2">
      <c r="B963" s="254" t="s">
        <v>130</v>
      </c>
      <c r="C963" s="255">
        <f t="shared" si="200"/>
        <v>6050</v>
      </c>
      <c r="D963" s="256">
        <v>6</v>
      </c>
      <c r="E963" s="257" t="s">
        <v>812</v>
      </c>
      <c r="F963" s="258">
        <v>21</v>
      </c>
      <c r="G963" s="255">
        <f t="shared" si="202"/>
        <v>1008.3333333333334</v>
      </c>
      <c r="H963" s="255">
        <f t="shared" si="201"/>
        <v>1210</v>
      </c>
      <c r="I963" s="259">
        <v>5520</v>
      </c>
      <c r="J963" s="260">
        <f t="shared" si="228"/>
        <v>3</v>
      </c>
      <c r="K963" s="261" t="s">
        <v>973</v>
      </c>
      <c r="L963" s="259">
        <v>5000</v>
      </c>
    </row>
    <row r="964" spans="2:12" x14ac:dyDescent="0.2">
      <c r="B964" s="254" t="s">
        <v>129</v>
      </c>
      <c r="C964" s="255">
        <f t="shared" si="200"/>
        <v>847</v>
      </c>
      <c r="D964" s="256">
        <v>20</v>
      </c>
      <c r="E964" s="257">
        <v>0</v>
      </c>
      <c r="F964" s="258">
        <v>21</v>
      </c>
      <c r="G964" s="255">
        <f t="shared" si="202"/>
        <v>42.35</v>
      </c>
      <c r="H964" s="255">
        <f t="shared" si="201"/>
        <v>50.82</v>
      </c>
      <c r="I964" s="259">
        <v>600</v>
      </c>
      <c r="J964" s="260">
        <f t="shared" si="228"/>
        <v>3</v>
      </c>
      <c r="K964" s="261" t="s">
        <v>973</v>
      </c>
      <c r="L964" s="259">
        <v>700</v>
      </c>
    </row>
    <row r="965" spans="2:12" x14ac:dyDescent="0.2">
      <c r="B965" s="262" t="s">
        <v>128</v>
      </c>
      <c r="C965" s="255">
        <f t="shared" si="200"/>
        <v>8470</v>
      </c>
      <c r="D965" s="256">
        <v>6</v>
      </c>
      <c r="E965" s="257">
        <v>0</v>
      </c>
      <c r="F965" s="258">
        <v>21</v>
      </c>
      <c r="G965" s="255">
        <f t="shared" si="202"/>
        <v>1411.6666666666667</v>
      </c>
      <c r="H965" s="255">
        <f t="shared" si="201"/>
        <v>1694</v>
      </c>
      <c r="I965" s="259">
        <v>7200</v>
      </c>
      <c r="J965" s="260">
        <f t="shared" si="228"/>
        <v>3</v>
      </c>
      <c r="K965" s="261" t="s">
        <v>973</v>
      </c>
      <c r="L965" s="259">
        <v>7000</v>
      </c>
    </row>
    <row r="966" spans="2:12" x14ac:dyDescent="0.2">
      <c r="B966" s="254" t="s">
        <v>127</v>
      </c>
      <c r="C966" s="255">
        <f t="shared" si="200"/>
        <v>10648</v>
      </c>
      <c r="D966" s="256">
        <v>24</v>
      </c>
      <c r="E966" s="257">
        <v>0</v>
      </c>
      <c r="F966" s="258">
        <v>21</v>
      </c>
      <c r="G966" s="255">
        <f t="shared" si="202"/>
        <v>443.66666666666669</v>
      </c>
      <c r="H966" s="255">
        <f t="shared" si="201"/>
        <v>532.4</v>
      </c>
      <c r="I966" s="259">
        <v>9180</v>
      </c>
      <c r="J966" s="260">
        <f t="shared" si="228"/>
        <v>3</v>
      </c>
      <c r="K966" s="261" t="s">
        <v>973</v>
      </c>
      <c r="L966" s="259">
        <v>8800</v>
      </c>
    </row>
    <row r="967" spans="2:12" x14ac:dyDescent="0.2">
      <c r="B967" s="48" t="s">
        <v>8872</v>
      </c>
      <c r="C967" s="253">
        <f t="shared" si="200"/>
        <v>13915</v>
      </c>
      <c r="D967" s="49">
        <v>6</v>
      </c>
      <c r="F967" s="48">
        <v>21</v>
      </c>
      <c r="G967" s="244">
        <f t="shared" si="202"/>
        <v>2319.1666666666665</v>
      </c>
      <c r="H967" s="244">
        <f t="shared" si="201"/>
        <v>2782.9999999999995</v>
      </c>
      <c r="K967" s="51" t="s">
        <v>973</v>
      </c>
      <c r="L967" s="48">
        <v>11500</v>
      </c>
    </row>
    <row r="968" spans="2:12" x14ac:dyDescent="0.2">
      <c r="B968" s="254" t="s">
        <v>126</v>
      </c>
      <c r="C968" s="255">
        <f t="shared" si="200"/>
        <v>11132</v>
      </c>
      <c r="D968" s="256">
        <v>18</v>
      </c>
      <c r="E968" s="257">
        <v>0</v>
      </c>
      <c r="F968" s="258">
        <v>21</v>
      </c>
      <c r="G968" s="255">
        <f t="shared" si="202"/>
        <v>618.44444444444446</v>
      </c>
      <c r="H968" s="255">
        <f t="shared" si="201"/>
        <v>742.13333333333333</v>
      </c>
      <c r="I968" s="259">
        <v>9420</v>
      </c>
      <c r="J968" s="260">
        <f t="shared" ref="J968:J982" si="229">IF(I968&lt;C968,3,IF(I968&gt;C968,1,2))</f>
        <v>3</v>
      </c>
      <c r="K968" s="261" t="s">
        <v>973</v>
      </c>
      <c r="L968" s="259">
        <v>9200</v>
      </c>
    </row>
    <row r="969" spans="2:12" x14ac:dyDescent="0.2">
      <c r="B969" s="262" t="s">
        <v>125</v>
      </c>
      <c r="C969" s="255">
        <f t="shared" si="200"/>
        <v>9438</v>
      </c>
      <c r="D969" s="256">
        <v>6</v>
      </c>
      <c r="E969" s="257">
        <v>0</v>
      </c>
      <c r="F969" s="258">
        <v>21</v>
      </c>
      <c r="G969" s="255">
        <f t="shared" si="202"/>
        <v>1573</v>
      </c>
      <c r="H969" s="255">
        <f t="shared" si="201"/>
        <v>1887.6</v>
      </c>
      <c r="I969" s="259">
        <v>8280</v>
      </c>
      <c r="J969" s="260">
        <f t="shared" si="229"/>
        <v>3</v>
      </c>
      <c r="K969" s="261" t="s">
        <v>973</v>
      </c>
      <c r="L969" s="259">
        <v>7800</v>
      </c>
    </row>
    <row r="970" spans="2:12" x14ac:dyDescent="0.2">
      <c r="B970" s="254" t="s">
        <v>124</v>
      </c>
      <c r="C970" s="255">
        <f t="shared" si="200"/>
        <v>13794</v>
      </c>
      <c r="D970" s="256">
        <v>6</v>
      </c>
      <c r="E970" s="257">
        <v>0</v>
      </c>
      <c r="F970" s="258">
        <v>21</v>
      </c>
      <c r="G970" s="255">
        <f t="shared" si="202"/>
        <v>2299</v>
      </c>
      <c r="H970" s="255">
        <f t="shared" si="201"/>
        <v>2758.7999999999997</v>
      </c>
      <c r="I970" s="259">
        <v>10800</v>
      </c>
      <c r="J970" s="260">
        <f t="shared" si="229"/>
        <v>3</v>
      </c>
      <c r="K970" s="261" t="s">
        <v>973</v>
      </c>
      <c r="L970" s="259">
        <v>11400</v>
      </c>
    </row>
    <row r="971" spans="2:12" x14ac:dyDescent="0.2">
      <c r="B971" s="262" t="s">
        <v>123</v>
      </c>
      <c r="C971" s="255">
        <f t="shared" si="200"/>
        <v>6751.8</v>
      </c>
      <c r="D971" s="256">
        <v>6</v>
      </c>
      <c r="E971" s="257">
        <v>0</v>
      </c>
      <c r="F971" s="258">
        <v>21</v>
      </c>
      <c r="G971" s="255">
        <f t="shared" si="202"/>
        <v>1125.3</v>
      </c>
      <c r="H971" s="255">
        <f t="shared" si="201"/>
        <v>1350.36</v>
      </c>
      <c r="I971" s="259">
        <v>5820</v>
      </c>
      <c r="J971" s="260">
        <f t="shared" si="229"/>
        <v>3</v>
      </c>
      <c r="K971" s="261" t="s">
        <v>973</v>
      </c>
      <c r="L971" s="259">
        <v>5580</v>
      </c>
    </row>
    <row r="972" spans="2:12" x14ac:dyDescent="0.2">
      <c r="B972" s="262" t="s">
        <v>122</v>
      </c>
      <c r="C972" s="255">
        <f t="shared" si="200"/>
        <v>7623</v>
      </c>
      <c r="D972" s="256">
        <v>100</v>
      </c>
      <c r="E972" s="257">
        <v>0</v>
      </c>
      <c r="F972" s="258">
        <v>21</v>
      </c>
      <c r="G972" s="255">
        <f t="shared" si="202"/>
        <v>76.23</v>
      </c>
      <c r="H972" s="255">
        <f t="shared" si="201"/>
        <v>91.475999999999999</v>
      </c>
      <c r="I972" s="259">
        <v>6840</v>
      </c>
      <c r="J972" s="260">
        <f t="shared" si="229"/>
        <v>3</v>
      </c>
      <c r="K972" s="261" t="s">
        <v>973</v>
      </c>
      <c r="L972" s="259">
        <v>6300</v>
      </c>
    </row>
    <row r="973" spans="2:12" x14ac:dyDescent="0.2">
      <c r="B973" s="262" t="s">
        <v>121</v>
      </c>
      <c r="C973" s="255">
        <f t="shared" si="200"/>
        <v>8712</v>
      </c>
      <c r="D973" s="256">
        <v>100</v>
      </c>
      <c r="E973" s="257">
        <v>0</v>
      </c>
      <c r="F973" s="258">
        <v>21</v>
      </c>
      <c r="G973" s="255">
        <f t="shared" si="202"/>
        <v>87.12</v>
      </c>
      <c r="H973" s="255">
        <f t="shared" si="201"/>
        <v>104.544</v>
      </c>
      <c r="I973" s="259">
        <v>7800</v>
      </c>
      <c r="J973" s="260">
        <f t="shared" si="229"/>
        <v>3</v>
      </c>
      <c r="K973" s="261" t="s">
        <v>973</v>
      </c>
      <c r="L973" s="259">
        <v>7200</v>
      </c>
    </row>
    <row r="974" spans="2:12" x14ac:dyDescent="0.2">
      <c r="B974" s="262" t="s">
        <v>120</v>
      </c>
      <c r="C974" s="255">
        <f t="shared" si="200"/>
        <v>6050</v>
      </c>
      <c r="D974" s="256">
        <v>100</v>
      </c>
      <c r="E974" s="257">
        <v>0</v>
      </c>
      <c r="F974" s="258">
        <v>21</v>
      </c>
      <c r="G974" s="255">
        <f t="shared" si="202"/>
        <v>60.5</v>
      </c>
      <c r="H974" s="255">
        <f t="shared" si="201"/>
        <v>72.599999999999994</v>
      </c>
      <c r="I974" s="259">
        <v>6000</v>
      </c>
      <c r="J974" s="260">
        <f t="shared" si="229"/>
        <v>3</v>
      </c>
      <c r="K974" s="261" t="s">
        <v>973</v>
      </c>
      <c r="L974" s="259">
        <v>5000</v>
      </c>
    </row>
    <row r="975" spans="2:12" x14ac:dyDescent="0.2">
      <c r="B975" s="254" t="s">
        <v>8851</v>
      </c>
      <c r="C975" s="255">
        <f t="shared" ref="C975:C1012" si="230">+((F975/100)+1)*L975</f>
        <v>18452.5</v>
      </c>
      <c r="D975" s="256">
        <v>100</v>
      </c>
      <c r="E975" s="257">
        <v>0</v>
      </c>
      <c r="F975" s="258">
        <v>21</v>
      </c>
      <c r="G975" s="255">
        <f t="shared" si="202"/>
        <v>184.52500000000001</v>
      </c>
      <c r="H975" s="255">
        <f t="shared" si="201"/>
        <v>221.43</v>
      </c>
      <c r="I975" s="259">
        <v>9000</v>
      </c>
      <c r="J975" s="260">
        <f t="shared" si="229"/>
        <v>3</v>
      </c>
      <c r="K975" s="261" t="s">
        <v>973</v>
      </c>
      <c r="L975" s="259">
        <v>15250</v>
      </c>
    </row>
    <row r="976" spans="2:12" x14ac:dyDescent="0.2">
      <c r="B976" s="262" t="s">
        <v>119</v>
      </c>
      <c r="C976" s="255">
        <f t="shared" si="230"/>
        <v>4114</v>
      </c>
      <c r="D976" s="256">
        <v>100</v>
      </c>
      <c r="E976" s="257">
        <v>0</v>
      </c>
      <c r="F976" s="258">
        <v>21</v>
      </c>
      <c r="G976" s="255">
        <f t="shared" si="202"/>
        <v>41.14</v>
      </c>
      <c r="H976" s="255">
        <f t="shared" ref="H976:H1042" si="231">G976*1.2</f>
        <v>49.368000000000002</v>
      </c>
      <c r="I976" s="259">
        <v>4080</v>
      </c>
      <c r="J976" s="260">
        <f t="shared" si="229"/>
        <v>3</v>
      </c>
      <c r="K976" s="261" t="s">
        <v>973</v>
      </c>
      <c r="L976" s="259">
        <v>3400</v>
      </c>
    </row>
    <row r="977" spans="2:12" x14ac:dyDescent="0.2">
      <c r="B977" s="262" t="s">
        <v>9196</v>
      </c>
      <c r="C977" s="255">
        <f t="shared" si="230"/>
        <v>6112.4</v>
      </c>
      <c r="D977" s="256">
        <v>12</v>
      </c>
      <c r="E977" s="257" t="s">
        <v>111</v>
      </c>
      <c r="F977" s="258">
        <v>18</v>
      </c>
      <c r="G977" s="255">
        <f t="shared" ref="G977:G1043" si="232">C977/D977</f>
        <v>509.36666666666662</v>
      </c>
      <c r="H977" s="255">
        <f t="shared" si="231"/>
        <v>611.2399999999999</v>
      </c>
      <c r="I977" s="259">
        <v>5709.5999999999995</v>
      </c>
      <c r="J977" s="260">
        <f t="shared" si="229"/>
        <v>3</v>
      </c>
      <c r="K977" s="261" t="s">
        <v>976</v>
      </c>
      <c r="L977" s="259">
        <v>5180</v>
      </c>
    </row>
    <row r="978" spans="2:12" x14ac:dyDescent="0.2">
      <c r="B978" s="262" t="s">
        <v>9197</v>
      </c>
      <c r="C978" s="255">
        <f t="shared" si="230"/>
        <v>3109.2999999999997</v>
      </c>
      <c r="D978" s="256">
        <v>3</v>
      </c>
      <c r="E978" s="257"/>
      <c r="F978" s="258">
        <v>18</v>
      </c>
      <c r="G978" s="255">
        <f t="shared" si="232"/>
        <v>1036.4333333333332</v>
      </c>
      <c r="H978" s="255">
        <f t="shared" si="231"/>
        <v>1243.7199999999998</v>
      </c>
      <c r="I978" s="259">
        <v>2867</v>
      </c>
      <c r="J978" s="260">
        <f t="shared" si="229"/>
        <v>3</v>
      </c>
      <c r="K978" s="261" t="s">
        <v>974</v>
      </c>
      <c r="L978" s="259">
        <v>2635</v>
      </c>
    </row>
    <row r="979" spans="2:12" x14ac:dyDescent="0.2">
      <c r="B979" s="262" t="s">
        <v>9198</v>
      </c>
      <c r="C979" s="255">
        <f t="shared" si="230"/>
        <v>3249.72</v>
      </c>
      <c r="D979" s="256">
        <v>3</v>
      </c>
      <c r="E979" s="257">
        <v>0</v>
      </c>
      <c r="F979" s="258">
        <v>18</v>
      </c>
      <c r="G979" s="255">
        <f t="shared" si="232"/>
        <v>1083.24</v>
      </c>
      <c r="H979" s="255">
        <f t="shared" si="231"/>
        <v>1299.8879999999999</v>
      </c>
      <c r="I979" s="259">
        <v>2866.5</v>
      </c>
      <c r="J979" s="260">
        <f t="shared" si="229"/>
        <v>3</v>
      </c>
      <c r="K979" s="261" t="s">
        <v>976</v>
      </c>
      <c r="L979" s="259">
        <v>2754</v>
      </c>
    </row>
    <row r="980" spans="2:12" x14ac:dyDescent="0.2">
      <c r="B980" s="254" t="s">
        <v>9199</v>
      </c>
      <c r="C980" s="255">
        <f t="shared" si="230"/>
        <v>3249.72</v>
      </c>
      <c r="D980" s="256">
        <v>3</v>
      </c>
      <c r="E980" s="257">
        <v>0</v>
      </c>
      <c r="F980" s="258">
        <v>18</v>
      </c>
      <c r="G980" s="255">
        <f t="shared" si="232"/>
        <v>1083.24</v>
      </c>
      <c r="H980" s="255">
        <f t="shared" si="231"/>
        <v>1299.8879999999999</v>
      </c>
      <c r="I980" s="259">
        <v>2866.5</v>
      </c>
      <c r="J980" s="260">
        <f t="shared" si="229"/>
        <v>3</v>
      </c>
      <c r="K980" s="261" t="s">
        <v>976</v>
      </c>
      <c r="L980" s="259">
        <v>2754</v>
      </c>
    </row>
    <row r="981" spans="2:12" x14ac:dyDescent="0.2">
      <c r="B981" s="254" t="s">
        <v>9200</v>
      </c>
      <c r="C981" s="253">
        <f t="shared" si="230"/>
        <v>2466.1999999999998</v>
      </c>
      <c r="D981" s="256">
        <v>1</v>
      </c>
      <c r="E981" s="257"/>
      <c r="F981" s="258">
        <v>18</v>
      </c>
      <c r="G981" s="255">
        <f t="shared" si="232"/>
        <v>2466.1999999999998</v>
      </c>
      <c r="H981" s="255">
        <f t="shared" si="231"/>
        <v>2959.4399999999996</v>
      </c>
      <c r="I981" s="259"/>
      <c r="J981" s="260">
        <f t="shared" si="229"/>
        <v>3</v>
      </c>
      <c r="K981" s="261" t="s">
        <v>974</v>
      </c>
      <c r="L981" s="259">
        <v>2090</v>
      </c>
    </row>
    <row r="982" spans="2:12" x14ac:dyDescent="0.2">
      <c r="B982" s="263" t="s">
        <v>9201</v>
      </c>
      <c r="C982" s="255">
        <f t="shared" si="230"/>
        <v>3835</v>
      </c>
      <c r="D982" s="256">
        <v>12</v>
      </c>
      <c r="E982" s="53" t="s">
        <v>111</v>
      </c>
      <c r="F982" s="258">
        <v>18</v>
      </c>
      <c r="G982" s="255">
        <f t="shared" si="232"/>
        <v>319.58333333333331</v>
      </c>
      <c r="H982" s="255">
        <f t="shared" si="231"/>
        <v>383.49999999999994</v>
      </c>
      <c r="I982" s="259">
        <v>2574</v>
      </c>
      <c r="J982" s="260">
        <f t="shared" si="229"/>
        <v>3</v>
      </c>
      <c r="K982" s="261" t="s">
        <v>974</v>
      </c>
      <c r="L982" s="259">
        <v>3250</v>
      </c>
    </row>
    <row r="983" spans="2:12" x14ac:dyDescent="0.2">
      <c r="B983" s="48" t="s">
        <v>8437</v>
      </c>
      <c r="C983" s="255">
        <f t="shared" ref="C983" si="233">+((F983/100)+1)*L983</f>
        <v>1180</v>
      </c>
      <c r="D983" s="256">
        <v>13</v>
      </c>
      <c r="E983" s="53" t="s">
        <v>111</v>
      </c>
      <c r="F983" s="258">
        <v>18</v>
      </c>
      <c r="G983" s="255">
        <f t="shared" ref="G983" si="234">C983/D983</f>
        <v>90.769230769230774</v>
      </c>
      <c r="H983" s="255">
        <f t="shared" ref="H983" si="235">G983*1.2</f>
        <v>108.92307692307692</v>
      </c>
      <c r="I983" s="259">
        <v>2575</v>
      </c>
      <c r="J983" s="260">
        <f t="shared" ref="J983" si="236">IF(I983&lt;C983,3,IF(I983&gt;C983,1,2))</f>
        <v>1</v>
      </c>
      <c r="K983" s="261" t="s">
        <v>974</v>
      </c>
      <c r="L983" s="259">
        <v>1000</v>
      </c>
    </row>
    <row r="984" spans="2:12" x14ac:dyDescent="0.2">
      <c r="B984" s="254" t="s">
        <v>34</v>
      </c>
      <c r="C984" s="255">
        <f t="shared" si="230"/>
        <v>14868</v>
      </c>
      <c r="D984" s="256">
        <v>20</v>
      </c>
      <c r="E984" s="257">
        <v>0</v>
      </c>
      <c r="F984" s="258">
        <v>18</v>
      </c>
      <c r="G984" s="255">
        <f t="shared" si="232"/>
        <v>743.4</v>
      </c>
      <c r="H984" s="255">
        <f t="shared" si="231"/>
        <v>892.07999999999993</v>
      </c>
      <c r="I984" s="259">
        <v>14548.949999999999</v>
      </c>
      <c r="J984" s="260">
        <f>IF(I984&lt;C984,3,IF(I984&gt;C984,1,2))</f>
        <v>3</v>
      </c>
      <c r="K984" s="261" t="s">
        <v>979</v>
      </c>
      <c r="L984" s="259">
        <v>12600</v>
      </c>
    </row>
    <row r="985" spans="2:12" x14ac:dyDescent="0.2">
      <c r="B985" s="254" t="s">
        <v>35</v>
      </c>
      <c r="C985" s="255">
        <f t="shared" si="230"/>
        <v>6608</v>
      </c>
      <c r="D985" s="256">
        <v>70</v>
      </c>
      <c r="E985" s="257">
        <v>0</v>
      </c>
      <c r="F985" s="258">
        <v>18</v>
      </c>
      <c r="G985" s="255">
        <f t="shared" si="232"/>
        <v>94.4</v>
      </c>
      <c r="H985" s="255">
        <f t="shared" si="231"/>
        <v>113.28</v>
      </c>
      <c r="I985" s="259">
        <v>6318</v>
      </c>
      <c r="J985" s="260">
        <f>IF(I985&lt;C985,3,IF(I985&gt;C985,1,2))</f>
        <v>3</v>
      </c>
      <c r="K985" s="261" t="s">
        <v>974</v>
      </c>
      <c r="L985" s="259">
        <v>5600</v>
      </c>
    </row>
    <row r="986" spans="2:12" x14ac:dyDescent="0.2">
      <c r="B986" s="48" t="s">
        <v>8460</v>
      </c>
      <c r="C986" s="255">
        <f t="shared" ref="C986" si="237">+((F986/100)+1)*L986</f>
        <v>6254</v>
      </c>
      <c r="D986" s="256">
        <v>70</v>
      </c>
      <c r="E986" s="257">
        <v>0</v>
      </c>
      <c r="F986" s="258">
        <v>18</v>
      </c>
      <c r="G986" s="255">
        <f t="shared" ref="G986" si="238">C986/D986</f>
        <v>89.342857142857142</v>
      </c>
      <c r="H986" s="255">
        <f t="shared" ref="H986" si="239">G986*1.2</f>
        <v>107.21142857142857</v>
      </c>
      <c r="I986" s="259">
        <v>6319</v>
      </c>
      <c r="J986" s="260">
        <f>IF(I986&lt;C986,3,IF(I986&gt;C986,1,2))</f>
        <v>1</v>
      </c>
      <c r="K986" s="261" t="s">
        <v>974</v>
      </c>
      <c r="L986" s="259">
        <v>5300</v>
      </c>
    </row>
    <row r="987" spans="2:12" x14ac:dyDescent="0.2">
      <c r="B987" s="240" t="s">
        <v>672</v>
      </c>
      <c r="C987" s="255">
        <f t="shared" si="230"/>
        <v>11800</v>
      </c>
      <c r="D987" s="256">
        <v>18</v>
      </c>
      <c r="E987" s="257">
        <v>0</v>
      </c>
      <c r="F987" s="258">
        <v>18</v>
      </c>
      <c r="G987" s="255">
        <f t="shared" si="232"/>
        <v>655.55555555555554</v>
      </c>
      <c r="H987" s="255">
        <f t="shared" si="231"/>
        <v>786.66666666666663</v>
      </c>
      <c r="I987" s="259">
        <v>9769.5</v>
      </c>
      <c r="J987" s="260">
        <f t="shared" ref="J987:J1007" si="240">IF(I987&lt;C987,3,IF(I987&gt;C987,1,2))</f>
        <v>3</v>
      </c>
      <c r="K987" s="261" t="s">
        <v>974</v>
      </c>
      <c r="L987" s="259">
        <v>10000</v>
      </c>
    </row>
    <row r="988" spans="2:12" x14ac:dyDescent="0.2">
      <c r="B988" s="254" t="s">
        <v>118</v>
      </c>
      <c r="C988" s="255">
        <f t="shared" si="230"/>
        <v>2596</v>
      </c>
      <c r="D988" s="256">
        <v>1</v>
      </c>
      <c r="E988" s="257">
        <v>0</v>
      </c>
      <c r="F988" s="258">
        <v>18</v>
      </c>
      <c r="G988" s="255">
        <f t="shared" si="232"/>
        <v>2596</v>
      </c>
      <c r="H988" s="255">
        <f t="shared" si="231"/>
        <v>3115.2</v>
      </c>
      <c r="I988" s="259">
        <v>2047.4999999999998</v>
      </c>
      <c r="J988" s="260">
        <f t="shared" si="240"/>
        <v>3</v>
      </c>
      <c r="K988" s="261" t="s">
        <v>974</v>
      </c>
      <c r="L988" s="259">
        <v>2200</v>
      </c>
    </row>
    <row r="989" spans="2:12" x14ac:dyDescent="0.2">
      <c r="B989" s="254" t="s">
        <v>117</v>
      </c>
      <c r="C989" s="255">
        <f t="shared" si="230"/>
        <v>11800</v>
      </c>
      <c r="D989" s="256">
        <v>18</v>
      </c>
      <c r="E989" s="257">
        <v>0</v>
      </c>
      <c r="F989" s="258">
        <v>18</v>
      </c>
      <c r="G989" s="255">
        <f t="shared" si="232"/>
        <v>655.55555555555554</v>
      </c>
      <c r="H989" s="255">
        <f t="shared" si="231"/>
        <v>786.66666666666663</v>
      </c>
      <c r="I989" s="259">
        <v>9945</v>
      </c>
      <c r="J989" s="260">
        <f t="shared" si="240"/>
        <v>3</v>
      </c>
      <c r="K989" s="261" t="s">
        <v>974</v>
      </c>
      <c r="L989" s="259">
        <v>10000</v>
      </c>
    </row>
    <row r="990" spans="2:12" x14ac:dyDescent="0.2">
      <c r="B990" s="254" t="s">
        <v>116</v>
      </c>
      <c r="C990" s="255">
        <f t="shared" si="230"/>
        <v>12120</v>
      </c>
      <c r="D990" s="256">
        <v>18</v>
      </c>
      <c r="E990" s="257">
        <v>0</v>
      </c>
      <c r="F990" s="258">
        <v>20</v>
      </c>
      <c r="G990" s="255">
        <f t="shared" si="232"/>
        <v>673.33333333333337</v>
      </c>
      <c r="H990" s="255">
        <f t="shared" si="231"/>
        <v>808</v>
      </c>
      <c r="I990" s="259">
        <v>9945</v>
      </c>
      <c r="J990" s="260">
        <f t="shared" si="240"/>
        <v>3</v>
      </c>
      <c r="K990" s="261" t="s">
        <v>974</v>
      </c>
      <c r="L990" s="259">
        <v>10100</v>
      </c>
    </row>
    <row r="991" spans="2:12" x14ac:dyDescent="0.2">
      <c r="B991" s="254" t="s">
        <v>115</v>
      </c>
      <c r="C991" s="255">
        <f t="shared" si="230"/>
        <v>6136</v>
      </c>
      <c r="D991" s="256">
        <v>24</v>
      </c>
      <c r="E991" s="257">
        <v>0</v>
      </c>
      <c r="F991" s="258">
        <v>18</v>
      </c>
      <c r="G991" s="255">
        <f t="shared" si="232"/>
        <v>255.66666666666666</v>
      </c>
      <c r="H991" s="255">
        <f t="shared" si="231"/>
        <v>306.79999999999995</v>
      </c>
      <c r="I991" s="259">
        <v>5031</v>
      </c>
      <c r="J991" s="260">
        <f t="shared" si="240"/>
        <v>3</v>
      </c>
      <c r="K991" s="261" t="s">
        <v>979</v>
      </c>
      <c r="L991" s="259">
        <v>5200</v>
      </c>
    </row>
    <row r="992" spans="2:12" x14ac:dyDescent="0.2">
      <c r="B992" s="254" t="s">
        <v>114</v>
      </c>
      <c r="C992" s="255">
        <f t="shared" si="230"/>
        <v>6254</v>
      </c>
      <c r="D992" s="256">
        <v>100</v>
      </c>
      <c r="E992" s="257">
        <v>0</v>
      </c>
      <c r="F992" s="258">
        <v>18</v>
      </c>
      <c r="G992" s="255">
        <f t="shared" si="232"/>
        <v>62.54</v>
      </c>
      <c r="H992" s="255">
        <f t="shared" si="231"/>
        <v>75.048000000000002</v>
      </c>
      <c r="I992" s="259">
        <v>4680</v>
      </c>
      <c r="J992" s="260">
        <f t="shared" si="240"/>
        <v>3</v>
      </c>
      <c r="K992" s="261" t="s">
        <v>8030</v>
      </c>
      <c r="L992" s="259">
        <v>5300</v>
      </c>
    </row>
    <row r="993" spans="1:13" x14ac:dyDescent="0.2">
      <c r="B993" s="264" t="s">
        <v>718</v>
      </c>
      <c r="C993" s="255">
        <f t="shared" si="230"/>
        <v>4720</v>
      </c>
      <c r="D993" s="256">
        <v>50</v>
      </c>
      <c r="E993" s="257">
        <v>0</v>
      </c>
      <c r="F993" s="258">
        <v>18</v>
      </c>
      <c r="G993" s="255">
        <f t="shared" si="232"/>
        <v>94.4</v>
      </c>
      <c r="H993" s="255">
        <f t="shared" si="231"/>
        <v>113.28</v>
      </c>
      <c r="I993" s="259">
        <v>4329</v>
      </c>
      <c r="J993" s="260">
        <f t="shared" si="240"/>
        <v>3</v>
      </c>
      <c r="K993" s="261" t="s">
        <v>979</v>
      </c>
      <c r="L993" s="259">
        <v>4000</v>
      </c>
    </row>
    <row r="994" spans="1:13" x14ac:dyDescent="0.2">
      <c r="A994" s="274"/>
      <c r="B994" s="264" t="s">
        <v>9235</v>
      </c>
      <c r="C994" s="255">
        <f t="shared" ref="C994" si="241">+((F994/100)+1)*L994</f>
        <v>4720</v>
      </c>
      <c r="D994" s="256">
        <v>50</v>
      </c>
      <c r="E994" s="257">
        <v>0</v>
      </c>
      <c r="F994" s="258">
        <v>18</v>
      </c>
      <c r="G994" s="255">
        <f t="shared" ref="G994" si="242">C994/D994</f>
        <v>94.4</v>
      </c>
      <c r="H994" s="255">
        <f t="shared" ref="H994" si="243">G994*1.2</f>
        <v>113.28</v>
      </c>
      <c r="I994" s="259">
        <v>4330</v>
      </c>
      <c r="J994" s="260">
        <f t="shared" ref="J994" si="244">IF(I994&lt;C994,3,IF(I994&gt;C994,1,2))</f>
        <v>3</v>
      </c>
      <c r="K994" s="261" t="s">
        <v>979</v>
      </c>
      <c r="L994" s="259">
        <v>4000</v>
      </c>
      <c r="M994" s="274"/>
    </row>
    <row r="995" spans="1:13" x14ac:dyDescent="0.2">
      <c r="B995" s="264" t="s">
        <v>689</v>
      </c>
      <c r="C995" s="255">
        <f t="shared" si="230"/>
        <v>9558</v>
      </c>
      <c r="D995" s="256">
        <v>120</v>
      </c>
      <c r="E995" s="257">
        <v>0</v>
      </c>
      <c r="F995" s="258">
        <v>18</v>
      </c>
      <c r="G995" s="255">
        <f t="shared" si="232"/>
        <v>79.650000000000006</v>
      </c>
      <c r="H995" s="255">
        <f t="shared" si="231"/>
        <v>95.58</v>
      </c>
      <c r="I995" s="259">
        <v>7838.9999999999991</v>
      </c>
      <c r="J995" s="260">
        <f t="shared" si="240"/>
        <v>3</v>
      </c>
      <c r="K995" s="261" t="s">
        <v>979</v>
      </c>
      <c r="L995" s="259">
        <v>8100</v>
      </c>
    </row>
    <row r="996" spans="1:13" x14ac:dyDescent="0.2">
      <c r="B996" s="254" t="s">
        <v>113</v>
      </c>
      <c r="C996" s="255">
        <f t="shared" si="230"/>
        <v>3000</v>
      </c>
      <c r="D996" s="256">
        <v>1</v>
      </c>
      <c r="E996" s="257">
        <v>0</v>
      </c>
      <c r="F996" s="258">
        <v>20</v>
      </c>
      <c r="G996" s="255">
        <f t="shared" si="232"/>
        <v>3000</v>
      </c>
      <c r="H996" s="255">
        <f t="shared" si="231"/>
        <v>3600</v>
      </c>
      <c r="I996" s="259">
        <v>2880</v>
      </c>
      <c r="J996" s="260">
        <f t="shared" si="240"/>
        <v>3</v>
      </c>
      <c r="K996" s="261" t="s">
        <v>973</v>
      </c>
      <c r="L996" s="259">
        <v>2500</v>
      </c>
    </row>
    <row r="997" spans="1:13" x14ac:dyDescent="0.2">
      <c r="A997" s="272"/>
      <c r="B997" s="273" t="s">
        <v>9203</v>
      </c>
      <c r="C997" s="255">
        <f t="shared" ref="C997" si="245">+((F997/100)+1)*L997</f>
        <v>7200</v>
      </c>
      <c r="D997" s="256">
        <v>12</v>
      </c>
      <c r="E997" s="257">
        <v>0</v>
      </c>
      <c r="F997" s="258">
        <v>20</v>
      </c>
      <c r="G997" s="255">
        <f t="shared" ref="G997" si="246">C997/D997</f>
        <v>600</v>
      </c>
      <c r="H997" s="255">
        <f t="shared" ref="H997" si="247">G997*1.2</f>
        <v>720</v>
      </c>
      <c r="I997" s="259">
        <v>2881</v>
      </c>
      <c r="J997" s="260">
        <f t="shared" ref="J997" si="248">IF(I997&lt;C997,3,IF(I997&gt;C997,1,2))</f>
        <v>3</v>
      </c>
      <c r="K997" s="261" t="s">
        <v>973</v>
      </c>
      <c r="L997" s="259">
        <v>6000</v>
      </c>
      <c r="M997" s="272"/>
    </row>
    <row r="998" spans="1:13" x14ac:dyDescent="0.2">
      <c r="B998" s="262" t="s">
        <v>112</v>
      </c>
      <c r="C998" s="255">
        <f t="shared" si="230"/>
        <v>4200</v>
      </c>
      <c r="D998" s="256">
        <v>12</v>
      </c>
      <c r="E998" s="257" t="s">
        <v>111</v>
      </c>
      <c r="F998" s="258">
        <v>20</v>
      </c>
      <c r="G998" s="255">
        <f t="shared" si="232"/>
        <v>350</v>
      </c>
      <c r="H998" s="255">
        <f t="shared" si="231"/>
        <v>420</v>
      </c>
      <c r="I998" s="259">
        <v>3480</v>
      </c>
      <c r="J998" s="260">
        <f t="shared" si="240"/>
        <v>3</v>
      </c>
      <c r="K998" s="261" t="s">
        <v>974</v>
      </c>
      <c r="L998" s="259">
        <v>3500</v>
      </c>
    </row>
    <row r="999" spans="1:13" x14ac:dyDescent="0.2">
      <c r="B999" s="240" t="s">
        <v>909</v>
      </c>
      <c r="C999" s="255">
        <f t="shared" si="230"/>
        <v>6480</v>
      </c>
      <c r="D999" s="256">
        <v>80</v>
      </c>
      <c r="E999" s="257">
        <v>0</v>
      </c>
      <c r="F999" s="258">
        <v>20</v>
      </c>
      <c r="G999" s="255">
        <f t="shared" si="232"/>
        <v>81</v>
      </c>
      <c r="H999" s="255">
        <f t="shared" si="231"/>
        <v>97.2</v>
      </c>
      <c r="I999" s="259">
        <v>6376.5</v>
      </c>
      <c r="J999" s="260">
        <f t="shared" si="240"/>
        <v>3</v>
      </c>
      <c r="K999" s="261" t="s">
        <v>979</v>
      </c>
      <c r="L999" s="259">
        <v>5400</v>
      </c>
    </row>
    <row r="1000" spans="1:13" x14ac:dyDescent="0.2">
      <c r="B1000" s="262" t="s">
        <v>644</v>
      </c>
      <c r="C1000" s="255">
        <f t="shared" si="230"/>
        <v>8850</v>
      </c>
      <c r="D1000" s="256">
        <v>100</v>
      </c>
      <c r="E1000" s="257">
        <v>0</v>
      </c>
      <c r="F1000" s="258">
        <v>18</v>
      </c>
      <c r="G1000" s="255">
        <f t="shared" si="232"/>
        <v>88.5</v>
      </c>
      <c r="H1000" s="255">
        <f t="shared" si="231"/>
        <v>106.2</v>
      </c>
      <c r="I1000" s="259">
        <v>8512.92</v>
      </c>
      <c r="J1000" s="260">
        <f t="shared" si="240"/>
        <v>3</v>
      </c>
      <c r="K1000" s="261" t="s">
        <v>979</v>
      </c>
      <c r="L1000" s="259">
        <v>7500</v>
      </c>
    </row>
    <row r="1001" spans="1:13" x14ac:dyDescent="0.2">
      <c r="B1001" s="264" t="s">
        <v>8257</v>
      </c>
      <c r="C1001" s="255">
        <f t="shared" si="230"/>
        <v>8437</v>
      </c>
      <c r="D1001" s="256">
        <v>50</v>
      </c>
      <c r="E1001" s="257">
        <v>0</v>
      </c>
      <c r="F1001" s="258">
        <v>18</v>
      </c>
      <c r="G1001" s="255">
        <f t="shared" si="232"/>
        <v>168.74</v>
      </c>
      <c r="H1001" s="255">
        <f t="shared" si="231"/>
        <v>202.488</v>
      </c>
      <c r="I1001" s="259">
        <v>8365.5</v>
      </c>
      <c r="J1001" s="260">
        <f t="shared" si="240"/>
        <v>3</v>
      </c>
      <c r="K1001" s="261" t="s">
        <v>979</v>
      </c>
      <c r="L1001" s="259">
        <v>7150</v>
      </c>
    </row>
    <row r="1002" spans="1:13" x14ac:dyDescent="0.2">
      <c r="B1002" s="254" t="s">
        <v>110</v>
      </c>
      <c r="C1002" s="255">
        <f t="shared" si="230"/>
        <v>5820</v>
      </c>
      <c r="D1002" s="256">
        <v>12</v>
      </c>
      <c r="E1002" s="257">
        <v>0</v>
      </c>
      <c r="F1002" s="258">
        <v>20</v>
      </c>
      <c r="G1002" s="255">
        <f t="shared" si="232"/>
        <v>485</v>
      </c>
      <c r="H1002" s="255">
        <f t="shared" si="231"/>
        <v>582</v>
      </c>
      <c r="I1002" s="259">
        <v>5820</v>
      </c>
      <c r="J1002" s="260">
        <f t="shared" si="240"/>
        <v>2</v>
      </c>
      <c r="K1002" s="261" t="s">
        <v>973</v>
      </c>
      <c r="L1002" s="259">
        <v>4850</v>
      </c>
    </row>
    <row r="1003" spans="1:13" x14ac:dyDescent="0.2">
      <c r="B1003" s="262" t="s">
        <v>109</v>
      </c>
      <c r="C1003" s="255">
        <f t="shared" si="230"/>
        <v>2880</v>
      </c>
      <c r="D1003" s="256">
        <v>12</v>
      </c>
      <c r="E1003" s="257">
        <v>0</v>
      </c>
      <c r="F1003" s="258">
        <v>20</v>
      </c>
      <c r="G1003" s="255">
        <f t="shared" si="232"/>
        <v>240</v>
      </c>
      <c r="H1003" s="255">
        <f t="shared" si="231"/>
        <v>288</v>
      </c>
      <c r="I1003" s="259">
        <v>3000</v>
      </c>
      <c r="J1003" s="260">
        <f t="shared" si="240"/>
        <v>1</v>
      </c>
      <c r="K1003" s="261" t="s">
        <v>973</v>
      </c>
      <c r="L1003" s="259">
        <v>2400</v>
      </c>
    </row>
    <row r="1004" spans="1:13" x14ac:dyDescent="0.2">
      <c r="B1004" s="254" t="s">
        <v>108</v>
      </c>
      <c r="C1004" s="255">
        <f t="shared" si="230"/>
        <v>6120</v>
      </c>
      <c r="D1004" s="256">
        <v>6</v>
      </c>
      <c r="E1004" s="257">
        <v>0</v>
      </c>
      <c r="F1004" s="258">
        <v>20</v>
      </c>
      <c r="G1004" s="255">
        <f t="shared" si="232"/>
        <v>1020</v>
      </c>
      <c r="H1004" s="255">
        <f t="shared" si="231"/>
        <v>1224</v>
      </c>
      <c r="I1004" s="259">
        <v>5820</v>
      </c>
      <c r="J1004" s="260">
        <f t="shared" si="240"/>
        <v>3</v>
      </c>
      <c r="K1004" s="261" t="s">
        <v>973</v>
      </c>
      <c r="L1004" s="259">
        <v>5100</v>
      </c>
    </row>
    <row r="1005" spans="1:13" x14ac:dyDescent="0.2">
      <c r="B1005" s="254" t="s">
        <v>826</v>
      </c>
      <c r="C1005" s="255">
        <f t="shared" si="230"/>
        <v>6600</v>
      </c>
      <c r="D1005" s="256">
        <v>12</v>
      </c>
      <c r="E1005" s="257" t="s">
        <v>813</v>
      </c>
      <c r="F1005" s="258">
        <v>20</v>
      </c>
      <c r="G1005" s="255">
        <f t="shared" si="232"/>
        <v>550</v>
      </c>
      <c r="H1005" s="255">
        <f t="shared" si="231"/>
        <v>660</v>
      </c>
      <c r="I1005" s="259">
        <v>5040</v>
      </c>
      <c r="J1005" s="260">
        <f t="shared" si="240"/>
        <v>3</v>
      </c>
      <c r="K1005" s="261" t="s">
        <v>973</v>
      </c>
      <c r="L1005" s="259">
        <v>5500</v>
      </c>
    </row>
    <row r="1006" spans="1:13" x14ac:dyDescent="0.2">
      <c r="B1006" s="254" t="s">
        <v>754</v>
      </c>
      <c r="C1006" s="255">
        <f t="shared" si="230"/>
        <v>5760</v>
      </c>
      <c r="D1006" s="256">
        <v>24</v>
      </c>
      <c r="E1006" s="257">
        <v>0</v>
      </c>
      <c r="F1006" s="258">
        <v>20</v>
      </c>
      <c r="G1006" s="255">
        <f t="shared" si="232"/>
        <v>240</v>
      </c>
      <c r="H1006" s="255">
        <f t="shared" si="231"/>
        <v>288</v>
      </c>
      <c r="I1006" s="259">
        <v>4620</v>
      </c>
      <c r="J1006" s="260">
        <f t="shared" si="240"/>
        <v>3</v>
      </c>
      <c r="K1006" s="261" t="s">
        <v>973</v>
      </c>
      <c r="L1006" s="259">
        <v>4800</v>
      </c>
    </row>
    <row r="1007" spans="1:13" x14ac:dyDescent="0.2">
      <c r="B1007" s="254" t="s">
        <v>755</v>
      </c>
      <c r="C1007" s="255">
        <f t="shared" si="230"/>
        <v>2040</v>
      </c>
      <c r="D1007" s="256">
        <v>24</v>
      </c>
      <c r="E1007" s="257">
        <v>0</v>
      </c>
      <c r="F1007" s="258">
        <v>20</v>
      </c>
      <c r="G1007" s="255">
        <f t="shared" si="232"/>
        <v>85</v>
      </c>
      <c r="H1007" s="255">
        <f t="shared" si="231"/>
        <v>102</v>
      </c>
      <c r="I1007" s="259">
        <v>1980</v>
      </c>
      <c r="J1007" s="260">
        <f t="shared" si="240"/>
        <v>3</v>
      </c>
      <c r="K1007" s="261" t="s">
        <v>973</v>
      </c>
      <c r="L1007" s="259">
        <v>1700</v>
      </c>
    </row>
    <row r="1008" spans="1:13" x14ac:dyDescent="0.2">
      <c r="C1008" s="255"/>
      <c r="D1008" s="256">
        <v>12</v>
      </c>
      <c r="E1008" s="257">
        <v>0</v>
      </c>
      <c r="F1008" s="258">
        <v>20</v>
      </c>
      <c r="G1008" s="255">
        <f t="shared" ref="G1008" si="249">C1008/D1008</f>
        <v>0</v>
      </c>
      <c r="H1008" s="255">
        <f t="shared" ref="H1008" si="250">G1008*1.2</f>
        <v>0</v>
      </c>
      <c r="I1008" s="259">
        <v>1981</v>
      </c>
      <c r="J1008" s="260">
        <f t="shared" ref="J1008" si="251">IF(I1008&lt;C1008,3,IF(I1008&gt;C1008,1,2))</f>
        <v>1</v>
      </c>
      <c r="K1008" s="261" t="s">
        <v>973</v>
      </c>
      <c r="L1008" s="259">
        <v>5400</v>
      </c>
    </row>
    <row r="1009" spans="2:12" x14ac:dyDescent="0.2">
      <c r="B1009" s="240" t="s">
        <v>910</v>
      </c>
      <c r="C1009" s="255">
        <f t="shared" si="230"/>
        <v>15600</v>
      </c>
      <c r="D1009" s="256">
        <v>24</v>
      </c>
      <c r="E1009" s="257">
        <v>0</v>
      </c>
      <c r="F1009" s="258">
        <v>20</v>
      </c>
      <c r="G1009" s="255">
        <f t="shared" si="232"/>
        <v>650</v>
      </c>
      <c r="H1009" s="255">
        <f t="shared" si="231"/>
        <v>780</v>
      </c>
      <c r="I1009" s="259">
        <v>14400</v>
      </c>
      <c r="J1009" s="260">
        <f t="shared" ref="J1009:J1033" si="252">IF(I1009&lt;C1009,3,IF(I1009&gt;C1009,1,2))</f>
        <v>3</v>
      </c>
      <c r="K1009" s="261" t="s">
        <v>973</v>
      </c>
      <c r="L1009" s="259">
        <v>13000</v>
      </c>
    </row>
    <row r="1010" spans="2:12" x14ac:dyDescent="0.2">
      <c r="B1010" s="254" t="s">
        <v>107</v>
      </c>
      <c r="C1010" s="255">
        <f t="shared" si="230"/>
        <v>3420</v>
      </c>
      <c r="D1010" s="256">
        <v>24</v>
      </c>
      <c r="E1010" s="257">
        <v>0</v>
      </c>
      <c r="F1010" s="258">
        <v>20</v>
      </c>
      <c r="G1010" s="255">
        <f t="shared" si="232"/>
        <v>142.5</v>
      </c>
      <c r="H1010" s="255">
        <f t="shared" si="231"/>
        <v>171</v>
      </c>
      <c r="I1010" s="259">
        <v>3420</v>
      </c>
      <c r="J1010" s="260">
        <f t="shared" si="252"/>
        <v>2</v>
      </c>
      <c r="K1010" s="261" t="s">
        <v>973</v>
      </c>
      <c r="L1010" s="259">
        <v>2850</v>
      </c>
    </row>
    <row r="1011" spans="2:12" x14ac:dyDescent="0.2">
      <c r="B1011" s="254" t="s">
        <v>106</v>
      </c>
      <c r="C1011" s="255">
        <f t="shared" si="230"/>
        <v>1320</v>
      </c>
      <c r="D1011" s="256">
        <v>1</v>
      </c>
      <c r="E1011" s="257">
        <v>0</v>
      </c>
      <c r="F1011" s="258">
        <v>20</v>
      </c>
      <c r="G1011" s="255">
        <f t="shared" si="232"/>
        <v>1320</v>
      </c>
      <c r="H1011" s="255">
        <f t="shared" si="231"/>
        <v>1584</v>
      </c>
      <c r="I1011" s="259">
        <v>1200</v>
      </c>
      <c r="J1011" s="260">
        <f t="shared" si="252"/>
        <v>3</v>
      </c>
      <c r="K1011" s="261" t="s">
        <v>973</v>
      </c>
      <c r="L1011" s="259">
        <v>1100</v>
      </c>
    </row>
    <row r="1012" spans="2:12" x14ac:dyDescent="0.2">
      <c r="B1012" s="254" t="s">
        <v>105</v>
      </c>
      <c r="C1012" s="255">
        <f t="shared" si="230"/>
        <v>936</v>
      </c>
      <c r="D1012" s="256">
        <v>1</v>
      </c>
      <c r="E1012" s="257">
        <v>0</v>
      </c>
      <c r="F1012" s="258">
        <v>20</v>
      </c>
      <c r="G1012" s="255">
        <f t="shared" si="232"/>
        <v>936</v>
      </c>
      <c r="H1012" s="255">
        <f t="shared" si="231"/>
        <v>1123.2</v>
      </c>
      <c r="I1012" s="259">
        <v>900</v>
      </c>
      <c r="J1012" s="260">
        <f t="shared" si="252"/>
        <v>3</v>
      </c>
      <c r="K1012" s="261" t="s">
        <v>973</v>
      </c>
      <c r="L1012" s="259">
        <v>780</v>
      </c>
    </row>
    <row r="1013" spans="2:12" x14ac:dyDescent="0.2">
      <c r="B1013" s="263" t="s">
        <v>9192</v>
      </c>
      <c r="C1013" s="255">
        <f t="shared" ref="C1013:C1014" si="253">+((F1013/100)+1)*L1013</f>
        <v>0</v>
      </c>
      <c r="D1013" s="256">
        <v>1</v>
      </c>
      <c r="E1013" s="257">
        <v>0</v>
      </c>
      <c r="F1013" s="258">
        <v>20</v>
      </c>
      <c r="G1013" s="255">
        <f t="shared" ref="G1013:G1014" si="254">C1013/D1013</f>
        <v>0</v>
      </c>
      <c r="H1013" s="255">
        <f t="shared" ref="H1013:H1014" si="255">G1013*1.2</f>
        <v>0</v>
      </c>
      <c r="I1013" s="259">
        <v>901</v>
      </c>
      <c r="J1013" s="260">
        <f t="shared" ref="J1013:J1014" si="256">IF(I1013&lt;C1013,3,IF(I1013&gt;C1013,1,2))</f>
        <v>1</v>
      </c>
      <c r="K1013" s="261" t="s">
        <v>973</v>
      </c>
      <c r="L1013" s="259">
        <v>0</v>
      </c>
    </row>
    <row r="1014" spans="2:12" x14ac:dyDescent="0.2">
      <c r="B1014" s="254" t="s">
        <v>104</v>
      </c>
      <c r="C1014" s="255">
        <f t="shared" si="253"/>
        <v>15600</v>
      </c>
      <c r="D1014" s="256">
        <v>1</v>
      </c>
      <c r="E1014" s="257">
        <v>0</v>
      </c>
      <c r="F1014" s="258">
        <v>20</v>
      </c>
      <c r="G1014" s="255">
        <f t="shared" si="254"/>
        <v>15600</v>
      </c>
      <c r="H1014" s="255">
        <f t="shared" si="255"/>
        <v>18720</v>
      </c>
      <c r="I1014" s="259">
        <v>902</v>
      </c>
      <c r="J1014" s="260">
        <f t="shared" si="256"/>
        <v>3</v>
      </c>
      <c r="K1014" s="261"/>
      <c r="L1014" s="259">
        <v>13000</v>
      </c>
    </row>
    <row r="1015" spans="2:12" x14ac:dyDescent="0.2">
      <c r="B1015" s="263" t="s">
        <v>8557</v>
      </c>
      <c r="C1015" s="255">
        <f t="shared" ref="C1015:C1046" si="257">+((F1015/100)+1)*L1015</f>
        <v>12000</v>
      </c>
      <c r="D1015" s="256">
        <v>50</v>
      </c>
      <c r="E1015" s="257">
        <v>0</v>
      </c>
      <c r="F1015" s="258">
        <v>20</v>
      </c>
      <c r="G1015" s="255">
        <f t="shared" si="232"/>
        <v>240</v>
      </c>
      <c r="H1015" s="255">
        <f t="shared" si="231"/>
        <v>288</v>
      </c>
      <c r="I1015" s="259">
        <v>7500</v>
      </c>
      <c r="J1015" s="260">
        <f t="shared" si="252"/>
        <v>3</v>
      </c>
      <c r="K1015" s="261" t="s">
        <v>974</v>
      </c>
      <c r="L1015" s="259">
        <v>10000</v>
      </c>
    </row>
    <row r="1016" spans="2:12" x14ac:dyDescent="0.2">
      <c r="B1016" s="265" t="s">
        <v>780</v>
      </c>
      <c r="C1016" s="255">
        <f t="shared" si="257"/>
        <v>2700</v>
      </c>
      <c r="D1016" s="256">
        <v>0</v>
      </c>
      <c r="E1016" s="257">
        <v>0</v>
      </c>
      <c r="F1016" s="258">
        <v>20</v>
      </c>
      <c r="G1016" s="255" t="e">
        <f t="shared" si="232"/>
        <v>#DIV/0!</v>
      </c>
      <c r="H1016" s="255" t="e">
        <f t="shared" si="231"/>
        <v>#DIV/0!</v>
      </c>
      <c r="I1016" s="259">
        <v>2700</v>
      </c>
      <c r="J1016" s="260">
        <f t="shared" si="252"/>
        <v>2</v>
      </c>
      <c r="K1016" s="261" t="s">
        <v>973</v>
      </c>
      <c r="L1016" s="259">
        <v>2250</v>
      </c>
    </row>
    <row r="1017" spans="2:12" ht="15" customHeight="1" x14ac:dyDescent="0.2">
      <c r="B1017" s="254" t="s">
        <v>103</v>
      </c>
      <c r="C1017" s="255">
        <f t="shared" si="257"/>
        <v>2700</v>
      </c>
      <c r="D1017" s="256">
        <v>50</v>
      </c>
      <c r="E1017" s="257">
        <v>0</v>
      </c>
      <c r="F1017" s="258">
        <v>20</v>
      </c>
      <c r="G1017" s="255">
        <f t="shared" si="232"/>
        <v>54</v>
      </c>
      <c r="H1017" s="255">
        <f t="shared" si="231"/>
        <v>64.8</v>
      </c>
      <c r="I1017" s="259">
        <v>2700</v>
      </c>
      <c r="J1017" s="260">
        <f t="shared" si="252"/>
        <v>2</v>
      </c>
      <c r="K1017" s="261" t="s">
        <v>973</v>
      </c>
      <c r="L1017" s="259">
        <v>2250</v>
      </c>
    </row>
    <row r="1018" spans="2:12" ht="15" customHeight="1" x14ac:dyDescent="0.2">
      <c r="B1018" s="264" t="s">
        <v>683</v>
      </c>
      <c r="C1018" s="255">
        <f t="shared" si="257"/>
        <v>6549</v>
      </c>
      <c r="D1018" s="256">
        <v>1</v>
      </c>
      <c r="E1018" s="257">
        <v>0</v>
      </c>
      <c r="F1018" s="258">
        <v>18</v>
      </c>
      <c r="G1018" s="255">
        <f t="shared" si="232"/>
        <v>6549</v>
      </c>
      <c r="H1018" s="255">
        <f t="shared" si="231"/>
        <v>7858.7999999999993</v>
      </c>
      <c r="I1018" s="259">
        <v>6493.5</v>
      </c>
      <c r="J1018" s="260">
        <f t="shared" si="252"/>
        <v>3</v>
      </c>
      <c r="K1018" s="261" t="s">
        <v>974</v>
      </c>
      <c r="L1018" s="259">
        <v>5550</v>
      </c>
    </row>
    <row r="1019" spans="2:12" ht="15" customHeight="1" x14ac:dyDescent="0.2">
      <c r="B1019" s="254" t="s">
        <v>102</v>
      </c>
      <c r="C1019" s="255">
        <f t="shared" si="257"/>
        <v>14750</v>
      </c>
      <c r="D1019" s="256">
        <v>1</v>
      </c>
      <c r="E1019" s="257">
        <v>0</v>
      </c>
      <c r="F1019" s="258">
        <v>18</v>
      </c>
      <c r="G1019" s="255">
        <f t="shared" si="232"/>
        <v>14750</v>
      </c>
      <c r="H1019" s="255">
        <f t="shared" si="231"/>
        <v>17700</v>
      </c>
      <c r="I1019" s="259">
        <v>12928.5</v>
      </c>
      <c r="J1019" s="260">
        <f t="shared" si="252"/>
        <v>3</v>
      </c>
      <c r="K1019" s="261" t="s">
        <v>974</v>
      </c>
      <c r="L1019" s="259">
        <v>12500</v>
      </c>
    </row>
    <row r="1020" spans="2:12" ht="15" customHeight="1" x14ac:dyDescent="0.2">
      <c r="B1020" s="254" t="s">
        <v>101</v>
      </c>
      <c r="C1020" s="255">
        <f t="shared" si="257"/>
        <v>5900</v>
      </c>
      <c r="D1020" s="256">
        <v>6</v>
      </c>
      <c r="E1020" s="257">
        <v>0</v>
      </c>
      <c r="F1020" s="258">
        <v>18</v>
      </c>
      <c r="G1020" s="255">
        <f t="shared" si="232"/>
        <v>983.33333333333337</v>
      </c>
      <c r="H1020" s="255">
        <f t="shared" si="231"/>
        <v>1180</v>
      </c>
      <c r="I1020" s="259">
        <v>4797</v>
      </c>
      <c r="J1020" s="260">
        <f t="shared" si="252"/>
        <v>3</v>
      </c>
      <c r="K1020" s="261" t="s">
        <v>974</v>
      </c>
      <c r="L1020" s="259">
        <v>5000</v>
      </c>
    </row>
    <row r="1021" spans="2:12" ht="15" customHeight="1" x14ac:dyDescent="0.2">
      <c r="B1021" s="263" t="s">
        <v>879</v>
      </c>
      <c r="C1021" s="255">
        <f t="shared" si="257"/>
        <v>8378</v>
      </c>
      <c r="D1021" s="256">
        <v>20</v>
      </c>
      <c r="E1021" s="257">
        <v>0</v>
      </c>
      <c r="F1021" s="258">
        <v>18</v>
      </c>
      <c r="G1021" s="255">
        <f t="shared" si="232"/>
        <v>418.9</v>
      </c>
      <c r="H1021" s="255">
        <f t="shared" si="231"/>
        <v>502.67999999999995</v>
      </c>
      <c r="I1021" s="259">
        <v>8307</v>
      </c>
      <c r="J1021" s="260">
        <f t="shared" si="252"/>
        <v>3</v>
      </c>
      <c r="K1021" s="261" t="s">
        <v>976</v>
      </c>
      <c r="L1021" s="259">
        <v>7100</v>
      </c>
    </row>
    <row r="1022" spans="2:12" ht="15" customHeight="1" x14ac:dyDescent="0.2">
      <c r="B1022" s="263" t="s">
        <v>878</v>
      </c>
      <c r="C1022" s="255">
        <f t="shared" si="257"/>
        <v>19133.7</v>
      </c>
      <c r="D1022" s="256">
        <v>100</v>
      </c>
      <c r="E1022" s="257">
        <v>0</v>
      </c>
      <c r="F1022" s="258">
        <v>18</v>
      </c>
      <c r="G1022" s="255">
        <f t="shared" si="232"/>
        <v>191.33700000000002</v>
      </c>
      <c r="H1022" s="255">
        <f t="shared" si="231"/>
        <v>229.60440000000003</v>
      </c>
      <c r="I1022" s="259">
        <v>16789.5</v>
      </c>
      <c r="J1022" s="260">
        <f t="shared" si="252"/>
        <v>3</v>
      </c>
      <c r="K1022" s="261" t="s">
        <v>975</v>
      </c>
      <c r="L1022" s="259">
        <v>16215</v>
      </c>
    </row>
    <row r="1023" spans="2:12" ht="15" customHeight="1" x14ac:dyDescent="0.2">
      <c r="B1023" s="264" t="s">
        <v>719</v>
      </c>
      <c r="C1023" s="255">
        <f t="shared" si="257"/>
        <v>2916.96</v>
      </c>
      <c r="D1023" s="256">
        <v>12</v>
      </c>
      <c r="E1023" s="257">
        <v>0</v>
      </c>
      <c r="F1023" s="258">
        <v>18</v>
      </c>
      <c r="G1023" s="255">
        <f t="shared" si="232"/>
        <v>243.08</v>
      </c>
      <c r="H1023" s="255">
        <f t="shared" si="231"/>
        <v>291.69600000000003</v>
      </c>
      <c r="I1023" s="259">
        <v>2457</v>
      </c>
      <c r="J1023" s="260">
        <f t="shared" si="252"/>
        <v>3</v>
      </c>
      <c r="K1023" s="261" t="s">
        <v>975</v>
      </c>
      <c r="L1023" s="259">
        <v>2472</v>
      </c>
    </row>
    <row r="1024" spans="2:12" ht="15" customHeight="1" x14ac:dyDescent="0.2">
      <c r="B1024" s="264" t="s">
        <v>685</v>
      </c>
      <c r="C1024" s="255">
        <f t="shared" si="257"/>
        <v>5079.8999999999996</v>
      </c>
      <c r="D1024" s="256">
        <v>25</v>
      </c>
      <c r="E1024" s="257">
        <v>0</v>
      </c>
      <c r="F1024" s="258">
        <v>18</v>
      </c>
      <c r="G1024" s="255">
        <f t="shared" si="232"/>
        <v>203.196</v>
      </c>
      <c r="H1024" s="255">
        <f t="shared" si="231"/>
        <v>243.83519999999999</v>
      </c>
      <c r="I1024" s="259">
        <v>4738.5</v>
      </c>
      <c r="J1024" s="260">
        <f t="shared" si="252"/>
        <v>3</v>
      </c>
      <c r="K1024" s="261" t="s">
        <v>975</v>
      </c>
      <c r="L1024" s="259">
        <v>4305</v>
      </c>
    </row>
    <row r="1025" spans="1:13" ht="15" customHeight="1" x14ac:dyDescent="0.2">
      <c r="B1025" s="263" t="s">
        <v>726</v>
      </c>
      <c r="C1025" s="255">
        <f t="shared" si="257"/>
        <v>10018.199999999999</v>
      </c>
      <c r="D1025" s="256">
        <v>50</v>
      </c>
      <c r="E1025" s="257">
        <v>0</v>
      </c>
      <c r="F1025" s="258">
        <v>18</v>
      </c>
      <c r="G1025" s="255">
        <f t="shared" si="232"/>
        <v>200.36399999999998</v>
      </c>
      <c r="H1025" s="255">
        <f t="shared" si="231"/>
        <v>240.43679999999995</v>
      </c>
      <c r="I1025" s="259">
        <v>9184.5</v>
      </c>
      <c r="J1025" s="260">
        <f t="shared" si="252"/>
        <v>3</v>
      </c>
      <c r="K1025" s="261" t="s">
        <v>975</v>
      </c>
      <c r="L1025" s="259">
        <v>8490</v>
      </c>
    </row>
    <row r="1026" spans="1:13" ht="15" customHeight="1" x14ac:dyDescent="0.2">
      <c r="B1026" s="270" t="s">
        <v>911</v>
      </c>
      <c r="C1026" s="255">
        <f t="shared" si="257"/>
        <v>8732</v>
      </c>
      <c r="D1026" s="256">
        <v>20</v>
      </c>
      <c r="E1026" s="257">
        <v>0</v>
      </c>
      <c r="F1026" s="258">
        <v>18</v>
      </c>
      <c r="G1026" s="255">
        <f t="shared" si="232"/>
        <v>436.6</v>
      </c>
      <c r="H1026" s="255">
        <f t="shared" si="231"/>
        <v>523.91999999999996</v>
      </c>
      <c r="I1026" s="259">
        <v>8365.5</v>
      </c>
      <c r="J1026" s="260">
        <f t="shared" si="252"/>
        <v>3</v>
      </c>
      <c r="K1026" s="261" t="s">
        <v>976</v>
      </c>
      <c r="L1026" s="259">
        <v>7400</v>
      </c>
    </row>
    <row r="1027" spans="1:13" ht="15" customHeight="1" x14ac:dyDescent="0.2">
      <c r="B1027" s="264" t="s">
        <v>684</v>
      </c>
      <c r="C1027" s="255">
        <f t="shared" si="257"/>
        <v>348</v>
      </c>
      <c r="D1027" s="256">
        <v>1</v>
      </c>
      <c r="E1027" s="257">
        <v>0</v>
      </c>
      <c r="F1027" s="258">
        <v>20</v>
      </c>
      <c r="G1027" s="255">
        <f t="shared" si="232"/>
        <v>348</v>
      </c>
      <c r="H1027" s="255">
        <f t="shared" si="231"/>
        <v>417.59999999999997</v>
      </c>
      <c r="I1027" s="259">
        <v>360</v>
      </c>
      <c r="J1027" s="260">
        <f t="shared" si="252"/>
        <v>1</v>
      </c>
      <c r="K1027" s="261" t="s">
        <v>973</v>
      </c>
      <c r="L1027" s="259">
        <v>290</v>
      </c>
    </row>
    <row r="1028" spans="1:13" ht="15" customHeight="1" x14ac:dyDescent="0.2">
      <c r="B1028" s="254" t="s">
        <v>9347</v>
      </c>
      <c r="C1028" s="255">
        <f t="shared" si="257"/>
        <v>1800</v>
      </c>
      <c r="D1028" s="256">
        <v>1</v>
      </c>
      <c r="E1028" s="257" t="s">
        <v>9248</v>
      </c>
      <c r="F1028" s="258">
        <v>20</v>
      </c>
      <c r="G1028" s="255">
        <f t="shared" si="232"/>
        <v>1800</v>
      </c>
      <c r="H1028" s="255">
        <f t="shared" si="231"/>
        <v>2160</v>
      </c>
      <c r="I1028" s="259">
        <v>1800</v>
      </c>
      <c r="J1028" s="260">
        <f t="shared" si="252"/>
        <v>2</v>
      </c>
      <c r="K1028" s="261" t="s">
        <v>973</v>
      </c>
      <c r="L1028" s="259">
        <v>1500</v>
      </c>
    </row>
    <row r="1029" spans="1:13" ht="15" customHeight="1" x14ac:dyDescent="0.2">
      <c r="A1029" s="279"/>
      <c r="B1029" s="280" t="s">
        <v>9348</v>
      </c>
      <c r="C1029" s="255">
        <f t="shared" ref="C1029" si="258">+((F1029/100)+1)*L1029</f>
        <v>1936</v>
      </c>
      <c r="D1029" s="256">
        <v>2</v>
      </c>
      <c r="E1029" s="257" t="s">
        <v>9248</v>
      </c>
      <c r="F1029" s="258">
        <v>21</v>
      </c>
      <c r="G1029" s="255">
        <f t="shared" ref="G1029" si="259">C1029/D1029</f>
        <v>968</v>
      </c>
      <c r="H1029" s="255">
        <f t="shared" ref="H1029" si="260">G1029*1.2</f>
        <v>1161.5999999999999</v>
      </c>
      <c r="I1029" s="259">
        <v>1801</v>
      </c>
      <c r="J1029" s="260">
        <f t="shared" ref="J1029" si="261">IF(I1029&lt;C1029,3,IF(I1029&gt;C1029,1,2))</f>
        <v>3</v>
      </c>
      <c r="K1029" s="261" t="s">
        <v>973</v>
      </c>
      <c r="L1029" s="259">
        <v>1600</v>
      </c>
      <c r="M1029" s="279"/>
    </row>
    <row r="1030" spans="1:13" ht="15" customHeight="1" x14ac:dyDescent="0.2">
      <c r="B1030" s="254" t="s">
        <v>100</v>
      </c>
      <c r="C1030" s="255">
        <f t="shared" si="257"/>
        <v>3600</v>
      </c>
      <c r="D1030" s="256">
        <v>100</v>
      </c>
      <c r="E1030" s="257">
        <v>0</v>
      </c>
      <c r="F1030" s="258">
        <v>20</v>
      </c>
      <c r="G1030" s="255">
        <f t="shared" si="232"/>
        <v>36</v>
      </c>
      <c r="H1030" s="255">
        <f t="shared" si="231"/>
        <v>43.199999999999996</v>
      </c>
      <c r="I1030" s="259">
        <v>3042</v>
      </c>
      <c r="J1030" s="260">
        <f t="shared" si="252"/>
        <v>3</v>
      </c>
      <c r="K1030" s="261" t="s">
        <v>978</v>
      </c>
      <c r="L1030" s="259">
        <v>3000</v>
      </c>
    </row>
    <row r="1031" spans="1:13" ht="15" customHeight="1" x14ac:dyDescent="0.2">
      <c r="B1031" s="254" t="s">
        <v>99</v>
      </c>
      <c r="C1031" s="255">
        <f t="shared" si="257"/>
        <v>1080</v>
      </c>
      <c r="D1031" s="256">
        <v>20</v>
      </c>
      <c r="E1031" s="257">
        <v>0</v>
      </c>
      <c r="F1031" s="258">
        <v>20</v>
      </c>
      <c r="G1031" s="255">
        <f t="shared" si="232"/>
        <v>54</v>
      </c>
      <c r="H1031" s="255">
        <f t="shared" si="231"/>
        <v>64.8</v>
      </c>
      <c r="I1031" s="259">
        <v>1053</v>
      </c>
      <c r="J1031" s="260">
        <f t="shared" si="252"/>
        <v>3</v>
      </c>
      <c r="K1031" s="261" t="s">
        <v>978</v>
      </c>
      <c r="L1031" s="259">
        <v>900</v>
      </c>
    </row>
    <row r="1032" spans="1:13" ht="15" customHeight="1" x14ac:dyDescent="0.2">
      <c r="B1032" s="254" t="s">
        <v>98</v>
      </c>
      <c r="C1032" s="255">
        <f t="shared" si="257"/>
        <v>2160</v>
      </c>
      <c r="D1032" s="256">
        <v>100</v>
      </c>
      <c r="E1032" s="257">
        <v>0</v>
      </c>
      <c r="F1032" s="258">
        <v>20</v>
      </c>
      <c r="G1032" s="255">
        <f t="shared" si="232"/>
        <v>21.6</v>
      </c>
      <c r="H1032" s="255">
        <f t="shared" si="231"/>
        <v>25.92</v>
      </c>
      <c r="I1032" s="259">
        <v>2047.4999999999998</v>
      </c>
      <c r="J1032" s="260">
        <f t="shared" si="252"/>
        <v>3</v>
      </c>
      <c r="K1032" s="261" t="s">
        <v>978</v>
      </c>
      <c r="L1032" s="259">
        <v>1800</v>
      </c>
    </row>
    <row r="1033" spans="1:13" ht="15" customHeight="1" x14ac:dyDescent="0.2">
      <c r="B1033" s="262" t="s">
        <v>97</v>
      </c>
      <c r="C1033" s="255">
        <f t="shared" si="257"/>
        <v>900</v>
      </c>
      <c r="D1033" s="256">
        <v>20</v>
      </c>
      <c r="E1033" s="257">
        <v>0</v>
      </c>
      <c r="F1033" s="258">
        <v>20</v>
      </c>
      <c r="G1033" s="255">
        <f t="shared" si="232"/>
        <v>45</v>
      </c>
      <c r="H1033" s="255">
        <f t="shared" si="231"/>
        <v>54</v>
      </c>
      <c r="I1033" s="259">
        <v>936</v>
      </c>
      <c r="J1033" s="260">
        <f t="shared" si="252"/>
        <v>1</v>
      </c>
      <c r="K1033" s="261" t="s">
        <v>978</v>
      </c>
      <c r="L1033" s="259">
        <v>750</v>
      </c>
    </row>
    <row r="1034" spans="1:13" ht="15" customHeight="1" x14ac:dyDescent="0.2">
      <c r="B1034" s="48" t="s">
        <v>9119</v>
      </c>
      <c r="C1034" s="253">
        <f t="shared" si="257"/>
        <v>3540</v>
      </c>
      <c r="D1034" s="49">
        <v>1</v>
      </c>
      <c r="F1034" s="48">
        <v>20</v>
      </c>
      <c r="G1034" s="244">
        <f t="shared" si="232"/>
        <v>3540</v>
      </c>
      <c r="H1034" s="244">
        <f t="shared" si="231"/>
        <v>4248</v>
      </c>
      <c r="L1034" s="48">
        <v>2950</v>
      </c>
    </row>
    <row r="1035" spans="1:13" ht="15" customHeight="1" x14ac:dyDescent="0.2">
      <c r="B1035" s="254" t="s">
        <v>96</v>
      </c>
      <c r="C1035" s="255">
        <f t="shared" si="257"/>
        <v>7562.5</v>
      </c>
      <c r="D1035" s="256">
        <v>12</v>
      </c>
      <c r="E1035" s="257">
        <v>0</v>
      </c>
      <c r="F1035" s="258">
        <v>21</v>
      </c>
      <c r="G1035" s="255">
        <f t="shared" si="232"/>
        <v>630.20833333333337</v>
      </c>
      <c r="H1035" s="255">
        <f t="shared" si="231"/>
        <v>756.25</v>
      </c>
      <c r="I1035" s="259">
        <v>5520</v>
      </c>
      <c r="J1035" s="260">
        <f t="shared" ref="J1035:J1046" si="262">IF(I1035&lt;C1035,3,IF(I1035&gt;C1035,1,2))</f>
        <v>3</v>
      </c>
      <c r="K1035" s="261" t="s">
        <v>973</v>
      </c>
      <c r="L1035" s="259">
        <v>6250</v>
      </c>
    </row>
    <row r="1036" spans="1:13" ht="15" customHeight="1" x14ac:dyDescent="0.2">
      <c r="B1036" s="262" t="s">
        <v>95</v>
      </c>
      <c r="C1036" s="255">
        <f t="shared" si="257"/>
        <v>16940</v>
      </c>
      <c r="D1036" s="256">
        <v>24</v>
      </c>
      <c r="E1036" s="257">
        <v>0</v>
      </c>
      <c r="F1036" s="258">
        <v>21</v>
      </c>
      <c r="G1036" s="255">
        <f t="shared" si="232"/>
        <v>705.83333333333337</v>
      </c>
      <c r="H1036" s="255">
        <f t="shared" si="231"/>
        <v>847</v>
      </c>
      <c r="I1036" s="259">
        <v>14400</v>
      </c>
      <c r="J1036" s="260">
        <f t="shared" si="262"/>
        <v>3</v>
      </c>
      <c r="K1036" s="261" t="s">
        <v>973</v>
      </c>
      <c r="L1036" s="259">
        <v>14000</v>
      </c>
    </row>
    <row r="1037" spans="1:13" ht="15" customHeight="1" x14ac:dyDescent="0.2">
      <c r="B1037" s="262" t="s">
        <v>94</v>
      </c>
      <c r="C1037" s="255">
        <f t="shared" si="257"/>
        <v>7260</v>
      </c>
      <c r="D1037" s="256">
        <v>12</v>
      </c>
      <c r="E1037" s="257">
        <v>0</v>
      </c>
      <c r="F1037" s="258">
        <v>21</v>
      </c>
      <c r="G1037" s="255">
        <f t="shared" si="232"/>
        <v>605</v>
      </c>
      <c r="H1037" s="255">
        <f t="shared" si="231"/>
        <v>726</v>
      </c>
      <c r="I1037" s="259">
        <v>6480</v>
      </c>
      <c r="J1037" s="260">
        <f t="shared" si="262"/>
        <v>3</v>
      </c>
      <c r="K1037" s="261" t="s">
        <v>973</v>
      </c>
      <c r="L1037" s="259">
        <v>6000</v>
      </c>
    </row>
    <row r="1038" spans="1:13" ht="15" customHeight="1" x14ac:dyDescent="0.2">
      <c r="B1038" s="254" t="s">
        <v>93</v>
      </c>
      <c r="C1038" s="255">
        <f t="shared" si="257"/>
        <v>4840</v>
      </c>
      <c r="D1038" s="256">
        <v>100</v>
      </c>
      <c r="E1038" s="257">
        <v>0</v>
      </c>
      <c r="F1038" s="258">
        <v>21</v>
      </c>
      <c r="G1038" s="255">
        <f t="shared" si="232"/>
        <v>48.4</v>
      </c>
      <c r="H1038" s="255">
        <f t="shared" si="231"/>
        <v>58.08</v>
      </c>
      <c r="I1038" s="259">
        <v>4020</v>
      </c>
      <c r="J1038" s="260">
        <f t="shared" si="262"/>
        <v>3</v>
      </c>
      <c r="K1038" s="261" t="s">
        <v>973</v>
      </c>
      <c r="L1038" s="259">
        <v>4000</v>
      </c>
    </row>
    <row r="1039" spans="1:13" ht="15" customHeight="1" x14ac:dyDescent="0.2">
      <c r="B1039" s="262" t="s">
        <v>92</v>
      </c>
      <c r="C1039" s="255">
        <f t="shared" si="257"/>
        <v>4840</v>
      </c>
      <c r="D1039" s="256">
        <v>100</v>
      </c>
      <c r="E1039" s="257">
        <v>0</v>
      </c>
      <c r="F1039" s="258">
        <v>21</v>
      </c>
      <c r="G1039" s="255">
        <f t="shared" si="232"/>
        <v>48.4</v>
      </c>
      <c r="H1039" s="255">
        <f t="shared" si="231"/>
        <v>58.08</v>
      </c>
      <c r="I1039" s="259">
        <v>4020</v>
      </c>
      <c r="J1039" s="260">
        <f t="shared" si="262"/>
        <v>3</v>
      </c>
      <c r="K1039" s="261" t="s">
        <v>973</v>
      </c>
      <c r="L1039" s="259">
        <v>4000</v>
      </c>
    </row>
    <row r="1040" spans="1:13" ht="15" customHeight="1" x14ac:dyDescent="0.2">
      <c r="B1040" s="262" t="s">
        <v>9249</v>
      </c>
      <c r="C1040" s="255">
        <f t="shared" si="257"/>
        <v>5142.5</v>
      </c>
      <c r="D1040" s="256">
        <v>10</v>
      </c>
      <c r="E1040" s="257">
        <v>0</v>
      </c>
      <c r="F1040" s="258">
        <v>21</v>
      </c>
      <c r="G1040" s="255">
        <f t="shared" si="232"/>
        <v>514.25</v>
      </c>
      <c r="H1040" s="255">
        <f t="shared" si="231"/>
        <v>617.1</v>
      </c>
      <c r="I1040" s="259">
        <v>20400</v>
      </c>
      <c r="J1040" s="260">
        <f t="shared" si="262"/>
        <v>1</v>
      </c>
      <c r="K1040" s="261" t="s">
        <v>973</v>
      </c>
      <c r="L1040" s="259">
        <v>4250</v>
      </c>
    </row>
    <row r="1041" spans="2:12" ht="15" customHeight="1" x14ac:dyDescent="0.2">
      <c r="B1041" s="262" t="s">
        <v>8021</v>
      </c>
      <c r="C1041" s="255">
        <f t="shared" si="257"/>
        <v>7260</v>
      </c>
      <c r="D1041" s="256">
        <v>12</v>
      </c>
      <c r="E1041" s="257">
        <v>0</v>
      </c>
      <c r="F1041" s="258">
        <v>21</v>
      </c>
      <c r="G1041" s="255">
        <f t="shared" si="232"/>
        <v>605</v>
      </c>
      <c r="H1041" s="255">
        <f t="shared" si="231"/>
        <v>726</v>
      </c>
      <c r="I1041" s="259">
        <v>7200</v>
      </c>
      <c r="J1041" s="260">
        <f t="shared" si="262"/>
        <v>3</v>
      </c>
      <c r="K1041" s="261" t="s">
        <v>973</v>
      </c>
      <c r="L1041" s="259">
        <v>6000</v>
      </c>
    </row>
    <row r="1042" spans="2:12" ht="15" customHeight="1" x14ac:dyDescent="0.2">
      <c r="B1042" s="254" t="s">
        <v>8022</v>
      </c>
      <c r="C1042" s="255">
        <f t="shared" si="257"/>
        <v>5445</v>
      </c>
      <c r="D1042" s="256">
        <v>6</v>
      </c>
      <c r="E1042" s="257">
        <v>0</v>
      </c>
      <c r="F1042" s="258">
        <v>21</v>
      </c>
      <c r="G1042" s="255">
        <f t="shared" si="232"/>
        <v>907.5</v>
      </c>
      <c r="H1042" s="255">
        <f t="shared" si="231"/>
        <v>1089</v>
      </c>
      <c r="I1042" s="259">
        <v>3600</v>
      </c>
      <c r="J1042" s="260">
        <f t="shared" si="262"/>
        <v>3</v>
      </c>
      <c r="K1042" s="261" t="s">
        <v>973</v>
      </c>
      <c r="L1042" s="259">
        <v>4500</v>
      </c>
    </row>
    <row r="1043" spans="2:12" ht="15" customHeight="1" x14ac:dyDescent="0.2">
      <c r="B1043" s="262" t="s">
        <v>91</v>
      </c>
      <c r="C1043" s="255">
        <f t="shared" si="257"/>
        <v>6050</v>
      </c>
      <c r="D1043" s="256">
        <v>1</v>
      </c>
      <c r="E1043" s="257">
        <v>0</v>
      </c>
      <c r="F1043" s="258">
        <v>21</v>
      </c>
      <c r="G1043" s="255">
        <f t="shared" si="232"/>
        <v>6050</v>
      </c>
      <c r="H1043" s="255">
        <f t="shared" ref="H1043:H1108" si="263">G1043*1.2</f>
        <v>7260</v>
      </c>
      <c r="I1043" s="259">
        <v>4680</v>
      </c>
      <c r="J1043" s="260">
        <f t="shared" si="262"/>
        <v>3</v>
      </c>
      <c r="K1043" s="261" t="s">
        <v>978</v>
      </c>
      <c r="L1043" s="259">
        <v>5000</v>
      </c>
    </row>
    <row r="1044" spans="2:12" ht="15" customHeight="1" x14ac:dyDescent="0.2">
      <c r="B1044" s="254" t="s">
        <v>90</v>
      </c>
      <c r="C1044" s="255">
        <f t="shared" si="257"/>
        <v>4356</v>
      </c>
      <c r="D1044" s="256">
        <v>1</v>
      </c>
      <c r="E1044" s="257">
        <v>0</v>
      </c>
      <c r="F1044" s="258">
        <v>21</v>
      </c>
      <c r="G1044" s="255">
        <f t="shared" ref="G1044:G1109" si="264">C1044/D1044</f>
        <v>4356</v>
      </c>
      <c r="H1044" s="255">
        <f t="shared" si="263"/>
        <v>5227.2</v>
      </c>
      <c r="I1044" s="259">
        <v>3451.5</v>
      </c>
      <c r="J1044" s="260">
        <f t="shared" si="262"/>
        <v>3</v>
      </c>
      <c r="K1044" s="261" t="s">
        <v>978</v>
      </c>
      <c r="L1044" s="259">
        <v>3600</v>
      </c>
    </row>
    <row r="1045" spans="2:12" ht="15" customHeight="1" x14ac:dyDescent="0.2">
      <c r="B1045" s="262" t="s">
        <v>89</v>
      </c>
      <c r="C1045" s="255">
        <f t="shared" si="257"/>
        <v>5040.8599999999997</v>
      </c>
      <c r="D1045" s="256">
        <v>1</v>
      </c>
      <c r="E1045" s="257">
        <v>0</v>
      </c>
      <c r="F1045" s="258">
        <v>21</v>
      </c>
      <c r="G1045" s="255">
        <f t="shared" si="264"/>
        <v>5040.8599999999997</v>
      </c>
      <c r="H1045" s="255">
        <f t="shared" si="263"/>
        <v>6049.0319999999992</v>
      </c>
      <c r="I1045" s="259">
        <v>4036.4999999999995</v>
      </c>
      <c r="J1045" s="260">
        <f t="shared" si="262"/>
        <v>3</v>
      </c>
      <c r="K1045" s="261" t="s">
        <v>978</v>
      </c>
      <c r="L1045" s="259">
        <v>4166</v>
      </c>
    </row>
    <row r="1046" spans="2:12" ht="15" customHeight="1" x14ac:dyDescent="0.2">
      <c r="B1046" s="254" t="s">
        <v>38</v>
      </c>
      <c r="C1046" s="255">
        <f t="shared" si="257"/>
        <v>16773.7</v>
      </c>
      <c r="D1046" s="256">
        <v>18</v>
      </c>
      <c r="E1046" s="257">
        <v>0</v>
      </c>
      <c r="F1046" s="258">
        <v>18</v>
      </c>
      <c r="G1046" s="255">
        <f t="shared" si="264"/>
        <v>931.87222222222226</v>
      </c>
      <c r="H1046" s="255">
        <f t="shared" si="263"/>
        <v>1118.2466666666667</v>
      </c>
      <c r="I1046" s="259">
        <v>16686.539999999997</v>
      </c>
      <c r="J1046" s="260">
        <f t="shared" si="262"/>
        <v>3</v>
      </c>
      <c r="K1046" s="261" t="s">
        <v>975</v>
      </c>
      <c r="L1046" s="259">
        <v>14215</v>
      </c>
    </row>
    <row r="1047" spans="2:12" ht="15" customHeight="1" x14ac:dyDescent="0.2">
      <c r="B1047" s="48" t="s">
        <v>8464</v>
      </c>
      <c r="C1047" s="255">
        <f t="shared" ref="C1047" si="265">+((F1047/100)+1)*L1047</f>
        <v>16461</v>
      </c>
      <c r="D1047" s="256">
        <v>18</v>
      </c>
      <c r="E1047" s="257">
        <v>0</v>
      </c>
      <c r="F1047" s="258">
        <v>18</v>
      </c>
      <c r="G1047" s="255">
        <f t="shared" ref="G1047" si="266">C1047/D1047</f>
        <v>914.5</v>
      </c>
      <c r="H1047" s="255">
        <f t="shared" ref="H1047" si="267">G1047*1.2</f>
        <v>1097.3999999999999</v>
      </c>
      <c r="I1047" s="259">
        <v>16687.54</v>
      </c>
      <c r="J1047" s="260">
        <f t="shared" ref="J1047" si="268">IF(I1047&lt;C1047,3,IF(I1047&gt;C1047,1,2))</f>
        <v>1</v>
      </c>
      <c r="K1047" s="261" t="s">
        <v>975</v>
      </c>
      <c r="L1047" s="259">
        <v>13950</v>
      </c>
    </row>
    <row r="1048" spans="2:12" ht="15" customHeight="1" x14ac:dyDescent="0.2">
      <c r="B1048" s="262" t="s">
        <v>88</v>
      </c>
      <c r="C1048" s="255">
        <f t="shared" ref="C1048:C1080" si="269">+((F1048/100)+1)*L1048</f>
        <v>12862</v>
      </c>
      <c r="D1048" s="256">
        <v>24</v>
      </c>
      <c r="E1048" s="257">
        <v>0</v>
      </c>
      <c r="F1048" s="258">
        <v>18</v>
      </c>
      <c r="G1048" s="255">
        <f t="shared" si="264"/>
        <v>535.91666666666663</v>
      </c>
      <c r="H1048" s="255">
        <f t="shared" si="263"/>
        <v>643.09999999999991</v>
      </c>
      <c r="I1048" s="259">
        <v>10471.5</v>
      </c>
      <c r="J1048" s="260">
        <f t="shared" ref="J1048:J1055" si="270">IF(I1048&lt;C1048,3,IF(I1048&gt;C1048,1,2))</f>
        <v>3</v>
      </c>
      <c r="K1048" s="261" t="s">
        <v>975</v>
      </c>
      <c r="L1048" s="259">
        <v>10900</v>
      </c>
    </row>
    <row r="1049" spans="2:12" ht="15" customHeight="1" x14ac:dyDescent="0.2">
      <c r="B1049" s="262" t="s">
        <v>87</v>
      </c>
      <c r="C1049" s="255">
        <f t="shared" si="269"/>
        <v>12862</v>
      </c>
      <c r="D1049" s="256">
        <v>24</v>
      </c>
      <c r="E1049" s="257">
        <v>0</v>
      </c>
      <c r="F1049" s="258">
        <v>18</v>
      </c>
      <c r="G1049" s="255">
        <f t="shared" si="264"/>
        <v>535.91666666666663</v>
      </c>
      <c r="H1049" s="255">
        <f t="shared" si="263"/>
        <v>643.09999999999991</v>
      </c>
      <c r="I1049" s="259">
        <v>10404.81</v>
      </c>
      <c r="J1049" s="260">
        <f t="shared" si="270"/>
        <v>3</v>
      </c>
      <c r="K1049" s="261" t="s">
        <v>975</v>
      </c>
      <c r="L1049" s="259">
        <v>10900</v>
      </c>
    </row>
    <row r="1050" spans="2:12" ht="15" customHeight="1" x14ac:dyDescent="0.2">
      <c r="B1050" s="265" t="s">
        <v>727</v>
      </c>
      <c r="C1050" s="255">
        <f t="shared" si="269"/>
        <v>12862</v>
      </c>
      <c r="D1050" s="256">
        <v>24</v>
      </c>
      <c r="E1050" s="257">
        <v>0</v>
      </c>
      <c r="F1050" s="258">
        <v>18</v>
      </c>
      <c r="G1050" s="255">
        <f t="shared" si="264"/>
        <v>535.91666666666663</v>
      </c>
      <c r="H1050" s="255">
        <f t="shared" si="263"/>
        <v>643.09999999999991</v>
      </c>
      <c r="I1050" s="259">
        <v>10471.5</v>
      </c>
      <c r="J1050" s="260">
        <f t="shared" si="270"/>
        <v>3</v>
      </c>
      <c r="K1050" s="261" t="s">
        <v>975</v>
      </c>
      <c r="L1050" s="259">
        <v>10900</v>
      </c>
    </row>
    <row r="1051" spans="2:12" ht="15" customHeight="1" x14ac:dyDescent="0.2">
      <c r="B1051" s="262" t="s">
        <v>86</v>
      </c>
      <c r="C1051" s="255">
        <f t="shared" si="269"/>
        <v>12862</v>
      </c>
      <c r="D1051" s="256">
        <v>24</v>
      </c>
      <c r="E1051" s="257">
        <v>0</v>
      </c>
      <c r="F1051" s="258">
        <v>18</v>
      </c>
      <c r="G1051" s="255">
        <f t="shared" si="264"/>
        <v>535.91666666666663</v>
      </c>
      <c r="H1051" s="255">
        <f t="shared" si="263"/>
        <v>643.09999999999991</v>
      </c>
      <c r="I1051" s="259">
        <v>10471.5</v>
      </c>
      <c r="J1051" s="260">
        <f t="shared" si="270"/>
        <v>3</v>
      </c>
      <c r="K1051" s="261" t="s">
        <v>975</v>
      </c>
      <c r="L1051" s="259">
        <v>10900</v>
      </c>
    </row>
    <row r="1052" spans="2:12" ht="15" customHeight="1" x14ac:dyDescent="0.2">
      <c r="B1052" s="254" t="s">
        <v>85</v>
      </c>
      <c r="C1052" s="255">
        <f t="shared" si="269"/>
        <v>12862</v>
      </c>
      <c r="D1052" s="256">
        <v>24</v>
      </c>
      <c r="E1052" s="257">
        <v>0</v>
      </c>
      <c r="F1052" s="258">
        <v>18</v>
      </c>
      <c r="G1052" s="255">
        <f t="shared" si="264"/>
        <v>535.91666666666663</v>
      </c>
      <c r="H1052" s="255">
        <f t="shared" si="263"/>
        <v>643.09999999999991</v>
      </c>
      <c r="I1052" s="259">
        <v>10062</v>
      </c>
      <c r="J1052" s="260">
        <f t="shared" si="270"/>
        <v>3</v>
      </c>
      <c r="K1052" s="261" t="s">
        <v>979</v>
      </c>
      <c r="L1052" s="259">
        <v>10900</v>
      </c>
    </row>
    <row r="1053" spans="2:12" ht="15" customHeight="1" x14ac:dyDescent="0.2">
      <c r="B1053" s="48" t="s">
        <v>8465</v>
      </c>
      <c r="C1053" s="255">
        <f t="shared" ref="C1053" si="271">+((F1053/100)+1)*L1053</f>
        <v>12331</v>
      </c>
      <c r="D1053" s="256">
        <v>24</v>
      </c>
      <c r="E1053" s="257">
        <v>0</v>
      </c>
      <c r="F1053" s="258">
        <v>18</v>
      </c>
      <c r="G1053" s="255">
        <f t="shared" ref="G1053" si="272">C1053/D1053</f>
        <v>513.79166666666663</v>
      </c>
      <c r="H1053" s="255">
        <f t="shared" ref="H1053" si="273">G1053*1.2</f>
        <v>616.54999999999995</v>
      </c>
      <c r="I1053" s="259">
        <v>10063</v>
      </c>
      <c r="J1053" s="260">
        <f t="shared" si="270"/>
        <v>3</v>
      </c>
      <c r="K1053" s="261" t="s">
        <v>979</v>
      </c>
      <c r="L1053" s="259">
        <v>10450</v>
      </c>
    </row>
    <row r="1054" spans="2:12" ht="15" customHeight="1" x14ac:dyDescent="0.2">
      <c r="B1054" s="254" t="s">
        <v>84</v>
      </c>
      <c r="C1054" s="255">
        <f t="shared" si="269"/>
        <v>10144.459999999999</v>
      </c>
      <c r="D1054" s="256">
        <v>60</v>
      </c>
      <c r="E1054" s="257">
        <v>0</v>
      </c>
      <c r="F1054" s="258">
        <v>18</v>
      </c>
      <c r="G1054" s="255">
        <f t="shared" si="264"/>
        <v>169.07433333333333</v>
      </c>
      <c r="H1054" s="255">
        <f t="shared" si="263"/>
        <v>202.88919999999999</v>
      </c>
      <c r="I1054" s="259">
        <v>9652.5</v>
      </c>
      <c r="J1054" s="260">
        <f t="shared" si="270"/>
        <v>3</v>
      </c>
      <c r="K1054" s="261" t="s">
        <v>975</v>
      </c>
      <c r="L1054" s="259">
        <v>8597</v>
      </c>
    </row>
    <row r="1055" spans="2:12" ht="15" customHeight="1" x14ac:dyDescent="0.2">
      <c r="B1055" s="48" t="s">
        <v>8463</v>
      </c>
      <c r="C1055" s="255">
        <f t="shared" ref="C1055" si="274">+((F1055/100)+1)*L1055</f>
        <v>9593.4</v>
      </c>
      <c r="D1055" s="256">
        <v>60</v>
      </c>
      <c r="E1055" s="257">
        <v>0</v>
      </c>
      <c r="F1055" s="258">
        <v>18</v>
      </c>
      <c r="G1055" s="255">
        <f t="shared" ref="G1055" si="275">C1055/D1055</f>
        <v>159.88999999999999</v>
      </c>
      <c r="H1055" s="255">
        <f t="shared" ref="H1055" si="276">G1055*1.2</f>
        <v>191.86799999999997</v>
      </c>
      <c r="I1055" s="259">
        <v>9653.5</v>
      </c>
      <c r="J1055" s="260">
        <f t="shared" si="270"/>
        <v>1</v>
      </c>
      <c r="K1055" s="261" t="s">
        <v>975</v>
      </c>
      <c r="L1055" s="259">
        <v>8130</v>
      </c>
    </row>
    <row r="1056" spans="2:12" ht="15" customHeight="1" x14ac:dyDescent="0.2">
      <c r="B1056" s="254" t="s">
        <v>83</v>
      </c>
      <c r="C1056" s="255">
        <f t="shared" si="269"/>
        <v>9322</v>
      </c>
      <c r="D1056" s="256">
        <v>100</v>
      </c>
      <c r="E1056" s="257">
        <v>0</v>
      </c>
      <c r="F1056" s="258">
        <v>18</v>
      </c>
      <c r="G1056" s="255">
        <f t="shared" si="264"/>
        <v>93.22</v>
      </c>
      <c r="H1056" s="255">
        <f t="shared" si="263"/>
        <v>111.86399999999999</v>
      </c>
      <c r="I1056" s="259">
        <v>8892</v>
      </c>
      <c r="J1056" s="260">
        <f t="shared" ref="J1056:J1090" si="277">IF(I1056&lt;C1056,3,IF(I1056&gt;C1056,1,2))</f>
        <v>3</v>
      </c>
      <c r="K1056" s="261" t="s">
        <v>979</v>
      </c>
      <c r="L1056" s="259">
        <v>7900</v>
      </c>
    </row>
    <row r="1057" spans="2:12" ht="15" customHeight="1" x14ac:dyDescent="0.2">
      <c r="B1057" s="269" t="s">
        <v>9193</v>
      </c>
      <c r="C1057" s="255">
        <f t="shared" ref="C1057" si="278">+((F1057/100)+1)*L1057</f>
        <v>9086</v>
      </c>
      <c r="D1057" s="256">
        <v>100</v>
      </c>
      <c r="E1057" s="257">
        <v>0</v>
      </c>
      <c r="F1057" s="258">
        <v>18</v>
      </c>
      <c r="G1057" s="255">
        <f t="shared" ref="G1057" si="279">C1057/D1057</f>
        <v>90.86</v>
      </c>
      <c r="H1057" s="255">
        <f t="shared" ref="H1057" si="280">G1057*1.2</f>
        <v>109.032</v>
      </c>
      <c r="I1057" s="259">
        <v>8893</v>
      </c>
      <c r="J1057" s="260">
        <f t="shared" ref="J1057" si="281">IF(I1057&lt;C1057,3,IF(I1057&gt;C1057,1,2))</f>
        <v>3</v>
      </c>
      <c r="K1057" s="261" t="s">
        <v>979</v>
      </c>
      <c r="L1057" s="259">
        <v>7700</v>
      </c>
    </row>
    <row r="1058" spans="2:12" ht="15" customHeight="1" x14ac:dyDescent="0.2">
      <c r="B1058" s="254" t="s">
        <v>82</v>
      </c>
      <c r="C1058" s="255">
        <f t="shared" si="269"/>
        <v>17110</v>
      </c>
      <c r="D1058" s="256">
        <v>50</v>
      </c>
      <c r="E1058" s="257">
        <v>0</v>
      </c>
      <c r="F1058" s="258">
        <v>18</v>
      </c>
      <c r="G1058" s="255">
        <f t="shared" si="264"/>
        <v>342.2</v>
      </c>
      <c r="H1058" s="255">
        <f t="shared" si="263"/>
        <v>410.64</v>
      </c>
      <c r="I1058" s="259">
        <v>14859</v>
      </c>
      <c r="J1058" s="260">
        <f t="shared" si="277"/>
        <v>3</v>
      </c>
      <c r="K1058" s="261" t="s">
        <v>975</v>
      </c>
      <c r="L1058" s="259">
        <v>14500</v>
      </c>
    </row>
    <row r="1059" spans="2:12" ht="15" customHeight="1" x14ac:dyDescent="0.2">
      <c r="B1059" s="262" t="s">
        <v>81</v>
      </c>
      <c r="C1059" s="255">
        <f t="shared" si="269"/>
        <v>10433.56</v>
      </c>
      <c r="D1059" s="256">
        <v>200</v>
      </c>
      <c r="E1059" s="257">
        <v>0</v>
      </c>
      <c r="F1059" s="258">
        <v>18</v>
      </c>
      <c r="G1059" s="255">
        <f t="shared" si="264"/>
        <v>52.1678</v>
      </c>
      <c r="H1059" s="255">
        <f t="shared" si="263"/>
        <v>62.60136</v>
      </c>
      <c r="I1059" s="259">
        <v>8818.2899999999991</v>
      </c>
      <c r="J1059" s="260">
        <f t="shared" si="277"/>
        <v>3</v>
      </c>
      <c r="K1059" s="261" t="s">
        <v>975</v>
      </c>
      <c r="L1059" s="259">
        <v>8842</v>
      </c>
    </row>
    <row r="1060" spans="2:12" ht="15" customHeight="1" x14ac:dyDescent="0.2">
      <c r="B1060" s="262" t="s">
        <v>80</v>
      </c>
      <c r="C1060" s="255">
        <f t="shared" si="269"/>
        <v>12803</v>
      </c>
      <c r="D1060" s="256">
        <v>50</v>
      </c>
      <c r="E1060" s="257">
        <v>0</v>
      </c>
      <c r="F1060" s="258">
        <v>18</v>
      </c>
      <c r="G1060" s="255">
        <f t="shared" si="264"/>
        <v>256.06</v>
      </c>
      <c r="H1060" s="255">
        <f t="shared" si="263"/>
        <v>307.27199999999999</v>
      </c>
      <c r="I1060" s="259">
        <v>10530</v>
      </c>
      <c r="J1060" s="260">
        <f t="shared" si="277"/>
        <v>3</v>
      </c>
      <c r="K1060" s="261" t="s">
        <v>976</v>
      </c>
      <c r="L1060" s="259">
        <v>10850</v>
      </c>
    </row>
    <row r="1061" spans="2:12" ht="15" customHeight="1" x14ac:dyDescent="0.2">
      <c r="B1061" s="263" t="s">
        <v>798</v>
      </c>
      <c r="C1061" s="255">
        <f t="shared" si="269"/>
        <v>11269</v>
      </c>
      <c r="D1061" s="256">
        <v>150</v>
      </c>
      <c r="E1061" s="257">
        <v>0</v>
      </c>
      <c r="F1061" s="258">
        <v>18</v>
      </c>
      <c r="G1061" s="255">
        <f t="shared" si="264"/>
        <v>75.126666666666665</v>
      </c>
      <c r="H1061" s="255">
        <f t="shared" si="263"/>
        <v>90.152000000000001</v>
      </c>
      <c r="I1061" s="259">
        <v>11173.5</v>
      </c>
      <c r="J1061" s="260">
        <f t="shared" si="277"/>
        <v>3</v>
      </c>
      <c r="K1061" s="261" t="s">
        <v>975</v>
      </c>
      <c r="L1061" s="259">
        <v>9550</v>
      </c>
    </row>
    <row r="1062" spans="2:12" ht="15" customHeight="1" x14ac:dyDescent="0.2">
      <c r="B1062" s="262" t="s">
        <v>877</v>
      </c>
      <c r="C1062" s="255">
        <f t="shared" si="269"/>
        <v>4130</v>
      </c>
      <c r="D1062" s="256">
        <v>100</v>
      </c>
      <c r="E1062" s="257">
        <v>0</v>
      </c>
      <c r="F1062" s="258">
        <v>18</v>
      </c>
      <c r="G1062" s="255">
        <f t="shared" si="264"/>
        <v>41.3</v>
      </c>
      <c r="H1062" s="255">
        <f t="shared" si="263"/>
        <v>49.559999999999995</v>
      </c>
      <c r="I1062" s="259">
        <v>3977.9999999999995</v>
      </c>
      <c r="J1062" s="260">
        <f t="shared" si="277"/>
        <v>3</v>
      </c>
      <c r="K1062" s="261" t="s">
        <v>979</v>
      </c>
      <c r="L1062" s="259">
        <v>3500</v>
      </c>
    </row>
    <row r="1063" spans="2:12" ht="15" customHeight="1" x14ac:dyDescent="0.2">
      <c r="B1063" s="262" t="s">
        <v>79</v>
      </c>
      <c r="C1063" s="255">
        <f t="shared" si="269"/>
        <v>7552</v>
      </c>
      <c r="D1063" s="256">
        <v>12</v>
      </c>
      <c r="E1063" s="257">
        <v>0</v>
      </c>
      <c r="F1063" s="258">
        <v>18</v>
      </c>
      <c r="G1063" s="255">
        <f t="shared" si="264"/>
        <v>629.33333333333337</v>
      </c>
      <c r="H1063" s="255">
        <f t="shared" si="263"/>
        <v>755.2</v>
      </c>
      <c r="I1063" s="259">
        <v>6084</v>
      </c>
      <c r="J1063" s="260">
        <f t="shared" si="277"/>
        <v>3</v>
      </c>
      <c r="K1063" s="261" t="s">
        <v>975</v>
      </c>
      <c r="L1063" s="259">
        <v>6400</v>
      </c>
    </row>
    <row r="1064" spans="2:12" ht="15" customHeight="1" x14ac:dyDescent="0.2">
      <c r="B1064" s="254" t="s">
        <v>78</v>
      </c>
      <c r="C1064" s="255">
        <f t="shared" si="269"/>
        <v>6243.38</v>
      </c>
      <c r="D1064" s="256">
        <v>24</v>
      </c>
      <c r="E1064" s="257">
        <v>0</v>
      </c>
      <c r="F1064" s="258">
        <v>18</v>
      </c>
      <c r="G1064" s="255">
        <f t="shared" si="264"/>
        <v>260.14083333333332</v>
      </c>
      <c r="H1064" s="255">
        <f t="shared" si="263"/>
        <v>312.16899999999998</v>
      </c>
      <c r="I1064" s="259">
        <v>6025.5</v>
      </c>
      <c r="J1064" s="260">
        <f t="shared" si="277"/>
        <v>3</v>
      </c>
      <c r="K1064" s="261" t="s">
        <v>979</v>
      </c>
      <c r="L1064" s="259">
        <v>5291</v>
      </c>
    </row>
    <row r="1065" spans="2:12" ht="15" customHeight="1" x14ac:dyDescent="0.2">
      <c r="B1065" s="254" t="s">
        <v>77</v>
      </c>
      <c r="C1065" s="255">
        <f t="shared" si="269"/>
        <v>9558</v>
      </c>
      <c r="D1065" s="256">
        <v>100</v>
      </c>
      <c r="E1065" s="257">
        <v>0</v>
      </c>
      <c r="F1065" s="258">
        <v>18</v>
      </c>
      <c r="G1065" s="255">
        <f t="shared" si="264"/>
        <v>95.58</v>
      </c>
      <c r="H1065" s="255">
        <f t="shared" si="263"/>
        <v>114.696</v>
      </c>
      <c r="I1065" s="259">
        <v>9184.5</v>
      </c>
      <c r="J1065" s="260">
        <f t="shared" si="277"/>
        <v>3</v>
      </c>
      <c r="K1065" s="261" t="s">
        <v>979</v>
      </c>
      <c r="L1065" s="259">
        <v>8100</v>
      </c>
    </row>
    <row r="1066" spans="2:12" ht="15" customHeight="1" x14ac:dyDescent="0.2">
      <c r="B1066" s="254" t="s">
        <v>76</v>
      </c>
      <c r="C1066" s="255">
        <f t="shared" si="269"/>
        <v>7493</v>
      </c>
      <c r="D1066" s="256">
        <v>100</v>
      </c>
      <c r="E1066" s="257">
        <v>0</v>
      </c>
      <c r="F1066" s="258">
        <v>18</v>
      </c>
      <c r="G1066" s="255">
        <f t="shared" si="264"/>
        <v>74.930000000000007</v>
      </c>
      <c r="H1066" s="255">
        <f t="shared" si="263"/>
        <v>89.916000000000011</v>
      </c>
      <c r="I1066" s="259">
        <v>7429.5</v>
      </c>
      <c r="J1066" s="260">
        <f t="shared" si="277"/>
        <v>3</v>
      </c>
      <c r="K1066" s="261" t="s">
        <v>979</v>
      </c>
      <c r="L1066" s="259">
        <v>6350</v>
      </c>
    </row>
    <row r="1067" spans="2:12" ht="15" customHeight="1" x14ac:dyDescent="0.2">
      <c r="B1067" s="254" t="s">
        <v>75</v>
      </c>
      <c r="C1067" s="255">
        <f t="shared" si="269"/>
        <v>7493</v>
      </c>
      <c r="D1067" s="256">
        <v>100</v>
      </c>
      <c r="E1067" s="257">
        <v>0</v>
      </c>
      <c r="F1067" s="258">
        <v>18</v>
      </c>
      <c r="G1067" s="255">
        <f t="shared" si="264"/>
        <v>74.930000000000007</v>
      </c>
      <c r="H1067" s="255">
        <f t="shared" si="263"/>
        <v>89.916000000000011</v>
      </c>
      <c r="I1067" s="259">
        <v>7429.5</v>
      </c>
      <c r="J1067" s="260">
        <f t="shared" si="277"/>
        <v>3</v>
      </c>
      <c r="K1067" s="261" t="s">
        <v>979</v>
      </c>
      <c r="L1067" s="259">
        <v>6350</v>
      </c>
    </row>
    <row r="1068" spans="2:12" ht="15" customHeight="1" x14ac:dyDescent="0.2">
      <c r="B1068" s="254" t="s">
        <v>74</v>
      </c>
      <c r="C1068" s="255">
        <f t="shared" si="269"/>
        <v>7434</v>
      </c>
      <c r="D1068" s="256">
        <v>100</v>
      </c>
      <c r="E1068" s="257">
        <v>0</v>
      </c>
      <c r="F1068" s="258">
        <v>18</v>
      </c>
      <c r="G1068" s="255">
        <f t="shared" si="264"/>
        <v>74.34</v>
      </c>
      <c r="H1068" s="255">
        <f t="shared" si="263"/>
        <v>89.207999999999998</v>
      </c>
      <c r="I1068" s="259">
        <v>7020</v>
      </c>
      <c r="J1068" s="260">
        <f t="shared" si="277"/>
        <v>3</v>
      </c>
      <c r="K1068" s="261" t="s">
        <v>976</v>
      </c>
      <c r="L1068" s="259">
        <v>6300</v>
      </c>
    </row>
    <row r="1069" spans="2:12" ht="15" customHeight="1" x14ac:dyDescent="0.2">
      <c r="B1069" s="254" t="s">
        <v>73</v>
      </c>
      <c r="C1069" s="255">
        <f t="shared" si="269"/>
        <v>22645.379999999997</v>
      </c>
      <c r="D1069" s="256">
        <v>300</v>
      </c>
      <c r="E1069" s="257">
        <v>0</v>
      </c>
      <c r="F1069" s="258">
        <v>18</v>
      </c>
      <c r="G1069" s="255">
        <f t="shared" si="264"/>
        <v>75.484599999999986</v>
      </c>
      <c r="H1069" s="255">
        <f t="shared" si="263"/>
        <v>90.581519999999983</v>
      </c>
      <c r="I1069" s="259">
        <v>20884.5</v>
      </c>
      <c r="J1069" s="260">
        <f t="shared" si="277"/>
        <v>3</v>
      </c>
      <c r="K1069" s="261" t="s">
        <v>975</v>
      </c>
      <c r="L1069" s="259">
        <v>19191</v>
      </c>
    </row>
    <row r="1070" spans="2:12" ht="15" customHeight="1" x14ac:dyDescent="0.2">
      <c r="B1070" s="254" t="s">
        <v>642</v>
      </c>
      <c r="C1070" s="255">
        <f t="shared" si="269"/>
        <v>9027</v>
      </c>
      <c r="D1070" s="256">
        <v>20</v>
      </c>
      <c r="E1070" s="257">
        <v>0</v>
      </c>
      <c r="F1070" s="258">
        <v>18</v>
      </c>
      <c r="G1070" s="255">
        <f t="shared" si="264"/>
        <v>451.35</v>
      </c>
      <c r="H1070" s="255">
        <f t="shared" si="263"/>
        <v>541.62</v>
      </c>
      <c r="I1070" s="259">
        <v>8950.5</v>
      </c>
      <c r="J1070" s="260">
        <f t="shared" si="277"/>
        <v>3</v>
      </c>
      <c r="K1070" s="261" t="s">
        <v>975</v>
      </c>
      <c r="L1070" s="259">
        <v>7650</v>
      </c>
    </row>
    <row r="1071" spans="2:12" ht="15" customHeight="1" x14ac:dyDescent="0.2">
      <c r="B1071" s="254" t="s">
        <v>9250</v>
      </c>
      <c r="C1071" s="253">
        <f t="shared" si="269"/>
        <v>3751</v>
      </c>
      <c r="D1071" s="256">
        <v>6</v>
      </c>
      <c r="E1071" s="257"/>
      <c r="F1071" s="258">
        <v>21</v>
      </c>
      <c r="G1071" s="255">
        <f t="shared" si="264"/>
        <v>625.16666666666663</v>
      </c>
      <c r="H1071" s="255">
        <f t="shared" si="263"/>
        <v>750.19999999999993</v>
      </c>
      <c r="I1071" s="259"/>
      <c r="J1071" s="260">
        <f t="shared" si="277"/>
        <v>3</v>
      </c>
      <c r="K1071" s="261" t="s">
        <v>973</v>
      </c>
      <c r="L1071" s="259">
        <v>3100</v>
      </c>
    </row>
    <row r="1072" spans="2:12" ht="15" customHeight="1" x14ac:dyDescent="0.2">
      <c r="B1072" s="265" t="s">
        <v>694</v>
      </c>
      <c r="C1072" s="255">
        <f t="shared" si="269"/>
        <v>13310</v>
      </c>
      <c r="D1072" s="256">
        <v>30</v>
      </c>
      <c r="E1072" s="257">
        <v>0</v>
      </c>
      <c r="F1072" s="258">
        <v>21</v>
      </c>
      <c r="G1072" s="255">
        <f t="shared" si="264"/>
        <v>443.66666666666669</v>
      </c>
      <c r="H1072" s="255">
        <f t="shared" si="263"/>
        <v>532.4</v>
      </c>
      <c r="I1072" s="259">
        <v>12285</v>
      </c>
      <c r="J1072" s="260">
        <f t="shared" si="277"/>
        <v>3</v>
      </c>
      <c r="K1072" s="261" t="s">
        <v>977</v>
      </c>
      <c r="L1072" s="259">
        <v>11000</v>
      </c>
    </row>
    <row r="1073" spans="2:12" ht="15" customHeight="1" x14ac:dyDescent="0.2">
      <c r="B1073" s="254" t="s">
        <v>873</v>
      </c>
      <c r="C1073" s="255">
        <f t="shared" si="269"/>
        <v>2065</v>
      </c>
      <c r="D1073" s="256">
        <v>1</v>
      </c>
      <c r="E1073" s="257">
        <v>0</v>
      </c>
      <c r="F1073" s="258">
        <v>18</v>
      </c>
      <c r="G1073" s="255">
        <f t="shared" si="264"/>
        <v>2065</v>
      </c>
      <c r="H1073" s="255">
        <f t="shared" si="263"/>
        <v>2478</v>
      </c>
      <c r="I1073" s="259">
        <v>1930.4999999999998</v>
      </c>
      <c r="J1073" s="260">
        <f t="shared" si="277"/>
        <v>3</v>
      </c>
      <c r="K1073" s="261" t="s">
        <v>974</v>
      </c>
      <c r="L1073" s="259">
        <v>1750</v>
      </c>
    </row>
    <row r="1074" spans="2:12" ht="15" customHeight="1" x14ac:dyDescent="0.2">
      <c r="B1074" s="254" t="s">
        <v>874</v>
      </c>
      <c r="C1074" s="255">
        <f t="shared" si="269"/>
        <v>1840.8</v>
      </c>
      <c r="D1074" s="256">
        <v>1</v>
      </c>
      <c r="E1074" s="257">
        <v>0</v>
      </c>
      <c r="F1074" s="258">
        <v>18</v>
      </c>
      <c r="G1074" s="255">
        <f t="shared" si="264"/>
        <v>1840.8</v>
      </c>
      <c r="H1074" s="255">
        <f t="shared" si="263"/>
        <v>2208.96</v>
      </c>
      <c r="I1074" s="259">
        <v>1930.4999999999998</v>
      </c>
      <c r="J1074" s="260">
        <f t="shared" si="277"/>
        <v>1</v>
      </c>
      <c r="K1074" s="261" t="s">
        <v>974</v>
      </c>
      <c r="L1074" s="259">
        <v>1560</v>
      </c>
    </row>
    <row r="1075" spans="2:12" ht="15" customHeight="1" x14ac:dyDescent="0.2">
      <c r="B1075" s="254" t="s">
        <v>875</v>
      </c>
      <c r="C1075" s="255">
        <f t="shared" si="269"/>
        <v>6903</v>
      </c>
      <c r="D1075" s="256">
        <v>6</v>
      </c>
      <c r="E1075" s="257">
        <v>0</v>
      </c>
      <c r="F1075" s="258">
        <v>18</v>
      </c>
      <c r="G1075" s="255">
        <f t="shared" si="264"/>
        <v>1150.5</v>
      </c>
      <c r="H1075" s="255">
        <f t="shared" si="263"/>
        <v>1380.6</v>
      </c>
      <c r="I1075" s="259">
        <v>8775</v>
      </c>
      <c r="J1075" s="260">
        <f t="shared" si="277"/>
        <v>1</v>
      </c>
      <c r="K1075" s="261" t="s">
        <v>974</v>
      </c>
      <c r="L1075" s="259">
        <v>5850</v>
      </c>
    </row>
    <row r="1076" spans="2:12" ht="15" customHeight="1" x14ac:dyDescent="0.2">
      <c r="B1076" s="254" t="s">
        <v>876</v>
      </c>
      <c r="C1076" s="255">
        <f t="shared" si="269"/>
        <v>6903</v>
      </c>
      <c r="D1076" s="256">
        <v>6</v>
      </c>
      <c r="E1076" s="257">
        <v>0</v>
      </c>
      <c r="F1076" s="258">
        <v>18</v>
      </c>
      <c r="G1076" s="255">
        <f t="shared" si="264"/>
        <v>1150.5</v>
      </c>
      <c r="H1076" s="255">
        <f t="shared" si="263"/>
        <v>1380.6</v>
      </c>
      <c r="I1076" s="259">
        <v>8775</v>
      </c>
      <c r="J1076" s="260">
        <f t="shared" si="277"/>
        <v>1</v>
      </c>
      <c r="K1076" s="261" t="s">
        <v>974</v>
      </c>
      <c r="L1076" s="259">
        <v>5850</v>
      </c>
    </row>
    <row r="1077" spans="2:12" ht="15" customHeight="1" x14ac:dyDescent="0.2">
      <c r="B1077" s="254" t="s">
        <v>72</v>
      </c>
      <c r="C1077" s="255">
        <f t="shared" si="269"/>
        <v>11800</v>
      </c>
      <c r="D1077" s="256">
        <v>12</v>
      </c>
      <c r="E1077" s="257">
        <v>0</v>
      </c>
      <c r="F1077" s="258">
        <v>18</v>
      </c>
      <c r="G1077" s="255">
        <f t="shared" si="264"/>
        <v>983.33333333333337</v>
      </c>
      <c r="H1077" s="255">
        <f t="shared" si="263"/>
        <v>1180</v>
      </c>
      <c r="I1077" s="259">
        <v>12402</v>
      </c>
      <c r="J1077" s="260">
        <f t="shared" si="277"/>
        <v>1</v>
      </c>
      <c r="K1077" s="261" t="s">
        <v>974</v>
      </c>
      <c r="L1077" s="259">
        <v>10000</v>
      </c>
    </row>
    <row r="1078" spans="2:12" ht="15" customHeight="1" x14ac:dyDescent="0.2">
      <c r="B1078" s="254" t="s">
        <v>71</v>
      </c>
      <c r="C1078" s="255">
        <f t="shared" si="269"/>
        <v>11800</v>
      </c>
      <c r="D1078" s="256">
        <v>12</v>
      </c>
      <c r="E1078" s="257">
        <v>0</v>
      </c>
      <c r="F1078" s="258">
        <v>18</v>
      </c>
      <c r="G1078" s="255">
        <f t="shared" si="264"/>
        <v>983.33333333333337</v>
      </c>
      <c r="H1078" s="255">
        <f t="shared" si="263"/>
        <v>1180</v>
      </c>
      <c r="I1078" s="259">
        <v>12402</v>
      </c>
      <c r="J1078" s="260">
        <f t="shared" si="277"/>
        <v>1</v>
      </c>
      <c r="K1078" s="261" t="s">
        <v>974</v>
      </c>
      <c r="L1078" s="259">
        <v>10000</v>
      </c>
    </row>
    <row r="1079" spans="2:12" ht="15" customHeight="1" x14ac:dyDescent="0.2">
      <c r="B1079" s="254" t="s">
        <v>70</v>
      </c>
      <c r="C1079" s="255">
        <f t="shared" si="269"/>
        <v>14220</v>
      </c>
      <c r="D1079" s="256">
        <v>10</v>
      </c>
      <c r="E1079" s="257">
        <v>0</v>
      </c>
      <c r="F1079" s="258">
        <v>20</v>
      </c>
      <c r="G1079" s="255">
        <f t="shared" si="264"/>
        <v>1422</v>
      </c>
      <c r="H1079" s="255">
        <f t="shared" si="263"/>
        <v>1706.3999999999999</v>
      </c>
      <c r="I1079" s="259">
        <v>10939.5</v>
      </c>
      <c r="J1079" s="260">
        <f t="shared" si="277"/>
        <v>3</v>
      </c>
      <c r="K1079" s="261" t="s">
        <v>974</v>
      </c>
      <c r="L1079" s="259">
        <v>11850</v>
      </c>
    </row>
    <row r="1080" spans="2:12" ht="15" customHeight="1" x14ac:dyDescent="0.2">
      <c r="B1080" s="254" t="s">
        <v>69</v>
      </c>
      <c r="C1080" s="255">
        <f t="shared" si="269"/>
        <v>14220</v>
      </c>
      <c r="D1080" s="256">
        <v>10</v>
      </c>
      <c r="E1080" s="257">
        <v>0</v>
      </c>
      <c r="F1080" s="258">
        <v>20</v>
      </c>
      <c r="G1080" s="255">
        <f t="shared" si="264"/>
        <v>1422</v>
      </c>
      <c r="H1080" s="255">
        <f t="shared" si="263"/>
        <v>1706.3999999999999</v>
      </c>
      <c r="I1080" s="259">
        <v>10939.5</v>
      </c>
      <c r="J1080" s="260">
        <f t="shared" si="277"/>
        <v>3</v>
      </c>
      <c r="K1080" s="261" t="s">
        <v>974</v>
      </c>
      <c r="L1080" s="259">
        <v>11850</v>
      </c>
    </row>
    <row r="1081" spans="2:12" ht="15" customHeight="1" x14ac:dyDescent="0.2">
      <c r="B1081" s="254" t="s">
        <v>68</v>
      </c>
      <c r="C1081" s="255">
        <f t="shared" ref="C1081:C1111" si="282">+((F1081/100)+1)*L1081</f>
        <v>3000</v>
      </c>
      <c r="D1081" s="256">
        <v>12</v>
      </c>
      <c r="E1081" s="257">
        <v>0</v>
      </c>
      <c r="F1081" s="258">
        <v>20</v>
      </c>
      <c r="G1081" s="255">
        <f t="shared" si="264"/>
        <v>250</v>
      </c>
      <c r="H1081" s="255">
        <f t="shared" si="263"/>
        <v>300</v>
      </c>
      <c r="I1081" s="259">
        <v>2223</v>
      </c>
      <c r="J1081" s="260">
        <f t="shared" si="277"/>
        <v>3</v>
      </c>
      <c r="K1081" s="261" t="s">
        <v>973</v>
      </c>
      <c r="L1081" s="259">
        <v>2500</v>
      </c>
    </row>
    <row r="1082" spans="2:12" ht="15" customHeight="1" x14ac:dyDescent="0.2">
      <c r="B1082" s="254" t="s">
        <v>67</v>
      </c>
      <c r="C1082" s="255">
        <f t="shared" si="282"/>
        <v>3600</v>
      </c>
      <c r="D1082" s="256">
        <v>12</v>
      </c>
      <c r="E1082" s="257">
        <v>0</v>
      </c>
      <c r="F1082" s="258">
        <v>20</v>
      </c>
      <c r="G1082" s="255">
        <f t="shared" si="264"/>
        <v>300</v>
      </c>
      <c r="H1082" s="255">
        <f t="shared" si="263"/>
        <v>360</v>
      </c>
      <c r="I1082" s="259">
        <v>2925</v>
      </c>
      <c r="J1082" s="260">
        <f t="shared" si="277"/>
        <v>3</v>
      </c>
      <c r="K1082" s="261" t="s">
        <v>973</v>
      </c>
      <c r="L1082" s="259">
        <v>3000</v>
      </c>
    </row>
    <row r="1083" spans="2:12" ht="15" customHeight="1" x14ac:dyDescent="0.2">
      <c r="B1083" s="254" t="s">
        <v>18</v>
      </c>
      <c r="C1083" s="255">
        <f t="shared" si="282"/>
        <v>1500</v>
      </c>
      <c r="D1083" s="256">
        <v>1</v>
      </c>
      <c r="E1083" s="257">
        <v>50</v>
      </c>
      <c r="F1083" s="258">
        <v>20</v>
      </c>
      <c r="G1083" s="255">
        <f t="shared" si="264"/>
        <v>1500</v>
      </c>
      <c r="H1083" s="255">
        <f t="shared" si="263"/>
        <v>1800</v>
      </c>
      <c r="I1083" s="259">
        <v>1170</v>
      </c>
      <c r="J1083" s="260">
        <f t="shared" si="277"/>
        <v>3</v>
      </c>
      <c r="K1083" s="261" t="s">
        <v>977</v>
      </c>
      <c r="L1083" s="259">
        <v>1250</v>
      </c>
    </row>
    <row r="1084" spans="2:12" ht="15" customHeight="1" x14ac:dyDescent="0.2">
      <c r="B1084" s="254" t="s">
        <v>66</v>
      </c>
      <c r="C1084" s="255">
        <f t="shared" si="282"/>
        <v>5664</v>
      </c>
      <c r="D1084" s="256">
        <v>1</v>
      </c>
      <c r="E1084" s="257">
        <v>50</v>
      </c>
      <c r="F1084" s="258">
        <v>18</v>
      </c>
      <c r="G1084" s="255">
        <f t="shared" si="264"/>
        <v>5664</v>
      </c>
      <c r="H1084" s="255">
        <f t="shared" si="263"/>
        <v>6796.8</v>
      </c>
      <c r="I1084" s="259">
        <v>3159</v>
      </c>
      <c r="J1084" s="260">
        <f t="shared" si="277"/>
        <v>3</v>
      </c>
      <c r="K1084" s="261" t="s">
        <v>977</v>
      </c>
      <c r="L1084" s="259">
        <v>4800</v>
      </c>
    </row>
    <row r="1085" spans="2:12" ht="15" customHeight="1" x14ac:dyDescent="0.2">
      <c r="B1085" s="254" t="s">
        <v>65</v>
      </c>
      <c r="C1085" s="255">
        <f t="shared" si="282"/>
        <v>1800</v>
      </c>
      <c r="D1085" s="256">
        <v>1</v>
      </c>
      <c r="E1085" s="257">
        <v>50</v>
      </c>
      <c r="F1085" s="258">
        <v>20</v>
      </c>
      <c r="G1085" s="255">
        <f t="shared" si="264"/>
        <v>1800</v>
      </c>
      <c r="H1085" s="255">
        <f t="shared" si="263"/>
        <v>2160</v>
      </c>
      <c r="I1085" s="259">
        <v>1287</v>
      </c>
      <c r="J1085" s="260">
        <f t="shared" si="277"/>
        <v>3</v>
      </c>
      <c r="K1085" s="261" t="s">
        <v>978</v>
      </c>
      <c r="L1085" s="259">
        <v>1500</v>
      </c>
    </row>
    <row r="1086" spans="2:12" ht="15" customHeight="1" x14ac:dyDescent="0.2">
      <c r="B1086" s="254" t="s">
        <v>64</v>
      </c>
      <c r="C1086" s="255">
        <f t="shared" si="282"/>
        <v>2124</v>
      </c>
      <c r="D1086" s="256">
        <v>1</v>
      </c>
      <c r="E1086" s="257">
        <v>20</v>
      </c>
      <c r="F1086" s="258">
        <v>18</v>
      </c>
      <c r="G1086" s="255">
        <f t="shared" si="264"/>
        <v>2124</v>
      </c>
      <c r="H1086" s="255">
        <f t="shared" si="263"/>
        <v>2548.7999999999997</v>
      </c>
      <c r="I1086" s="259">
        <v>1228.5</v>
      </c>
      <c r="J1086" s="260">
        <f t="shared" si="277"/>
        <v>3</v>
      </c>
      <c r="K1086" s="261" t="s">
        <v>976</v>
      </c>
      <c r="L1086" s="259">
        <v>1800</v>
      </c>
    </row>
    <row r="1087" spans="2:12" ht="15" customHeight="1" x14ac:dyDescent="0.2">
      <c r="B1087" s="269" t="s">
        <v>9326</v>
      </c>
      <c r="C1087" s="255">
        <f t="shared" ref="C1087" si="283">+((F1087/100)+1)*L1087</f>
        <v>1620</v>
      </c>
      <c r="D1087" s="256">
        <v>1</v>
      </c>
      <c r="E1087" s="257">
        <v>20</v>
      </c>
      <c r="F1087" s="258">
        <v>20</v>
      </c>
      <c r="G1087" s="255">
        <f t="shared" ref="G1087" si="284">C1087/D1087</f>
        <v>1620</v>
      </c>
      <c r="H1087" s="255">
        <f t="shared" ref="H1087" si="285">G1087*1.2</f>
        <v>1944</v>
      </c>
      <c r="I1087" s="259">
        <v>1229.5</v>
      </c>
      <c r="J1087" s="260">
        <f t="shared" ref="J1087" si="286">IF(I1087&lt;C1087,3,IF(I1087&gt;C1087,1,2))</f>
        <v>3</v>
      </c>
      <c r="K1087" s="261" t="s">
        <v>977</v>
      </c>
      <c r="L1087" s="259">
        <v>1350</v>
      </c>
    </row>
    <row r="1088" spans="2:12" ht="15" customHeight="1" x14ac:dyDescent="0.2">
      <c r="B1088" s="254" t="s">
        <v>9327</v>
      </c>
      <c r="C1088" s="255">
        <f t="shared" si="282"/>
        <v>1920</v>
      </c>
      <c r="D1088" s="256">
        <v>1</v>
      </c>
      <c r="E1088" s="257">
        <v>20</v>
      </c>
      <c r="F1088" s="258">
        <v>20</v>
      </c>
      <c r="G1088" s="255">
        <f t="shared" si="264"/>
        <v>1920</v>
      </c>
      <c r="H1088" s="255">
        <f t="shared" si="263"/>
        <v>2304</v>
      </c>
      <c r="I1088" s="259">
        <v>1462.5</v>
      </c>
      <c r="J1088" s="260">
        <f t="shared" si="277"/>
        <v>3</v>
      </c>
      <c r="K1088" s="261" t="s">
        <v>978</v>
      </c>
      <c r="L1088" s="259">
        <v>1600</v>
      </c>
    </row>
    <row r="1089" spans="2:12" ht="15" customHeight="1" x14ac:dyDescent="0.2">
      <c r="B1089" s="240" t="s">
        <v>958</v>
      </c>
      <c r="C1089" s="259">
        <f t="shared" si="282"/>
        <v>94400</v>
      </c>
      <c r="D1089" s="256">
        <v>1</v>
      </c>
      <c r="E1089" s="257">
        <v>0</v>
      </c>
      <c r="F1089" s="258">
        <v>18</v>
      </c>
      <c r="G1089" s="255">
        <f t="shared" si="264"/>
        <v>94400</v>
      </c>
      <c r="H1089" s="255">
        <f t="shared" si="263"/>
        <v>113280</v>
      </c>
      <c r="I1089" s="259">
        <v>81900</v>
      </c>
      <c r="J1089" s="260">
        <f t="shared" si="277"/>
        <v>3</v>
      </c>
      <c r="K1089" s="261" t="s">
        <v>977</v>
      </c>
      <c r="L1089" s="259">
        <v>80000</v>
      </c>
    </row>
    <row r="1090" spans="2:12" ht="15" customHeight="1" x14ac:dyDescent="0.2">
      <c r="B1090" s="254" t="s">
        <v>63</v>
      </c>
      <c r="C1090" s="255">
        <f t="shared" si="282"/>
        <v>2065</v>
      </c>
      <c r="D1090" s="256">
        <v>1</v>
      </c>
      <c r="E1090" s="257">
        <v>0</v>
      </c>
      <c r="F1090" s="258">
        <v>18</v>
      </c>
      <c r="G1090" s="255">
        <f t="shared" si="264"/>
        <v>2065</v>
      </c>
      <c r="H1090" s="255">
        <f t="shared" si="263"/>
        <v>2478</v>
      </c>
      <c r="I1090" s="259">
        <v>1579.5</v>
      </c>
      <c r="J1090" s="260">
        <f t="shared" si="277"/>
        <v>3</v>
      </c>
      <c r="K1090" s="261" t="s">
        <v>978</v>
      </c>
      <c r="L1090" s="259">
        <v>1750</v>
      </c>
    </row>
    <row r="1091" spans="2:12" ht="15" customHeight="1" x14ac:dyDescent="0.2">
      <c r="B1091" s="48" t="s">
        <v>9110</v>
      </c>
      <c r="C1091" s="255"/>
      <c r="D1091" s="256">
        <v>1</v>
      </c>
      <c r="E1091" s="257">
        <v>0</v>
      </c>
      <c r="F1091" s="258">
        <v>18</v>
      </c>
      <c r="G1091" s="255">
        <f t="shared" ref="G1091" si="287">C1091/D1091</f>
        <v>0</v>
      </c>
      <c r="H1091" s="255">
        <f t="shared" ref="H1091" si="288">G1091*1.2</f>
        <v>0</v>
      </c>
      <c r="I1091" s="259">
        <v>1580.5</v>
      </c>
      <c r="J1091" s="260">
        <f t="shared" ref="J1091" si="289">IF(I1091&lt;C1091,3,IF(I1091&gt;C1091,1,2))</f>
        <v>1</v>
      </c>
      <c r="K1091" s="261" t="s">
        <v>978</v>
      </c>
      <c r="L1091" s="259">
        <v>1400</v>
      </c>
    </row>
    <row r="1092" spans="2:12" ht="15" customHeight="1" x14ac:dyDescent="0.2">
      <c r="B1092" s="254" t="s">
        <v>9328</v>
      </c>
      <c r="C1092" s="255">
        <f t="shared" si="282"/>
        <v>1740</v>
      </c>
      <c r="D1092" s="256">
        <v>1</v>
      </c>
      <c r="E1092" s="257">
        <v>0</v>
      </c>
      <c r="F1092" s="258">
        <v>20</v>
      </c>
      <c r="G1092" s="255">
        <f t="shared" si="264"/>
        <v>1740</v>
      </c>
      <c r="H1092" s="255">
        <f t="shared" si="263"/>
        <v>2088</v>
      </c>
      <c r="I1092" s="259">
        <v>1365.3899999999999</v>
      </c>
      <c r="J1092" s="260">
        <f t="shared" ref="J1092:J1106" si="290">IF(I1092&lt;C1092,3,IF(I1092&gt;C1092,1,2))</f>
        <v>3</v>
      </c>
      <c r="K1092" s="261" t="s">
        <v>977</v>
      </c>
      <c r="L1092" s="259">
        <v>1450</v>
      </c>
    </row>
    <row r="1093" spans="2:12" ht="15" customHeight="1" x14ac:dyDescent="0.2">
      <c r="B1093" s="262" t="s">
        <v>62</v>
      </c>
      <c r="C1093" s="255">
        <f t="shared" si="282"/>
        <v>2183</v>
      </c>
      <c r="D1093" s="256">
        <v>1</v>
      </c>
      <c r="E1093" s="257">
        <v>20</v>
      </c>
      <c r="F1093" s="258">
        <v>18</v>
      </c>
      <c r="G1093" s="255">
        <f t="shared" si="264"/>
        <v>2183</v>
      </c>
      <c r="H1093" s="255">
        <f t="shared" si="263"/>
        <v>2619.6</v>
      </c>
      <c r="I1093" s="259">
        <v>1373.58</v>
      </c>
      <c r="J1093" s="260">
        <f t="shared" si="290"/>
        <v>3</v>
      </c>
      <c r="K1093" s="261" t="s">
        <v>976</v>
      </c>
      <c r="L1093" s="259">
        <v>1850</v>
      </c>
    </row>
    <row r="1094" spans="2:12" ht="15" customHeight="1" x14ac:dyDescent="0.2">
      <c r="B1094" s="240" t="s">
        <v>916</v>
      </c>
      <c r="C1094" s="255">
        <f t="shared" si="282"/>
        <v>1800</v>
      </c>
      <c r="D1094" s="256">
        <v>1</v>
      </c>
      <c r="E1094" s="257">
        <v>0</v>
      </c>
      <c r="F1094" s="258">
        <v>20</v>
      </c>
      <c r="G1094" s="255">
        <f t="shared" si="264"/>
        <v>1800</v>
      </c>
      <c r="H1094" s="255">
        <f t="shared" si="263"/>
        <v>2160</v>
      </c>
      <c r="I1094" s="259">
        <v>1350</v>
      </c>
      <c r="J1094" s="260">
        <f t="shared" si="290"/>
        <v>3</v>
      </c>
      <c r="K1094" s="261" t="s">
        <v>977</v>
      </c>
      <c r="L1094" s="259">
        <v>1500</v>
      </c>
    </row>
    <row r="1095" spans="2:12" ht="15" customHeight="1" x14ac:dyDescent="0.2">
      <c r="B1095" s="262" t="s">
        <v>61</v>
      </c>
      <c r="C1095" s="255">
        <f t="shared" si="282"/>
        <v>2242</v>
      </c>
      <c r="D1095" s="256">
        <v>1</v>
      </c>
      <c r="E1095" s="257">
        <v>0</v>
      </c>
      <c r="F1095" s="258">
        <v>18</v>
      </c>
      <c r="G1095" s="255">
        <f t="shared" si="264"/>
        <v>2242</v>
      </c>
      <c r="H1095" s="255">
        <f t="shared" si="263"/>
        <v>2690.4</v>
      </c>
      <c r="I1095" s="259">
        <v>1755</v>
      </c>
      <c r="J1095" s="260">
        <f t="shared" si="290"/>
        <v>3</v>
      </c>
      <c r="K1095" s="261" t="s">
        <v>976</v>
      </c>
      <c r="L1095" s="259">
        <v>1900</v>
      </c>
    </row>
    <row r="1096" spans="2:12" ht="15" customHeight="1" x14ac:dyDescent="0.2">
      <c r="B1096" s="254" t="s">
        <v>1022</v>
      </c>
      <c r="C1096" s="267">
        <f t="shared" si="282"/>
        <v>2419</v>
      </c>
      <c r="D1096" s="256">
        <v>1</v>
      </c>
      <c r="E1096" s="257">
        <v>0</v>
      </c>
      <c r="F1096" s="258">
        <v>18</v>
      </c>
      <c r="G1096" s="255">
        <f t="shared" si="264"/>
        <v>2419</v>
      </c>
      <c r="H1096" s="255">
        <f t="shared" si="263"/>
        <v>2902.7999999999997</v>
      </c>
      <c r="I1096" s="259">
        <v>1560</v>
      </c>
      <c r="J1096" s="260">
        <f t="shared" si="290"/>
        <v>3</v>
      </c>
      <c r="K1096" s="261" t="s">
        <v>976</v>
      </c>
      <c r="L1096" s="259">
        <v>2050</v>
      </c>
    </row>
    <row r="1097" spans="2:12" ht="15" customHeight="1" x14ac:dyDescent="0.2">
      <c r="B1097" s="262" t="s">
        <v>60</v>
      </c>
      <c r="C1097" s="255">
        <f t="shared" si="282"/>
        <v>2065</v>
      </c>
      <c r="D1097" s="256">
        <v>1</v>
      </c>
      <c r="E1097" s="257">
        <v>50</v>
      </c>
      <c r="F1097" s="258">
        <v>18</v>
      </c>
      <c r="G1097" s="255">
        <f t="shared" si="264"/>
        <v>2065</v>
      </c>
      <c r="H1097" s="255">
        <f t="shared" si="263"/>
        <v>2478</v>
      </c>
      <c r="I1097" s="259">
        <v>1521</v>
      </c>
      <c r="J1097" s="260">
        <f t="shared" si="290"/>
        <v>3</v>
      </c>
      <c r="K1097" s="261" t="s">
        <v>977</v>
      </c>
      <c r="L1097" s="259">
        <v>1750</v>
      </c>
    </row>
    <row r="1098" spans="2:12" ht="15" customHeight="1" x14ac:dyDescent="0.2">
      <c r="B1098" s="262" t="s">
        <v>59</v>
      </c>
      <c r="C1098" s="255">
        <f t="shared" si="282"/>
        <v>4130</v>
      </c>
      <c r="D1098" s="256">
        <v>1</v>
      </c>
      <c r="E1098" s="257">
        <v>0</v>
      </c>
      <c r="F1098" s="258">
        <v>18</v>
      </c>
      <c r="G1098" s="255">
        <f t="shared" si="264"/>
        <v>4130</v>
      </c>
      <c r="H1098" s="255">
        <f t="shared" si="263"/>
        <v>4956</v>
      </c>
      <c r="I1098" s="259">
        <v>3100.5</v>
      </c>
      <c r="J1098" s="260">
        <f t="shared" si="290"/>
        <v>3</v>
      </c>
      <c r="K1098" s="261" t="s">
        <v>977</v>
      </c>
      <c r="L1098" s="259">
        <v>3500</v>
      </c>
    </row>
    <row r="1099" spans="2:12" ht="15" customHeight="1" x14ac:dyDescent="0.2">
      <c r="B1099" s="262" t="s">
        <v>702</v>
      </c>
      <c r="C1099" s="255">
        <f t="shared" si="282"/>
        <v>5760</v>
      </c>
      <c r="D1099" s="256">
        <v>1</v>
      </c>
      <c r="E1099" s="257">
        <v>0</v>
      </c>
      <c r="F1099" s="258">
        <v>20</v>
      </c>
      <c r="G1099" s="255">
        <f t="shared" si="264"/>
        <v>5760</v>
      </c>
      <c r="H1099" s="255">
        <f t="shared" si="263"/>
        <v>6912</v>
      </c>
      <c r="I1099" s="259">
        <v>0</v>
      </c>
      <c r="J1099" s="260">
        <f t="shared" si="290"/>
        <v>3</v>
      </c>
      <c r="K1099" s="261" t="s">
        <v>977</v>
      </c>
      <c r="L1099" s="259">
        <v>4800</v>
      </c>
    </row>
    <row r="1100" spans="2:12" ht="15" customHeight="1" x14ac:dyDescent="0.2">
      <c r="B1100" s="265" t="s">
        <v>712</v>
      </c>
      <c r="C1100" s="255">
        <f t="shared" si="282"/>
        <v>4800</v>
      </c>
      <c r="D1100" s="256">
        <v>1</v>
      </c>
      <c r="E1100" s="257">
        <v>0</v>
      </c>
      <c r="F1100" s="258">
        <v>20</v>
      </c>
      <c r="G1100" s="255">
        <f t="shared" si="264"/>
        <v>4800</v>
      </c>
      <c r="H1100" s="255">
        <f t="shared" si="263"/>
        <v>5760</v>
      </c>
      <c r="I1100" s="259">
        <v>5265</v>
      </c>
      <c r="J1100" s="260">
        <f t="shared" si="290"/>
        <v>1</v>
      </c>
      <c r="K1100" s="261" t="s">
        <v>977</v>
      </c>
      <c r="L1100" s="259">
        <v>4000</v>
      </c>
    </row>
    <row r="1101" spans="2:12" ht="15" customHeight="1" x14ac:dyDescent="0.2">
      <c r="B1101" s="254" t="s">
        <v>8954</v>
      </c>
      <c r="C1101" s="255">
        <f t="shared" si="282"/>
        <v>10030</v>
      </c>
      <c r="D1101" s="256">
        <v>12</v>
      </c>
      <c r="E1101" s="257"/>
      <c r="F1101" s="258">
        <v>18</v>
      </c>
      <c r="G1101" s="255">
        <f t="shared" si="264"/>
        <v>835.83333333333337</v>
      </c>
      <c r="H1101" s="255">
        <f t="shared" si="263"/>
        <v>1003</v>
      </c>
      <c r="I1101" s="259">
        <v>15853.499999999998</v>
      </c>
      <c r="J1101" s="260">
        <f t="shared" si="290"/>
        <v>1</v>
      </c>
      <c r="K1101" s="261" t="s">
        <v>974</v>
      </c>
      <c r="L1101" s="259">
        <v>8500</v>
      </c>
    </row>
    <row r="1102" spans="2:12" ht="15" customHeight="1" x14ac:dyDescent="0.2">
      <c r="B1102" s="264" t="s">
        <v>646</v>
      </c>
      <c r="C1102" s="255">
        <f t="shared" si="282"/>
        <v>3960</v>
      </c>
      <c r="D1102" s="256">
        <v>1</v>
      </c>
      <c r="E1102" s="257">
        <v>0</v>
      </c>
      <c r="F1102" s="258">
        <v>20</v>
      </c>
      <c r="G1102" s="255">
        <f t="shared" si="264"/>
        <v>3960</v>
      </c>
      <c r="H1102" s="255">
        <f t="shared" si="263"/>
        <v>4752</v>
      </c>
      <c r="I1102" s="259">
        <v>3860.9999999999995</v>
      </c>
      <c r="J1102" s="260">
        <f t="shared" si="290"/>
        <v>3</v>
      </c>
      <c r="K1102" s="261" t="s">
        <v>973</v>
      </c>
      <c r="L1102" s="259">
        <v>3300</v>
      </c>
    </row>
    <row r="1103" spans="2:12" ht="15" customHeight="1" x14ac:dyDescent="0.2">
      <c r="B1103" s="262" t="s">
        <v>58</v>
      </c>
      <c r="C1103" s="255">
        <f t="shared" si="282"/>
        <v>1116</v>
      </c>
      <c r="D1103" s="256">
        <v>1</v>
      </c>
      <c r="E1103" s="257" t="s">
        <v>814</v>
      </c>
      <c r="F1103" s="258">
        <v>20</v>
      </c>
      <c r="G1103" s="255">
        <f t="shared" si="264"/>
        <v>1116</v>
      </c>
      <c r="H1103" s="255">
        <f t="shared" si="263"/>
        <v>1339.2</v>
      </c>
      <c r="I1103" s="259">
        <v>1020</v>
      </c>
      <c r="J1103" s="260">
        <f t="shared" si="290"/>
        <v>3</v>
      </c>
      <c r="K1103" s="261" t="s">
        <v>973</v>
      </c>
      <c r="L1103" s="259">
        <v>930</v>
      </c>
    </row>
    <row r="1104" spans="2:12" ht="15" customHeight="1" x14ac:dyDescent="0.2">
      <c r="B1104" s="254" t="s">
        <v>57</v>
      </c>
      <c r="C1104" s="255">
        <f t="shared" si="282"/>
        <v>444</v>
      </c>
      <c r="D1104" s="256">
        <v>1</v>
      </c>
      <c r="E1104" s="257" t="s">
        <v>814</v>
      </c>
      <c r="F1104" s="258">
        <v>20</v>
      </c>
      <c r="G1104" s="255">
        <f t="shared" si="264"/>
        <v>444</v>
      </c>
      <c r="H1104" s="255">
        <f t="shared" si="263"/>
        <v>532.79999999999995</v>
      </c>
      <c r="I1104" s="259">
        <v>420</v>
      </c>
      <c r="J1104" s="260">
        <f t="shared" si="290"/>
        <v>3</v>
      </c>
      <c r="K1104" s="261" t="s">
        <v>973</v>
      </c>
      <c r="L1104" s="259">
        <v>370</v>
      </c>
    </row>
    <row r="1105" spans="2:12" ht="15" customHeight="1" x14ac:dyDescent="0.2">
      <c r="B1105" s="240" t="s">
        <v>921</v>
      </c>
      <c r="C1105" s="255">
        <f t="shared" si="282"/>
        <v>1144.5999999999999</v>
      </c>
      <c r="D1105" s="256">
        <v>1</v>
      </c>
      <c r="E1105" s="257">
        <v>0</v>
      </c>
      <c r="F1105" s="258">
        <v>18</v>
      </c>
      <c r="G1105" s="255">
        <f t="shared" si="264"/>
        <v>1144.5999999999999</v>
      </c>
      <c r="H1105" s="255">
        <f t="shared" si="263"/>
        <v>1373.5199999999998</v>
      </c>
      <c r="I1105" s="259">
        <v>468</v>
      </c>
      <c r="J1105" s="260">
        <f t="shared" si="290"/>
        <v>3</v>
      </c>
      <c r="K1105" s="261" t="s">
        <v>973</v>
      </c>
      <c r="L1105" s="259">
        <v>970</v>
      </c>
    </row>
    <row r="1106" spans="2:12" ht="15" customHeight="1" x14ac:dyDescent="0.2">
      <c r="B1106" s="254" t="s">
        <v>56</v>
      </c>
      <c r="C1106" s="255">
        <f t="shared" si="282"/>
        <v>720</v>
      </c>
      <c r="D1106" s="256">
        <v>1</v>
      </c>
      <c r="E1106" s="257" t="s">
        <v>814</v>
      </c>
      <c r="F1106" s="258">
        <v>20</v>
      </c>
      <c r="G1106" s="255">
        <f t="shared" si="264"/>
        <v>720</v>
      </c>
      <c r="H1106" s="255">
        <f t="shared" si="263"/>
        <v>864</v>
      </c>
      <c r="I1106" s="259">
        <v>720</v>
      </c>
      <c r="J1106" s="260">
        <f t="shared" si="290"/>
        <v>2</v>
      </c>
      <c r="K1106" s="261" t="s">
        <v>973</v>
      </c>
      <c r="L1106" s="259">
        <v>600</v>
      </c>
    </row>
    <row r="1107" spans="2:12" ht="15" customHeight="1" x14ac:dyDescent="0.2">
      <c r="B1107" s="48" t="s">
        <v>8583</v>
      </c>
      <c r="C1107" s="255">
        <f t="shared" ref="C1107" si="291">+((F1107/100)+1)*L1107</f>
        <v>4658.5</v>
      </c>
      <c r="D1107" s="256">
        <v>2</v>
      </c>
      <c r="E1107" s="257" t="s">
        <v>814</v>
      </c>
      <c r="F1107" s="258">
        <v>21</v>
      </c>
      <c r="G1107" s="255">
        <f t="shared" ref="G1107" si="292">C1107/D1107</f>
        <v>2329.25</v>
      </c>
      <c r="H1107" s="255">
        <f t="shared" ref="H1107" si="293">G1107*1.2</f>
        <v>2795.1</v>
      </c>
      <c r="I1107" s="259">
        <v>721</v>
      </c>
      <c r="J1107" s="260">
        <f t="shared" ref="J1107" si="294">IF(I1107&lt;C1107,3,IF(I1107&gt;C1107,1,2))</f>
        <v>3</v>
      </c>
      <c r="K1107" s="261" t="s">
        <v>973</v>
      </c>
      <c r="L1107" s="259">
        <v>3850</v>
      </c>
    </row>
    <row r="1108" spans="2:12" ht="15" customHeight="1" x14ac:dyDescent="0.2">
      <c r="B1108" s="240" t="s">
        <v>912</v>
      </c>
      <c r="C1108" s="255">
        <f t="shared" si="282"/>
        <v>5160</v>
      </c>
      <c r="D1108" s="256">
        <v>1</v>
      </c>
      <c r="E1108" s="257">
        <v>0</v>
      </c>
      <c r="F1108" s="258">
        <v>20</v>
      </c>
      <c r="G1108" s="255">
        <f t="shared" si="264"/>
        <v>5160</v>
      </c>
      <c r="H1108" s="255">
        <f t="shared" si="263"/>
        <v>6192</v>
      </c>
      <c r="I1108" s="259">
        <v>5040</v>
      </c>
      <c r="J1108" s="260">
        <f t="shared" ref="J1108:J1118" si="295">IF(I1108&lt;C1108,3,IF(I1108&gt;C1108,1,2))</f>
        <v>3</v>
      </c>
      <c r="K1108" s="261" t="s">
        <v>978</v>
      </c>
      <c r="L1108" s="259">
        <v>4300</v>
      </c>
    </row>
    <row r="1109" spans="2:12" ht="15" customHeight="1" x14ac:dyDescent="0.2">
      <c r="B1109" s="240" t="s">
        <v>913</v>
      </c>
      <c r="C1109" s="255">
        <f t="shared" si="282"/>
        <v>9000</v>
      </c>
      <c r="D1109" s="256">
        <v>1</v>
      </c>
      <c r="E1109" s="257">
        <v>0</v>
      </c>
      <c r="F1109" s="258">
        <v>20</v>
      </c>
      <c r="G1109" s="255">
        <f t="shared" si="264"/>
        <v>9000</v>
      </c>
      <c r="H1109" s="255">
        <f t="shared" ref="H1109:H1159" si="296">G1109*1.2</f>
        <v>10800</v>
      </c>
      <c r="I1109" s="259">
        <v>8520</v>
      </c>
      <c r="J1109" s="260">
        <f t="shared" si="295"/>
        <v>3</v>
      </c>
      <c r="K1109" s="261" t="s">
        <v>978</v>
      </c>
      <c r="L1109" s="259">
        <v>7500</v>
      </c>
    </row>
    <row r="1110" spans="2:12" ht="15" customHeight="1" x14ac:dyDescent="0.2">
      <c r="B1110" s="264" t="s">
        <v>55</v>
      </c>
      <c r="C1110" s="255">
        <f t="shared" si="282"/>
        <v>1440</v>
      </c>
      <c r="D1110" s="256">
        <v>1</v>
      </c>
      <c r="E1110" s="257">
        <v>0</v>
      </c>
      <c r="F1110" s="258">
        <v>20</v>
      </c>
      <c r="G1110" s="255">
        <f t="shared" ref="G1110:G1159" si="297">C1110/D1110</f>
        <v>1440</v>
      </c>
      <c r="H1110" s="255">
        <f t="shared" si="296"/>
        <v>1728</v>
      </c>
      <c r="I1110" s="259">
        <v>1200</v>
      </c>
      <c r="J1110" s="260">
        <f t="shared" si="295"/>
        <v>3</v>
      </c>
      <c r="K1110" s="261" t="s">
        <v>978</v>
      </c>
      <c r="L1110" s="259">
        <v>1200</v>
      </c>
    </row>
    <row r="1111" spans="2:12" ht="15" customHeight="1" x14ac:dyDescent="0.2">
      <c r="B1111" s="264" t="s">
        <v>9332</v>
      </c>
      <c r="C1111" s="255">
        <f t="shared" si="282"/>
        <v>1996.5</v>
      </c>
      <c r="D1111" s="256">
        <v>1</v>
      </c>
      <c r="E1111" s="257">
        <v>0</v>
      </c>
      <c r="F1111" s="258">
        <v>21</v>
      </c>
      <c r="G1111" s="255">
        <f t="shared" ref="G1111" si="298">C1111/D1111</f>
        <v>1996.5</v>
      </c>
      <c r="H1111" s="255">
        <f t="shared" ref="H1111" si="299">G1111*1.2</f>
        <v>2395.7999999999997</v>
      </c>
      <c r="I1111" s="259">
        <v>1201</v>
      </c>
      <c r="J1111" s="260">
        <f t="shared" ref="J1111" si="300">IF(I1111&lt;C1111,3,IF(I1111&gt;C1111,1,2))</f>
        <v>3</v>
      </c>
      <c r="K1111" s="261" t="s">
        <v>978</v>
      </c>
      <c r="L1111" s="259">
        <v>1650</v>
      </c>
    </row>
    <row r="1112" spans="2:12" ht="15" customHeight="1" x14ac:dyDescent="0.2">
      <c r="B1112" s="240" t="s">
        <v>914</v>
      </c>
      <c r="C1112" s="255">
        <f t="shared" ref="C1112:C1141" si="301">+((F1112/100)+1)*L1112</f>
        <v>20400</v>
      </c>
      <c r="D1112" s="256">
        <v>1</v>
      </c>
      <c r="E1112" s="257">
        <v>0</v>
      </c>
      <c r="F1112" s="258">
        <v>20</v>
      </c>
      <c r="G1112" s="255">
        <f t="shared" si="297"/>
        <v>20400</v>
      </c>
      <c r="H1112" s="255">
        <f t="shared" si="296"/>
        <v>24480</v>
      </c>
      <c r="I1112" s="259">
        <v>20760</v>
      </c>
      <c r="J1112" s="260">
        <f t="shared" si="295"/>
        <v>1</v>
      </c>
      <c r="K1112" s="261" t="s">
        <v>978</v>
      </c>
      <c r="L1112" s="259">
        <v>17000</v>
      </c>
    </row>
    <row r="1113" spans="2:12" ht="15" customHeight="1" x14ac:dyDescent="0.2">
      <c r="B1113" s="264" t="s">
        <v>54</v>
      </c>
      <c r="C1113" s="255">
        <f t="shared" si="301"/>
        <v>2760</v>
      </c>
      <c r="D1113" s="256">
        <v>1</v>
      </c>
      <c r="E1113" s="257">
        <v>0</v>
      </c>
      <c r="F1113" s="258">
        <v>20</v>
      </c>
      <c r="G1113" s="255">
        <f t="shared" si="297"/>
        <v>2760</v>
      </c>
      <c r="H1113" s="255">
        <f t="shared" si="296"/>
        <v>3312</v>
      </c>
      <c r="I1113" s="259">
        <v>2400</v>
      </c>
      <c r="J1113" s="260">
        <f t="shared" si="295"/>
        <v>3</v>
      </c>
      <c r="K1113" s="261" t="s">
        <v>978</v>
      </c>
      <c r="L1113" s="259">
        <v>2300</v>
      </c>
    </row>
    <row r="1114" spans="2:12" ht="15" customHeight="1" x14ac:dyDescent="0.2">
      <c r="B1114" s="240" t="s">
        <v>744</v>
      </c>
      <c r="C1114" s="255">
        <f t="shared" si="301"/>
        <v>5760</v>
      </c>
      <c r="D1114" s="256">
        <v>1</v>
      </c>
      <c r="E1114" s="257">
        <v>0</v>
      </c>
      <c r="F1114" s="258">
        <v>20</v>
      </c>
      <c r="G1114" s="255">
        <f t="shared" si="297"/>
        <v>5760</v>
      </c>
      <c r="H1114" s="255">
        <f t="shared" si="296"/>
        <v>6912</v>
      </c>
      <c r="I1114" s="259">
        <v>5400</v>
      </c>
      <c r="J1114" s="260">
        <f t="shared" si="295"/>
        <v>3</v>
      </c>
      <c r="K1114" s="261" t="s">
        <v>978</v>
      </c>
      <c r="L1114" s="259">
        <v>4800</v>
      </c>
    </row>
    <row r="1115" spans="2:12" ht="15" customHeight="1" x14ac:dyDescent="0.2">
      <c r="B1115" s="240" t="s">
        <v>730</v>
      </c>
      <c r="C1115" s="255">
        <f t="shared" si="301"/>
        <v>2880</v>
      </c>
      <c r="D1115" s="256">
        <v>1</v>
      </c>
      <c r="E1115" s="257">
        <v>0</v>
      </c>
      <c r="F1115" s="258">
        <v>20</v>
      </c>
      <c r="G1115" s="255">
        <f t="shared" si="297"/>
        <v>2880</v>
      </c>
      <c r="H1115" s="255">
        <f t="shared" si="296"/>
        <v>3456</v>
      </c>
      <c r="I1115" s="259">
        <v>2700</v>
      </c>
      <c r="J1115" s="260">
        <f t="shared" si="295"/>
        <v>3</v>
      </c>
      <c r="K1115" s="261" t="s">
        <v>978</v>
      </c>
      <c r="L1115" s="259">
        <v>2400</v>
      </c>
    </row>
    <row r="1116" spans="2:12" ht="15.75" customHeight="1" x14ac:dyDescent="0.2">
      <c r="B1116" s="240" t="s">
        <v>729</v>
      </c>
      <c r="C1116" s="255">
        <f t="shared" si="301"/>
        <v>14040</v>
      </c>
      <c r="D1116" s="256">
        <v>1</v>
      </c>
      <c r="E1116" s="257">
        <v>0</v>
      </c>
      <c r="F1116" s="258">
        <v>20</v>
      </c>
      <c r="G1116" s="255">
        <f t="shared" si="297"/>
        <v>14040</v>
      </c>
      <c r="H1116" s="255">
        <f t="shared" si="296"/>
        <v>16848</v>
      </c>
      <c r="I1116" s="259">
        <v>14040</v>
      </c>
      <c r="J1116" s="260">
        <f t="shared" si="295"/>
        <v>2</v>
      </c>
      <c r="K1116" s="261" t="s">
        <v>978</v>
      </c>
      <c r="L1116" s="259">
        <v>11700</v>
      </c>
    </row>
    <row r="1117" spans="2:12" ht="15" customHeight="1" x14ac:dyDescent="0.2">
      <c r="B1117" s="240" t="s">
        <v>658</v>
      </c>
      <c r="C1117" s="255">
        <f t="shared" si="301"/>
        <v>7434</v>
      </c>
      <c r="D1117" s="256">
        <v>6</v>
      </c>
      <c r="E1117" s="257">
        <v>0</v>
      </c>
      <c r="F1117" s="258">
        <v>18</v>
      </c>
      <c r="G1117" s="255">
        <f t="shared" si="297"/>
        <v>1239</v>
      </c>
      <c r="H1117" s="255">
        <f t="shared" si="296"/>
        <v>1486.8</v>
      </c>
      <c r="I1117" s="259">
        <v>6435</v>
      </c>
      <c r="J1117" s="260">
        <f t="shared" si="295"/>
        <v>3</v>
      </c>
      <c r="K1117" s="261" t="s">
        <v>976</v>
      </c>
      <c r="L1117" s="259">
        <v>6300</v>
      </c>
    </row>
    <row r="1118" spans="2:12" ht="15" customHeight="1" x14ac:dyDescent="0.2">
      <c r="B1118" s="264" t="s">
        <v>28</v>
      </c>
      <c r="C1118" s="255">
        <f t="shared" si="301"/>
        <v>9145</v>
      </c>
      <c r="D1118" s="256">
        <v>100</v>
      </c>
      <c r="E1118" s="257">
        <v>0</v>
      </c>
      <c r="F1118" s="258">
        <v>18</v>
      </c>
      <c r="G1118" s="255">
        <f t="shared" si="297"/>
        <v>91.45</v>
      </c>
      <c r="H1118" s="255">
        <f t="shared" si="296"/>
        <v>109.74</v>
      </c>
      <c r="I1118" s="259">
        <v>6669</v>
      </c>
      <c r="J1118" s="260">
        <f t="shared" si="295"/>
        <v>3</v>
      </c>
      <c r="K1118" s="54" t="s">
        <v>979</v>
      </c>
      <c r="L1118" s="259">
        <v>7750</v>
      </c>
    </row>
    <row r="1119" spans="2:12" ht="15" customHeight="1" x14ac:dyDescent="0.2">
      <c r="B1119" s="48" t="s">
        <v>9170</v>
      </c>
      <c r="C1119" s="255">
        <f t="shared" ref="C1119" si="302">+((F1119/100)+1)*L1119</f>
        <v>4495.8</v>
      </c>
      <c r="D1119" s="256">
        <v>100</v>
      </c>
      <c r="E1119" s="257">
        <v>0</v>
      </c>
      <c r="F1119" s="258">
        <v>18</v>
      </c>
      <c r="G1119" s="255">
        <f t="shared" ref="G1119" si="303">C1119/D1119</f>
        <v>44.957999999999998</v>
      </c>
      <c r="H1119" s="255">
        <f t="shared" ref="H1119" si="304">G1119*1.2</f>
        <v>53.949599999999997</v>
      </c>
      <c r="I1119" s="259">
        <v>6670</v>
      </c>
      <c r="J1119" s="260">
        <f t="shared" ref="J1119" si="305">IF(I1119&lt;C1119,3,IF(I1119&gt;C1119,1,2))</f>
        <v>1</v>
      </c>
      <c r="K1119" s="54" t="s">
        <v>979</v>
      </c>
      <c r="L1119" s="259">
        <v>3810</v>
      </c>
    </row>
    <row r="1120" spans="2:12" ht="15" customHeight="1" x14ac:dyDescent="0.2">
      <c r="B1120" s="264" t="s">
        <v>27</v>
      </c>
      <c r="C1120" s="255">
        <f t="shared" si="301"/>
        <v>9145</v>
      </c>
      <c r="D1120" s="256">
        <v>100</v>
      </c>
      <c r="E1120" s="257">
        <v>0</v>
      </c>
      <c r="F1120" s="258">
        <v>18</v>
      </c>
      <c r="G1120" s="255">
        <f t="shared" si="297"/>
        <v>91.45</v>
      </c>
      <c r="H1120" s="255">
        <f t="shared" si="296"/>
        <v>109.74</v>
      </c>
      <c r="I1120" s="259">
        <v>6669</v>
      </c>
      <c r="J1120" s="260">
        <f t="shared" ref="J1120:J1140" si="306">IF(I1120&lt;C1120,3,IF(I1120&gt;C1120,1,2))</f>
        <v>3</v>
      </c>
      <c r="K1120" s="54" t="s">
        <v>979</v>
      </c>
      <c r="L1120" s="259">
        <v>7750</v>
      </c>
    </row>
    <row r="1121" spans="2:12" ht="15" customHeight="1" x14ac:dyDescent="0.2">
      <c r="B1121" s="264" t="s">
        <v>53</v>
      </c>
      <c r="C1121" s="255">
        <f t="shared" si="301"/>
        <v>9145</v>
      </c>
      <c r="D1121" s="256">
        <v>100</v>
      </c>
      <c r="E1121" s="257">
        <v>0</v>
      </c>
      <c r="F1121" s="258">
        <v>18</v>
      </c>
      <c r="G1121" s="255">
        <f t="shared" si="297"/>
        <v>91.45</v>
      </c>
      <c r="H1121" s="255">
        <f t="shared" si="296"/>
        <v>109.74</v>
      </c>
      <c r="I1121" s="259">
        <v>6669</v>
      </c>
      <c r="J1121" s="260">
        <f t="shared" si="306"/>
        <v>3</v>
      </c>
      <c r="K1121" s="54" t="s">
        <v>979</v>
      </c>
      <c r="L1121" s="259">
        <v>7750</v>
      </c>
    </row>
    <row r="1122" spans="2:12" ht="15" customHeight="1" x14ac:dyDescent="0.2">
      <c r="B1122" s="264" t="s">
        <v>52</v>
      </c>
      <c r="C1122" s="255">
        <f t="shared" si="301"/>
        <v>9145</v>
      </c>
      <c r="D1122" s="256">
        <v>100</v>
      </c>
      <c r="E1122" s="257">
        <v>0</v>
      </c>
      <c r="F1122" s="258">
        <v>18</v>
      </c>
      <c r="G1122" s="255">
        <f t="shared" si="297"/>
        <v>91.45</v>
      </c>
      <c r="H1122" s="255">
        <f t="shared" si="296"/>
        <v>109.74</v>
      </c>
      <c r="I1122" s="259">
        <v>6669</v>
      </c>
      <c r="J1122" s="260">
        <f t="shared" si="306"/>
        <v>3</v>
      </c>
      <c r="K1122" s="54" t="s">
        <v>979</v>
      </c>
      <c r="L1122" s="259">
        <v>7750</v>
      </c>
    </row>
    <row r="1123" spans="2:12" ht="15" customHeight="1" x14ac:dyDescent="0.2">
      <c r="B1123" s="264" t="s">
        <v>51</v>
      </c>
      <c r="C1123" s="255">
        <f t="shared" si="301"/>
        <v>9145</v>
      </c>
      <c r="D1123" s="256">
        <v>100</v>
      </c>
      <c r="E1123" s="257">
        <v>0</v>
      </c>
      <c r="F1123" s="258">
        <v>18</v>
      </c>
      <c r="G1123" s="255">
        <f t="shared" si="297"/>
        <v>91.45</v>
      </c>
      <c r="H1123" s="255">
        <f t="shared" si="296"/>
        <v>109.74</v>
      </c>
      <c r="I1123" s="259">
        <v>6669</v>
      </c>
      <c r="J1123" s="260">
        <f t="shared" si="306"/>
        <v>3</v>
      </c>
      <c r="K1123" s="54" t="s">
        <v>979</v>
      </c>
      <c r="L1123" s="259">
        <v>7750</v>
      </c>
    </row>
    <row r="1124" spans="2:12" ht="15" customHeight="1" x14ac:dyDescent="0.2">
      <c r="B1124" s="240" t="s">
        <v>936</v>
      </c>
      <c r="C1124" s="255">
        <f t="shared" si="301"/>
        <v>9145</v>
      </c>
      <c r="D1124" s="256">
        <v>100</v>
      </c>
      <c r="E1124" s="257">
        <v>0</v>
      </c>
      <c r="F1124" s="258">
        <v>18</v>
      </c>
      <c r="G1124" s="255">
        <f t="shared" si="297"/>
        <v>91.45</v>
      </c>
      <c r="H1124" s="255">
        <f t="shared" si="296"/>
        <v>109.74</v>
      </c>
      <c r="I1124" s="259">
        <v>6610.5</v>
      </c>
      <c r="J1124" s="260">
        <f t="shared" si="306"/>
        <v>3</v>
      </c>
      <c r="K1124" s="261" t="s">
        <v>976</v>
      </c>
      <c r="L1124" s="259">
        <v>7750</v>
      </c>
    </row>
    <row r="1125" spans="2:12" ht="15" customHeight="1" x14ac:dyDescent="0.2">
      <c r="B1125" s="264" t="s">
        <v>50</v>
      </c>
      <c r="C1125" s="255">
        <f t="shared" si="301"/>
        <v>9145</v>
      </c>
      <c r="D1125" s="256">
        <v>100</v>
      </c>
      <c r="E1125" s="257">
        <v>0</v>
      </c>
      <c r="F1125" s="258">
        <v>18</v>
      </c>
      <c r="G1125" s="255">
        <f t="shared" si="297"/>
        <v>91.45</v>
      </c>
      <c r="H1125" s="255">
        <f t="shared" si="296"/>
        <v>109.74</v>
      </c>
      <c r="I1125" s="259">
        <v>6669</v>
      </c>
      <c r="J1125" s="260">
        <f t="shared" si="306"/>
        <v>3</v>
      </c>
      <c r="K1125" s="54" t="s">
        <v>979</v>
      </c>
      <c r="L1125" s="259">
        <v>7750</v>
      </c>
    </row>
    <row r="1126" spans="2:12" ht="15" customHeight="1" x14ac:dyDescent="0.2">
      <c r="B1126" s="264" t="s">
        <v>49</v>
      </c>
      <c r="C1126" s="255">
        <f t="shared" si="301"/>
        <v>5133</v>
      </c>
      <c r="D1126" s="256">
        <v>24</v>
      </c>
      <c r="E1126" s="257">
        <v>0</v>
      </c>
      <c r="F1126" s="258">
        <v>18</v>
      </c>
      <c r="G1126" s="255">
        <f t="shared" si="297"/>
        <v>213.875</v>
      </c>
      <c r="H1126" s="255">
        <f t="shared" si="296"/>
        <v>256.64999999999998</v>
      </c>
      <c r="I1126" s="259">
        <v>4212</v>
      </c>
      <c r="J1126" s="260">
        <f t="shared" si="306"/>
        <v>3</v>
      </c>
      <c r="K1126" s="54" t="s">
        <v>979</v>
      </c>
      <c r="L1126" s="259">
        <v>4350</v>
      </c>
    </row>
    <row r="1127" spans="2:12" ht="15" customHeight="1" x14ac:dyDescent="0.2">
      <c r="B1127" s="259" t="s">
        <v>957</v>
      </c>
      <c r="C1127" s="255">
        <f t="shared" si="301"/>
        <v>7080</v>
      </c>
      <c r="D1127" s="256">
        <v>8</v>
      </c>
      <c r="E1127" s="257">
        <v>0</v>
      </c>
      <c r="F1127" s="258">
        <v>18</v>
      </c>
      <c r="G1127" s="255">
        <f t="shared" si="297"/>
        <v>885</v>
      </c>
      <c r="H1127" s="255">
        <f t="shared" si="296"/>
        <v>1062</v>
      </c>
      <c r="I1127" s="259">
        <v>5089.5</v>
      </c>
      <c r="J1127" s="260">
        <f t="shared" si="306"/>
        <v>3</v>
      </c>
      <c r="K1127" s="261" t="s">
        <v>976</v>
      </c>
      <c r="L1127" s="259">
        <v>6000</v>
      </c>
    </row>
    <row r="1128" spans="2:12" ht="15" customHeight="1" x14ac:dyDescent="0.2">
      <c r="B1128" s="240" t="s">
        <v>9329</v>
      </c>
      <c r="C1128" s="255">
        <f t="shared" si="301"/>
        <v>7560</v>
      </c>
      <c r="D1128" s="256">
        <v>1</v>
      </c>
      <c r="E1128" s="257">
        <v>0</v>
      </c>
      <c r="F1128" s="258">
        <v>20</v>
      </c>
      <c r="G1128" s="255">
        <f t="shared" si="297"/>
        <v>7560</v>
      </c>
      <c r="H1128" s="255">
        <f t="shared" si="296"/>
        <v>9072</v>
      </c>
      <c r="I1128" s="259">
        <v>5616</v>
      </c>
      <c r="J1128" s="260">
        <f t="shared" si="306"/>
        <v>3</v>
      </c>
      <c r="K1128" s="261" t="s">
        <v>977</v>
      </c>
      <c r="L1128" s="259">
        <v>6300</v>
      </c>
    </row>
    <row r="1129" spans="2:12" ht="15" customHeight="1" x14ac:dyDescent="0.2">
      <c r="B1129" s="240" t="s">
        <v>9361</v>
      </c>
      <c r="C1129" s="255">
        <f t="shared" si="301"/>
        <v>4543</v>
      </c>
      <c r="D1129" s="256">
        <v>1</v>
      </c>
      <c r="E1129" s="257">
        <v>0</v>
      </c>
      <c r="F1129" s="258">
        <v>18</v>
      </c>
      <c r="G1129" s="255">
        <f t="shared" si="297"/>
        <v>4543</v>
      </c>
      <c r="H1129" s="255">
        <f t="shared" si="296"/>
        <v>5451.5999999999995</v>
      </c>
      <c r="I1129" s="259">
        <v>5616</v>
      </c>
      <c r="J1129" s="260">
        <f t="shared" si="306"/>
        <v>1</v>
      </c>
      <c r="K1129" s="261" t="s">
        <v>977</v>
      </c>
      <c r="L1129" s="259">
        <v>3850</v>
      </c>
    </row>
    <row r="1130" spans="2:12" ht="15" customHeight="1" x14ac:dyDescent="0.2">
      <c r="B1130" s="265" t="s">
        <v>9330</v>
      </c>
      <c r="C1130" s="255">
        <f t="shared" si="301"/>
        <v>7080</v>
      </c>
      <c r="D1130" s="256">
        <v>6</v>
      </c>
      <c r="E1130" s="257">
        <v>0</v>
      </c>
      <c r="F1130" s="258">
        <v>18</v>
      </c>
      <c r="G1130" s="255">
        <f t="shared" si="297"/>
        <v>1180</v>
      </c>
      <c r="H1130" s="255">
        <f t="shared" si="296"/>
        <v>1416</v>
      </c>
      <c r="I1130" s="259">
        <v>40950</v>
      </c>
      <c r="J1130" s="260">
        <f t="shared" si="306"/>
        <v>1</v>
      </c>
      <c r="K1130" s="261" t="s">
        <v>977</v>
      </c>
      <c r="L1130" s="259">
        <v>6000</v>
      </c>
    </row>
    <row r="1131" spans="2:12" ht="15" customHeight="1" x14ac:dyDescent="0.2">
      <c r="B1131" s="264" t="s">
        <v>9344</v>
      </c>
      <c r="C1131" s="255">
        <f t="shared" si="301"/>
        <v>13200</v>
      </c>
      <c r="D1131" s="256">
        <v>1</v>
      </c>
      <c r="E1131" s="257">
        <v>0</v>
      </c>
      <c r="F1131" s="258">
        <v>20</v>
      </c>
      <c r="G1131" s="255">
        <f t="shared" si="297"/>
        <v>13200</v>
      </c>
      <c r="H1131" s="255">
        <f t="shared" si="296"/>
        <v>15840</v>
      </c>
      <c r="I1131" s="259">
        <v>40950</v>
      </c>
      <c r="J1131" s="260">
        <f t="shared" si="306"/>
        <v>1</v>
      </c>
      <c r="K1131" s="261" t="s">
        <v>973</v>
      </c>
      <c r="L1131" s="259">
        <v>11000</v>
      </c>
    </row>
    <row r="1132" spans="2:12" ht="15" customHeight="1" x14ac:dyDescent="0.2">
      <c r="B1132" s="254" t="s">
        <v>9351</v>
      </c>
      <c r="C1132" s="255">
        <f t="shared" si="301"/>
        <v>1500</v>
      </c>
      <c r="D1132" s="256">
        <v>40</v>
      </c>
      <c r="E1132" s="257">
        <v>0</v>
      </c>
      <c r="F1132" s="258">
        <v>20</v>
      </c>
      <c r="G1132" s="255">
        <f t="shared" si="297"/>
        <v>37.5</v>
      </c>
      <c r="H1132" s="255">
        <f t="shared" si="296"/>
        <v>45</v>
      </c>
      <c r="I1132" s="259">
        <v>3560.31</v>
      </c>
      <c r="J1132" s="260">
        <f t="shared" si="306"/>
        <v>1</v>
      </c>
      <c r="K1132" s="261" t="s">
        <v>973</v>
      </c>
      <c r="L1132" s="259">
        <v>1250</v>
      </c>
    </row>
    <row r="1133" spans="2:12" ht="15" customHeight="1" x14ac:dyDescent="0.2">
      <c r="B1133" s="240" t="s">
        <v>9352</v>
      </c>
      <c r="C1133" s="255">
        <f t="shared" si="301"/>
        <v>1920</v>
      </c>
      <c r="D1133" s="256">
        <v>24</v>
      </c>
      <c r="E1133" s="257">
        <v>0</v>
      </c>
      <c r="F1133" s="258">
        <v>20</v>
      </c>
      <c r="G1133" s="255">
        <f t="shared" si="297"/>
        <v>80</v>
      </c>
      <c r="H1133" s="255">
        <f t="shared" si="296"/>
        <v>96</v>
      </c>
      <c r="I1133" s="259">
        <v>2136.42</v>
      </c>
      <c r="J1133" s="260">
        <f t="shared" si="306"/>
        <v>1</v>
      </c>
      <c r="K1133" s="261" t="s">
        <v>977</v>
      </c>
      <c r="L1133" s="259">
        <v>1600</v>
      </c>
    </row>
    <row r="1134" spans="2:12" ht="15" customHeight="1" x14ac:dyDescent="0.2">
      <c r="B1134" s="265" t="s">
        <v>9353</v>
      </c>
      <c r="C1134" s="255">
        <f t="shared" si="301"/>
        <v>17216.2</v>
      </c>
      <c r="D1134" s="256">
        <v>1</v>
      </c>
      <c r="E1134" s="257">
        <v>0</v>
      </c>
      <c r="F1134" s="258">
        <v>18</v>
      </c>
      <c r="G1134" s="255">
        <f t="shared" si="297"/>
        <v>17216.2</v>
      </c>
      <c r="H1134" s="255">
        <f t="shared" si="296"/>
        <v>20659.439999999999</v>
      </c>
      <c r="I1134" s="259">
        <v>8800.74</v>
      </c>
      <c r="J1134" s="260">
        <f t="shared" si="306"/>
        <v>3</v>
      </c>
      <c r="K1134" s="261" t="s">
        <v>976</v>
      </c>
      <c r="L1134" s="259">
        <v>14590</v>
      </c>
    </row>
    <row r="1135" spans="2:12" ht="15" customHeight="1" x14ac:dyDescent="0.2">
      <c r="B1135" s="254" t="s">
        <v>9355</v>
      </c>
      <c r="C1135" s="255">
        <f t="shared" si="301"/>
        <v>5334.78</v>
      </c>
      <c r="D1135" s="256">
        <v>24</v>
      </c>
      <c r="E1135" s="257">
        <v>0</v>
      </c>
      <c r="F1135" s="258">
        <v>18</v>
      </c>
      <c r="G1135" s="255">
        <f t="shared" si="297"/>
        <v>222.2825</v>
      </c>
      <c r="H1135" s="255">
        <f t="shared" si="296"/>
        <v>266.73899999999998</v>
      </c>
      <c r="I1135" s="259">
        <v>10530</v>
      </c>
      <c r="J1135" s="260">
        <f t="shared" si="306"/>
        <v>1</v>
      </c>
      <c r="K1135" s="261" t="s">
        <v>975</v>
      </c>
      <c r="L1135" s="259">
        <v>4521</v>
      </c>
    </row>
    <row r="1136" spans="2:12" ht="15" customHeight="1" x14ac:dyDescent="0.2">
      <c r="B1136" s="254" t="s">
        <v>9356</v>
      </c>
      <c r="C1136" s="255">
        <f t="shared" si="301"/>
        <v>5334.78</v>
      </c>
      <c r="D1136" s="256">
        <v>6</v>
      </c>
      <c r="E1136" s="257" t="s">
        <v>183</v>
      </c>
      <c r="F1136" s="258">
        <v>18</v>
      </c>
      <c r="G1136" s="255">
        <f t="shared" si="297"/>
        <v>889.13</v>
      </c>
      <c r="H1136" s="255">
        <f t="shared" si="296"/>
        <v>1066.9559999999999</v>
      </c>
      <c r="I1136" s="259">
        <v>6025.5</v>
      </c>
      <c r="J1136" s="260">
        <f t="shared" si="306"/>
        <v>1</v>
      </c>
      <c r="K1136" s="261" t="s">
        <v>975</v>
      </c>
      <c r="L1136" s="259">
        <v>4521</v>
      </c>
    </row>
    <row r="1137" spans="2:12" ht="15" customHeight="1" x14ac:dyDescent="0.2">
      <c r="B1137" s="254" t="s">
        <v>9357</v>
      </c>
      <c r="C1137" s="255">
        <f t="shared" si="301"/>
        <v>5334.78</v>
      </c>
      <c r="D1137" s="256">
        <v>6</v>
      </c>
      <c r="E1137" s="257" t="s">
        <v>183</v>
      </c>
      <c r="F1137" s="258">
        <v>18</v>
      </c>
      <c r="G1137" s="255">
        <f t="shared" si="297"/>
        <v>889.13</v>
      </c>
      <c r="H1137" s="255">
        <f t="shared" si="296"/>
        <v>1066.9559999999999</v>
      </c>
      <c r="I1137" s="259">
        <v>12109.5</v>
      </c>
      <c r="J1137" s="260">
        <f t="shared" si="306"/>
        <v>1</v>
      </c>
      <c r="K1137" s="261" t="s">
        <v>975</v>
      </c>
      <c r="L1137" s="259">
        <v>4521</v>
      </c>
    </row>
    <row r="1138" spans="2:12" ht="15" customHeight="1" x14ac:dyDescent="0.2">
      <c r="B1138" s="254" t="s">
        <v>9358</v>
      </c>
      <c r="C1138" s="255">
        <f t="shared" si="301"/>
        <v>5334.78</v>
      </c>
      <c r="D1138" s="256">
        <v>6</v>
      </c>
      <c r="E1138" s="257" t="s">
        <v>183</v>
      </c>
      <c r="F1138" s="258">
        <v>18</v>
      </c>
      <c r="G1138" s="255">
        <f t="shared" si="297"/>
        <v>889.13</v>
      </c>
      <c r="H1138" s="255">
        <f t="shared" si="296"/>
        <v>1066.9559999999999</v>
      </c>
      <c r="I1138" s="259">
        <v>16789.5</v>
      </c>
      <c r="J1138" s="260">
        <f t="shared" si="306"/>
        <v>1</v>
      </c>
      <c r="K1138" s="261" t="s">
        <v>975</v>
      </c>
      <c r="L1138" s="259">
        <v>4521</v>
      </c>
    </row>
    <row r="1139" spans="2:12" ht="15" customHeight="1" x14ac:dyDescent="0.2">
      <c r="B1139" s="254" t="s">
        <v>9360</v>
      </c>
      <c r="C1139" s="255">
        <f t="shared" si="301"/>
        <v>10800</v>
      </c>
      <c r="D1139" s="256">
        <v>24</v>
      </c>
      <c r="E1139" s="257">
        <v>0</v>
      </c>
      <c r="F1139" s="258">
        <v>20</v>
      </c>
      <c r="G1139" s="255">
        <f t="shared" si="297"/>
        <v>450</v>
      </c>
      <c r="H1139" s="255">
        <f t="shared" si="296"/>
        <v>540</v>
      </c>
      <c r="I1139" s="259">
        <v>7020</v>
      </c>
      <c r="J1139" s="260">
        <f t="shared" si="306"/>
        <v>3</v>
      </c>
      <c r="K1139" s="261" t="s">
        <v>973</v>
      </c>
      <c r="L1139" s="259">
        <v>9000</v>
      </c>
    </row>
    <row r="1140" spans="2:12" ht="15" customHeight="1" x14ac:dyDescent="0.2">
      <c r="B1140" s="254" t="s">
        <v>9388</v>
      </c>
      <c r="C1140" s="255">
        <f t="shared" si="301"/>
        <v>3127</v>
      </c>
      <c r="D1140" s="256">
        <v>100</v>
      </c>
      <c r="E1140" s="257"/>
      <c r="F1140" s="258">
        <v>18</v>
      </c>
      <c r="G1140" s="255">
        <f t="shared" si="297"/>
        <v>31.27</v>
      </c>
      <c r="H1140" s="255">
        <f t="shared" si="296"/>
        <v>37.524000000000001</v>
      </c>
      <c r="I1140" s="259"/>
      <c r="J1140" s="260">
        <f t="shared" si="306"/>
        <v>3</v>
      </c>
      <c r="K1140" s="261" t="s">
        <v>976</v>
      </c>
      <c r="L1140" s="259">
        <v>2650</v>
      </c>
    </row>
    <row r="1141" spans="2:12" ht="15" customHeight="1" x14ac:dyDescent="0.2">
      <c r="B1141" s="48" t="s">
        <v>9362</v>
      </c>
      <c r="C1141" s="255">
        <f t="shared" si="301"/>
        <v>3720</v>
      </c>
      <c r="D1141" s="49">
        <v>1</v>
      </c>
      <c r="F1141" s="48">
        <v>20</v>
      </c>
      <c r="G1141" s="244">
        <f t="shared" si="297"/>
        <v>3720</v>
      </c>
      <c r="H1141" s="244">
        <f t="shared" si="296"/>
        <v>4464</v>
      </c>
      <c r="K1141" s="51" t="s">
        <v>978</v>
      </c>
      <c r="L1141" s="240">
        <v>3100</v>
      </c>
    </row>
    <row r="1142" spans="2:12" ht="15" customHeight="1" x14ac:dyDescent="0.2">
      <c r="B1142" s="48" t="s">
        <v>9364</v>
      </c>
      <c r="C1142" s="255">
        <v>4914</v>
      </c>
      <c r="D1142" s="49">
        <v>0</v>
      </c>
      <c r="F1142" s="48">
        <v>0</v>
      </c>
      <c r="G1142" s="244" t="e">
        <f t="shared" si="297"/>
        <v>#DIV/0!</v>
      </c>
      <c r="H1142" s="244" t="e">
        <f t="shared" si="296"/>
        <v>#DIV/0!</v>
      </c>
      <c r="K1142" s="51" t="s">
        <v>975</v>
      </c>
      <c r="L1142" s="240">
        <v>4200</v>
      </c>
    </row>
    <row r="1143" spans="2:12" ht="15" customHeight="1" x14ac:dyDescent="0.2">
      <c r="B1143" s="48" t="s">
        <v>9366</v>
      </c>
      <c r="C1143" s="255">
        <v>26000</v>
      </c>
      <c r="D1143" s="49">
        <v>0</v>
      </c>
      <c r="F1143" s="48">
        <v>0</v>
      </c>
      <c r="G1143" s="244" t="e">
        <f t="shared" si="297"/>
        <v>#DIV/0!</v>
      </c>
      <c r="H1143" s="244" t="e">
        <f t="shared" si="296"/>
        <v>#DIV/0!</v>
      </c>
      <c r="K1143" s="51" t="s">
        <v>976</v>
      </c>
      <c r="L1143" s="240">
        <v>10670</v>
      </c>
    </row>
    <row r="1144" spans="2:12" ht="15" customHeight="1" x14ac:dyDescent="0.2">
      <c r="B1144" s="48" t="s">
        <v>9367</v>
      </c>
      <c r="C1144" s="253">
        <v>28800</v>
      </c>
      <c r="D1144" s="49">
        <v>0</v>
      </c>
      <c r="F1144" s="48">
        <v>0</v>
      </c>
      <c r="G1144" s="244" t="e">
        <f t="shared" si="297"/>
        <v>#DIV/0!</v>
      </c>
      <c r="H1144" s="244" t="e">
        <f t="shared" si="296"/>
        <v>#DIV/0!</v>
      </c>
      <c r="K1144" s="51" t="s">
        <v>976</v>
      </c>
      <c r="L1144" s="240">
        <v>24600</v>
      </c>
    </row>
    <row r="1145" spans="2:12" ht="15" customHeight="1" x14ac:dyDescent="0.2">
      <c r="B1145" s="48" t="s">
        <v>9368</v>
      </c>
      <c r="C1145" s="253">
        <v>18830</v>
      </c>
      <c r="D1145" s="49">
        <v>0</v>
      </c>
      <c r="F1145" s="48">
        <v>0</v>
      </c>
      <c r="G1145" s="244" t="e">
        <f t="shared" si="297"/>
        <v>#DIV/0!</v>
      </c>
      <c r="H1145" s="244" t="e">
        <f t="shared" si="296"/>
        <v>#DIV/0!</v>
      </c>
      <c r="K1145" s="51" t="s">
        <v>976</v>
      </c>
      <c r="L1145" s="240"/>
    </row>
    <row r="1146" spans="2:12" ht="15" customHeight="1" x14ac:dyDescent="0.2">
      <c r="B1146" s="48" t="s">
        <v>9370</v>
      </c>
      <c r="C1146" s="253">
        <v>8950</v>
      </c>
      <c r="D1146" s="49">
        <v>0</v>
      </c>
      <c r="F1146" s="48">
        <v>0</v>
      </c>
      <c r="G1146" s="244" t="e">
        <f t="shared" si="297"/>
        <v>#DIV/0!</v>
      </c>
      <c r="H1146" s="244" t="e">
        <f t="shared" si="296"/>
        <v>#DIV/0!</v>
      </c>
      <c r="K1146" s="51" t="s">
        <v>975</v>
      </c>
      <c r="L1146" s="240"/>
    </row>
    <row r="1147" spans="2:12" ht="15" customHeight="1" x14ac:dyDescent="0.2">
      <c r="B1147" s="48" t="s">
        <v>9371</v>
      </c>
      <c r="C1147" s="253">
        <v>9500</v>
      </c>
      <c r="D1147" s="49">
        <v>0</v>
      </c>
      <c r="F1147" s="48">
        <v>0</v>
      </c>
      <c r="G1147" s="244" t="e">
        <f t="shared" si="297"/>
        <v>#DIV/0!</v>
      </c>
      <c r="H1147" s="244" t="e">
        <f t="shared" si="296"/>
        <v>#DIV/0!</v>
      </c>
      <c r="K1147" s="51" t="s">
        <v>979</v>
      </c>
      <c r="L1147" s="240"/>
    </row>
    <row r="1148" spans="2:12" ht="15" customHeight="1" x14ac:dyDescent="0.2">
      <c r="B1148" s="48" t="s">
        <v>9374</v>
      </c>
      <c r="C1148" s="253">
        <v>9450</v>
      </c>
      <c r="D1148" s="49">
        <v>0</v>
      </c>
      <c r="F1148" s="48">
        <v>0</v>
      </c>
      <c r="G1148" s="244" t="e">
        <f t="shared" si="297"/>
        <v>#DIV/0!</v>
      </c>
      <c r="H1148" s="244" t="e">
        <f t="shared" si="296"/>
        <v>#DIV/0!</v>
      </c>
      <c r="K1148" s="51" t="s">
        <v>975</v>
      </c>
      <c r="L1148" s="240"/>
    </row>
    <row r="1149" spans="2:12" ht="15" customHeight="1" x14ac:dyDescent="0.2">
      <c r="B1149" s="48" t="s">
        <v>9375</v>
      </c>
      <c r="C1149" s="253">
        <v>2850</v>
      </c>
      <c r="D1149" s="49">
        <v>0</v>
      </c>
      <c r="F1149" s="48">
        <v>0</v>
      </c>
      <c r="G1149" s="244" t="e">
        <f t="shared" si="297"/>
        <v>#DIV/0!</v>
      </c>
      <c r="H1149" s="244" t="e">
        <f t="shared" si="296"/>
        <v>#DIV/0!</v>
      </c>
      <c r="K1149" s="51" t="s">
        <v>973</v>
      </c>
      <c r="L1149" s="240"/>
    </row>
    <row r="1150" spans="2:12" ht="15" customHeight="1" x14ac:dyDescent="0.2">
      <c r="B1150" s="48" t="s">
        <v>9376</v>
      </c>
      <c r="C1150" s="253">
        <v>47000</v>
      </c>
      <c r="D1150" s="49">
        <v>0</v>
      </c>
      <c r="F1150" s="48">
        <v>0</v>
      </c>
      <c r="G1150" s="244" t="e">
        <f t="shared" si="297"/>
        <v>#DIV/0!</v>
      </c>
      <c r="H1150" s="244" t="e">
        <f t="shared" si="296"/>
        <v>#DIV/0!</v>
      </c>
      <c r="K1150" s="51" t="s">
        <v>976</v>
      </c>
      <c r="L1150" s="240"/>
    </row>
    <row r="1151" spans="2:12" ht="15" customHeight="1" x14ac:dyDescent="0.2">
      <c r="B1151" s="48" t="s">
        <v>9378</v>
      </c>
      <c r="C1151" s="253">
        <v>8580</v>
      </c>
      <c r="D1151" s="49">
        <v>0</v>
      </c>
      <c r="F1151" s="48">
        <v>0</v>
      </c>
      <c r="G1151" s="244" t="e">
        <f t="shared" si="297"/>
        <v>#DIV/0!</v>
      </c>
      <c r="H1151" s="244" t="e">
        <f t="shared" si="296"/>
        <v>#DIV/0!</v>
      </c>
      <c r="K1151" s="51" t="s">
        <v>975</v>
      </c>
      <c r="L1151" s="240"/>
    </row>
    <row r="1152" spans="2:12" ht="15" customHeight="1" x14ac:dyDescent="0.2">
      <c r="B1152" s="48" t="s">
        <v>9379</v>
      </c>
      <c r="C1152" s="253">
        <v>8400</v>
      </c>
      <c r="D1152" s="49">
        <v>0</v>
      </c>
      <c r="F1152" s="48">
        <v>0</v>
      </c>
      <c r="G1152" s="244" t="e">
        <f t="shared" si="297"/>
        <v>#DIV/0!</v>
      </c>
      <c r="H1152" s="244" t="e">
        <f t="shared" si="296"/>
        <v>#DIV/0!</v>
      </c>
      <c r="K1152" s="51" t="s">
        <v>973</v>
      </c>
      <c r="L1152" s="240"/>
    </row>
    <row r="1153" spans="1:13" ht="15" customHeight="1" x14ac:dyDescent="0.2">
      <c r="B1153" s="48" t="s">
        <v>9380</v>
      </c>
      <c r="C1153" s="253">
        <v>2040</v>
      </c>
      <c r="D1153" s="49">
        <v>0</v>
      </c>
      <c r="F1153" s="48">
        <v>0</v>
      </c>
      <c r="G1153" s="244" t="e">
        <f t="shared" si="297"/>
        <v>#DIV/0!</v>
      </c>
      <c r="H1153" s="244" t="e">
        <f t="shared" si="296"/>
        <v>#DIV/0!</v>
      </c>
      <c r="K1153" s="51" t="s">
        <v>973</v>
      </c>
      <c r="L1153" s="240"/>
    </row>
    <row r="1154" spans="1:13" ht="15" customHeight="1" x14ac:dyDescent="0.2">
      <c r="B1154" s="48" t="s">
        <v>9381</v>
      </c>
      <c r="C1154" s="253">
        <v>5850</v>
      </c>
      <c r="D1154" s="49">
        <v>0</v>
      </c>
      <c r="F1154" s="48">
        <v>0</v>
      </c>
      <c r="G1154" s="244" t="e">
        <f t="shared" si="297"/>
        <v>#DIV/0!</v>
      </c>
      <c r="H1154" s="244" t="e">
        <f t="shared" si="296"/>
        <v>#DIV/0!</v>
      </c>
      <c r="K1154" s="51" t="s">
        <v>979</v>
      </c>
      <c r="L1154" s="240"/>
    </row>
    <row r="1155" spans="1:13" ht="15" customHeight="1" x14ac:dyDescent="0.2">
      <c r="B1155" s="48" t="s">
        <v>9382</v>
      </c>
      <c r="C1155" s="253">
        <v>16600</v>
      </c>
      <c r="D1155" s="49">
        <v>0</v>
      </c>
      <c r="F1155" s="48">
        <v>0</v>
      </c>
      <c r="G1155" s="244" t="e">
        <f t="shared" si="297"/>
        <v>#DIV/0!</v>
      </c>
      <c r="H1155" s="244" t="e">
        <f t="shared" si="296"/>
        <v>#DIV/0!</v>
      </c>
      <c r="K1155" s="51" t="s">
        <v>976</v>
      </c>
      <c r="L1155" s="240"/>
    </row>
    <row r="1156" spans="1:13" ht="15" customHeight="1" x14ac:dyDescent="0.2">
      <c r="B1156" s="48" t="s">
        <v>9383</v>
      </c>
      <c r="C1156" s="253">
        <v>9600</v>
      </c>
      <c r="D1156" s="49">
        <v>0</v>
      </c>
      <c r="F1156" s="48">
        <v>0</v>
      </c>
      <c r="G1156" s="244" t="e">
        <f t="shared" si="297"/>
        <v>#DIV/0!</v>
      </c>
      <c r="H1156" s="244" t="e">
        <f t="shared" si="296"/>
        <v>#DIV/0!</v>
      </c>
      <c r="K1156" s="51" t="s">
        <v>973</v>
      </c>
      <c r="L1156" s="240"/>
    </row>
    <row r="1157" spans="1:13" ht="15" customHeight="1" x14ac:dyDescent="0.2">
      <c r="B1157" s="48" t="s">
        <v>9386</v>
      </c>
      <c r="C1157" s="253">
        <v>6336</v>
      </c>
      <c r="D1157" s="49">
        <v>0</v>
      </c>
      <c r="F1157" s="48">
        <v>0</v>
      </c>
      <c r="G1157" s="244" t="e">
        <f t="shared" si="297"/>
        <v>#DIV/0!</v>
      </c>
      <c r="H1157" s="244" t="e">
        <f t="shared" si="296"/>
        <v>#DIV/0!</v>
      </c>
      <c r="K1157" s="51" t="s">
        <v>973</v>
      </c>
      <c r="L1157" s="240"/>
    </row>
    <row r="1158" spans="1:13" ht="15" customHeight="1" x14ac:dyDescent="0.2">
      <c r="B1158" s="48" t="s">
        <v>9391</v>
      </c>
      <c r="C1158" s="253">
        <v>15034</v>
      </c>
      <c r="D1158" s="49">
        <v>0</v>
      </c>
      <c r="F1158" s="48">
        <v>0</v>
      </c>
      <c r="G1158" s="244" t="e">
        <f t="shared" si="297"/>
        <v>#DIV/0!</v>
      </c>
      <c r="H1158" s="244" t="e">
        <f t="shared" si="296"/>
        <v>#DIV/0!</v>
      </c>
      <c r="K1158" s="51" t="s">
        <v>976</v>
      </c>
      <c r="L1158" s="240"/>
    </row>
    <row r="1159" spans="1:13" ht="15" customHeight="1" x14ac:dyDescent="0.2">
      <c r="B1159" s="48" t="s">
        <v>9393</v>
      </c>
      <c r="C1159" s="253">
        <v>3120</v>
      </c>
      <c r="D1159" s="49">
        <v>0</v>
      </c>
      <c r="F1159" s="48">
        <v>0</v>
      </c>
      <c r="G1159" s="244" t="e">
        <f t="shared" si="297"/>
        <v>#DIV/0!</v>
      </c>
      <c r="H1159" s="244" t="e">
        <f t="shared" si="296"/>
        <v>#DIV/0!</v>
      </c>
      <c r="K1159" s="51" t="s">
        <v>973</v>
      </c>
    </row>
    <row r="1160" spans="1:13" ht="15" customHeight="1" x14ac:dyDescent="0.2">
      <c r="B1160" s="48" t="s">
        <v>9394</v>
      </c>
      <c r="C1160" s="281">
        <v>8850</v>
      </c>
      <c r="K1160" s="51" t="s">
        <v>979</v>
      </c>
    </row>
    <row r="1161" spans="1:13" ht="15" customHeight="1" x14ac:dyDescent="0.2">
      <c r="B1161" s="48" t="s">
        <v>9395</v>
      </c>
      <c r="C1161" s="281">
        <v>4500</v>
      </c>
      <c r="K1161" s="51" t="s">
        <v>979</v>
      </c>
    </row>
    <row r="1162" spans="1:13" ht="15" customHeight="1" x14ac:dyDescent="0.2">
      <c r="B1162" s="48" t="s">
        <v>9396</v>
      </c>
      <c r="C1162" s="281">
        <v>5700</v>
      </c>
      <c r="K1162" s="51" t="s">
        <v>979</v>
      </c>
    </row>
    <row r="1163" spans="1:13" ht="15" customHeight="1" x14ac:dyDescent="0.2">
      <c r="B1163" s="48" t="s">
        <v>9397</v>
      </c>
      <c r="C1163" s="281">
        <v>8200</v>
      </c>
      <c r="K1163" s="51" t="s">
        <v>976</v>
      </c>
    </row>
    <row r="1164" spans="1:13" ht="15" customHeight="1" x14ac:dyDescent="0.2">
      <c r="B1164" s="48" t="s">
        <v>9398</v>
      </c>
      <c r="C1164" s="281">
        <v>8000</v>
      </c>
      <c r="K1164" s="51" t="s">
        <v>973</v>
      </c>
    </row>
    <row r="1165" spans="1:13" ht="15" customHeight="1" x14ac:dyDescent="0.2">
      <c r="B1165" s="48" t="s">
        <v>9399</v>
      </c>
      <c r="C1165" s="281">
        <v>2300</v>
      </c>
      <c r="K1165" s="51" t="s">
        <v>973</v>
      </c>
      <c r="L1165" s="48">
        <v>1900</v>
      </c>
    </row>
    <row r="1166" spans="1:13" ht="15" customHeight="1" x14ac:dyDescent="0.2">
      <c r="A1166" s="282"/>
      <c r="B1166" s="282" t="s">
        <v>9400</v>
      </c>
      <c r="C1166" s="283">
        <v>12460</v>
      </c>
      <c r="D1166" s="284"/>
      <c r="E1166" s="282"/>
      <c r="F1166" s="282"/>
      <c r="G1166" s="282"/>
      <c r="H1166" s="282"/>
      <c r="I1166" s="282"/>
      <c r="J1166" s="285"/>
      <c r="K1166" s="286"/>
      <c r="L1166" s="282"/>
      <c r="M1166" s="282"/>
    </row>
    <row r="1167" spans="1:13" ht="15" customHeight="1" x14ac:dyDescent="0.2">
      <c r="A1167" s="282"/>
      <c r="B1167" s="282" t="s">
        <v>9404</v>
      </c>
      <c r="C1167" s="283">
        <v>6150</v>
      </c>
      <c r="D1167" s="284"/>
      <c r="E1167" s="282"/>
      <c r="F1167" s="282"/>
      <c r="G1167" s="282"/>
      <c r="H1167" s="282"/>
      <c r="I1167" s="282"/>
      <c r="J1167" s="285"/>
      <c r="K1167" s="286"/>
      <c r="L1167" s="282"/>
      <c r="M1167" s="282"/>
    </row>
  </sheetData>
  <phoneticPr fontId="30" type="noConversion"/>
  <conditionalFormatting sqref="J2:J1066">
    <cfRule type="iconSet" priority="346">
      <iconSet iconSet="3Arrows"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571"/>
  <sheetViews>
    <sheetView topLeftCell="A1526" zoomScale="70" zoomScaleNormal="70" workbookViewId="0">
      <selection activeCell="G1553" sqref="G1553"/>
    </sheetView>
  </sheetViews>
  <sheetFormatPr defaultColWidth="9.01171875" defaultRowHeight="15" x14ac:dyDescent="0.2"/>
  <cols>
    <col min="1" max="1" width="6.3203125" style="58" customWidth="1"/>
    <col min="2" max="2" width="28.515625" style="59" customWidth="1"/>
    <col min="3" max="3" width="29.0546875" style="59" customWidth="1"/>
    <col min="4" max="4" width="28.25" style="59" customWidth="1"/>
    <col min="5" max="5" width="20.3125" style="60" customWidth="1"/>
    <col min="6" max="6" width="24.078125" style="61" customWidth="1"/>
    <col min="7" max="7" width="13.98828125" style="60" customWidth="1"/>
    <col min="8" max="8" width="31.609375" style="61" customWidth="1"/>
    <col min="9" max="9" width="16.0078125" style="62" customWidth="1"/>
    <col min="10" max="256" width="9.01171875" style="63" customWidth="1"/>
  </cols>
  <sheetData>
    <row r="1" spans="1:9" s="64" customFormat="1" ht="15.75" customHeight="1" x14ac:dyDescent="0.2">
      <c r="A1" s="65" t="s">
        <v>12</v>
      </c>
      <c r="B1" s="66" t="s">
        <v>837</v>
      </c>
      <c r="C1" s="66" t="s">
        <v>838</v>
      </c>
      <c r="D1" s="66" t="s">
        <v>839</v>
      </c>
      <c r="E1" s="66" t="s">
        <v>840</v>
      </c>
      <c r="F1" s="66" t="s">
        <v>841</v>
      </c>
      <c r="G1" s="67" t="s">
        <v>842</v>
      </c>
      <c r="H1" s="66" t="s">
        <v>4</v>
      </c>
      <c r="I1" s="68" t="s">
        <v>981</v>
      </c>
    </row>
    <row r="2" spans="1:9" ht="15.75" customHeight="1" x14ac:dyDescent="0.2">
      <c r="A2" s="69">
        <v>2</v>
      </c>
      <c r="B2" s="70" t="s">
        <v>1025</v>
      </c>
      <c r="C2" s="70" t="s">
        <v>1026</v>
      </c>
      <c r="D2" s="70" t="s">
        <v>1027</v>
      </c>
      <c r="E2" s="71">
        <v>3215323865</v>
      </c>
      <c r="F2" s="72" t="s">
        <v>1028</v>
      </c>
      <c r="G2" s="73"/>
      <c r="H2" s="74" t="s">
        <v>1029</v>
      </c>
      <c r="I2" s="75">
        <v>1</v>
      </c>
    </row>
    <row r="3" spans="1:9" x14ac:dyDescent="0.2">
      <c r="A3" s="69">
        <v>3</v>
      </c>
      <c r="B3" s="76" t="s">
        <v>1030</v>
      </c>
      <c r="C3" s="76" t="s">
        <v>1031</v>
      </c>
      <c r="D3" s="76" t="s">
        <v>1032</v>
      </c>
      <c r="E3" s="77">
        <v>3118388051</v>
      </c>
      <c r="F3" s="74" t="s">
        <v>1033</v>
      </c>
      <c r="G3" s="78"/>
      <c r="H3" s="74" t="s">
        <v>1029</v>
      </c>
      <c r="I3" s="75">
        <v>1</v>
      </c>
    </row>
    <row r="4" spans="1:9" ht="15.75" customHeight="1" x14ac:dyDescent="0.2">
      <c r="A4" s="69">
        <v>4</v>
      </c>
      <c r="B4" s="76" t="s">
        <v>1034</v>
      </c>
      <c r="C4" s="76" t="s">
        <v>1035</v>
      </c>
      <c r="D4" s="76" t="s">
        <v>1036</v>
      </c>
      <c r="E4" s="77">
        <v>3128084313</v>
      </c>
      <c r="F4" s="74" t="s">
        <v>1037</v>
      </c>
      <c r="G4" s="78"/>
      <c r="H4" s="74" t="s">
        <v>1029</v>
      </c>
      <c r="I4" s="75">
        <v>1</v>
      </c>
    </row>
    <row r="5" spans="1:9" ht="15.75" customHeight="1" x14ac:dyDescent="0.2">
      <c r="A5" s="69">
        <v>5</v>
      </c>
      <c r="B5" s="76" t="s">
        <v>1038</v>
      </c>
      <c r="C5" s="76" t="s">
        <v>1039</v>
      </c>
      <c r="D5" s="76" t="s">
        <v>1040</v>
      </c>
      <c r="E5" s="77">
        <v>7424878</v>
      </c>
      <c r="F5" s="74" t="s">
        <v>1041</v>
      </c>
      <c r="G5" s="78"/>
      <c r="H5" s="74" t="s">
        <v>1029</v>
      </c>
      <c r="I5" s="75">
        <v>1</v>
      </c>
    </row>
    <row r="6" spans="1:9" ht="15.75" customHeight="1" x14ac:dyDescent="0.2">
      <c r="A6" s="69">
        <v>6</v>
      </c>
      <c r="B6" s="76" t="s">
        <v>1042</v>
      </c>
      <c r="C6" s="76" t="s">
        <v>947</v>
      </c>
      <c r="D6" s="76" t="s">
        <v>1043</v>
      </c>
      <c r="E6" s="77">
        <v>3625392</v>
      </c>
      <c r="F6" s="74" t="s">
        <v>1044</v>
      </c>
      <c r="G6" s="78"/>
      <c r="H6" s="74" t="s">
        <v>1029</v>
      </c>
      <c r="I6" s="75">
        <v>1</v>
      </c>
    </row>
    <row r="7" spans="1:9" ht="15.75" customHeight="1" x14ac:dyDescent="0.2">
      <c r="A7" s="69">
        <v>7</v>
      </c>
      <c r="B7" s="76" t="s">
        <v>1045</v>
      </c>
      <c r="C7" s="76" t="s">
        <v>639</v>
      </c>
      <c r="D7" s="76" t="s">
        <v>1046</v>
      </c>
      <c r="E7" s="77">
        <v>2792457</v>
      </c>
      <c r="F7" s="74" t="s">
        <v>1037</v>
      </c>
      <c r="G7" s="78"/>
      <c r="H7" s="74" t="s">
        <v>1029</v>
      </c>
      <c r="I7" s="75">
        <v>1</v>
      </c>
    </row>
    <row r="8" spans="1:9" ht="15.75" customHeight="1" x14ac:dyDescent="0.2">
      <c r="A8" s="69">
        <v>8</v>
      </c>
      <c r="B8" s="76" t="s">
        <v>1047</v>
      </c>
      <c r="C8" s="76" t="s">
        <v>1048</v>
      </c>
      <c r="D8" s="76" t="s">
        <v>1049</v>
      </c>
      <c r="E8" s="77">
        <v>7082851</v>
      </c>
      <c r="F8" s="74" t="s">
        <v>1041</v>
      </c>
      <c r="G8" s="78"/>
      <c r="H8" s="74" t="s">
        <v>1029</v>
      </c>
      <c r="I8" s="75">
        <v>1</v>
      </c>
    </row>
    <row r="9" spans="1:9" ht="15.75" customHeight="1" x14ac:dyDescent="0.2">
      <c r="A9" s="69">
        <v>9</v>
      </c>
      <c r="B9" s="76" t="s">
        <v>1050</v>
      </c>
      <c r="C9" s="76" t="s">
        <v>639</v>
      </c>
      <c r="D9" s="76" t="s">
        <v>1051</v>
      </c>
      <c r="E9" s="77">
        <v>3204482202</v>
      </c>
      <c r="F9" s="74" t="s">
        <v>1033</v>
      </c>
      <c r="G9" s="78">
        <v>52443749</v>
      </c>
      <c r="H9" s="74" t="s">
        <v>1029</v>
      </c>
      <c r="I9" s="75">
        <v>1</v>
      </c>
    </row>
    <row r="10" spans="1:9" ht="15.75" customHeight="1" x14ac:dyDescent="0.2">
      <c r="A10" s="69">
        <v>10</v>
      </c>
      <c r="B10" s="79" t="s">
        <v>1052</v>
      </c>
      <c r="C10" s="79" t="s">
        <v>1053</v>
      </c>
      <c r="D10" s="79" t="s">
        <v>1054</v>
      </c>
      <c r="E10" s="80">
        <v>3667236</v>
      </c>
      <c r="F10" s="81" t="s">
        <v>1033</v>
      </c>
      <c r="G10" s="82"/>
      <c r="H10" s="74" t="s">
        <v>1029</v>
      </c>
      <c r="I10" s="75">
        <v>1</v>
      </c>
    </row>
    <row r="11" spans="1:9" ht="15.75" customHeight="1" x14ac:dyDescent="0.2">
      <c r="A11" s="69">
        <v>11</v>
      </c>
      <c r="B11" s="79" t="s">
        <v>1055</v>
      </c>
      <c r="C11" s="79" t="s">
        <v>950</v>
      </c>
      <c r="D11" s="79" t="s">
        <v>1056</v>
      </c>
      <c r="E11" s="80">
        <v>3204955665</v>
      </c>
      <c r="F11" s="81" t="s">
        <v>1057</v>
      </c>
      <c r="G11" s="83"/>
      <c r="H11" s="74" t="s">
        <v>1029</v>
      </c>
      <c r="I11" s="75">
        <v>1</v>
      </c>
    </row>
    <row r="12" spans="1:9" ht="15.75" customHeight="1" x14ac:dyDescent="0.2">
      <c r="A12" s="69">
        <v>12</v>
      </c>
      <c r="B12" s="79" t="s">
        <v>1058</v>
      </c>
      <c r="C12" s="79" t="s">
        <v>639</v>
      </c>
      <c r="D12" s="79" t="s">
        <v>1059</v>
      </c>
      <c r="E12" s="83">
        <v>3115005639</v>
      </c>
      <c r="F12" s="81" t="s">
        <v>1033</v>
      </c>
      <c r="G12" s="83"/>
      <c r="H12" s="74" t="s">
        <v>1029</v>
      </c>
      <c r="I12" s="75">
        <v>1</v>
      </c>
    </row>
    <row r="13" spans="1:9" ht="15.75" customHeight="1" x14ac:dyDescent="0.2">
      <c r="A13" s="69">
        <v>13</v>
      </c>
      <c r="B13" s="79" t="s">
        <v>1060</v>
      </c>
      <c r="C13" s="79" t="s">
        <v>639</v>
      </c>
      <c r="D13" s="79" t="s">
        <v>1061</v>
      </c>
      <c r="E13" s="82">
        <v>3107973803</v>
      </c>
      <c r="F13" s="81" t="s">
        <v>1062</v>
      </c>
      <c r="G13" s="82"/>
      <c r="H13" s="74" t="s">
        <v>1029</v>
      </c>
      <c r="I13" s="75">
        <v>1</v>
      </c>
    </row>
    <row r="14" spans="1:9" x14ac:dyDescent="0.2">
      <c r="A14" s="69">
        <v>14</v>
      </c>
      <c r="B14" s="79" t="s">
        <v>1063</v>
      </c>
      <c r="C14" s="79" t="s">
        <v>639</v>
      </c>
      <c r="D14" s="79" t="s">
        <v>1064</v>
      </c>
      <c r="E14" s="82">
        <v>3024172</v>
      </c>
      <c r="F14" s="81" t="s">
        <v>961</v>
      </c>
      <c r="G14" s="82"/>
      <c r="H14" s="74" t="s">
        <v>1029</v>
      </c>
      <c r="I14" s="75">
        <v>1</v>
      </c>
    </row>
    <row r="15" spans="1:9" ht="15.75" customHeight="1" x14ac:dyDescent="0.2">
      <c r="A15" s="69">
        <v>15</v>
      </c>
      <c r="B15" s="79" t="s">
        <v>1065</v>
      </c>
      <c r="C15" s="79" t="s">
        <v>639</v>
      </c>
      <c r="D15" s="79" t="s">
        <v>1066</v>
      </c>
      <c r="E15" s="82">
        <v>4081408</v>
      </c>
      <c r="F15" s="81" t="s">
        <v>961</v>
      </c>
      <c r="G15" s="82"/>
      <c r="H15" s="74" t="s">
        <v>1029</v>
      </c>
      <c r="I15" s="75">
        <v>1</v>
      </c>
    </row>
    <row r="16" spans="1:9" ht="15.75" customHeight="1" x14ac:dyDescent="0.2">
      <c r="A16" s="69">
        <v>16</v>
      </c>
      <c r="B16" s="79" t="s">
        <v>1067</v>
      </c>
      <c r="C16" s="79" t="s">
        <v>639</v>
      </c>
      <c r="D16" s="79" t="s">
        <v>1068</v>
      </c>
      <c r="E16" s="82">
        <v>2006378</v>
      </c>
      <c r="F16" s="81" t="s">
        <v>1041</v>
      </c>
      <c r="G16" s="82"/>
      <c r="H16" s="74" t="s">
        <v>1029</v>
      </c>
      <c r="I16" s="75">
        <v>1</v>
      </c>
    </row>
    <row r="17" spans="1:9" ht="15.75" customHeight="1" x14ac:dyDescent="0.2">
      <c r="A17" s="69">
        <v>17</v>
      </c>
      <c r="B17" s="79" t="s">
        <v>1069</v>
      </c>
      <c r="C17" s="79" t="s">
        <v>1070</v>
      </c>
      <c r="D17" s="79" t="s">
        <v>1071</v>
      </c>
      <c r="E17" s="82">
        <v>3134187409</v>
      </c>
      <c r="F17" s="81" t="s">
        <v>1072</v>
      </c>
      <c r="G17" s="82"/>
      <c r="H17" s="74" t="s">
        <v>1029</v>
      </c>
      <c r="I17" s="75">
        <v>1</v>
      </c>
    </row>
    <row r="18" spans="1:9" ht="15.75" customHeight="1" x14ac:dyDescent="0.2">
      <c r="A18" s="69">
        <v>18</v>
      </c>
      <c r="B18" s="79" t="s">
        <v>1073</v>
      </c>
      <c r="C18" s="79" t="s">
        <v>1074</v>
      </c>
      <c r="D18" s="79" t="s">
        <v>1075</v>
      </c>
      <c r="E18" s="83">
        <v>3138879831</v>
      </c>
      <c r="F18" s="81" t="s">
        <v>1028</v>
      </c>
      <c r="G18" s="82"/>
      <c r="H18" s="74" t="s">
        <v>1029</v>
      </c>
      <c r="I18" s="75">
        <v>1</v>
      </c>
    </row>
    <row r="19" spans="1:9" ht="15.75" customHeight="1" x14ac:dyDescent="0.2">
      <c r="A19" s="69">
        <v>19</v>
      </c>
      <c r="B19" s="79" t="s">
        <v>1076</v>
      </c>
      <c r="C19" s="79" t="s">
        <v>947</v>
      </c>
      <c r="D19" s="79" t="s">
        <v>1077</v>
      </c>
      <c r="E19" s="82">
        <v>3145606002</v>
      </c>
      <c r="F19" s="81" t="s">
        <v>1037</v>
      </c>
      <c r="G19" s="82"/>
      <c r="H19" s="74" t="s">
        <v>1029</v>
      </c>
      <c r="I19" s="75">
        <v>1</v>
      </c>
    </row>
    <row r="20" spans="1:9" ht="15.75" customHeight="1" x14ac:dyDescent="0.2">
      <c r="A20" s="69">
        <v>20</v>
      </c>
      <c r="B20" s="79" t="s">
        <v>1078</v>
      </c>
      <c r="C20" s="79" t="s">
        <v>639</v>
      </c>
      <c r="D20" s="79" t="s">
        <v>1079</v>
      </c>
      <c r="E20" s="83">
        <v>8190520</v>
      </c>
      <c r="F20" s="81" t="s">
        <v>1057</v>
      </c>
      <c r="G20" s="83"/>
      <c r="H20" s="74" t="s">
        <v>1029</v>
      </c>
      <c r="I20" s="75">
        <v>1</v>
      </c>
    </row>
    <row r="21" spans="1:9" ht="15.75" customHeight="1" x14ac:dyDescent="0.2">
      <c r="A21" s="69">
        <v>21</v>
      </c>
      <c r="B21" s="79" t="s">
        <v>1080</v>
      </c>
      <c r="C21" s="79" t="s">
        <v>639</v>
      </c>
      <c r="D21" s="79" t="s">
        <v>1081</v>
      </c>
      <c r="E21" s="82">
        <v>3144780054</v>
      </c>
      <c r="F21" s="81" t="s">
        <v>1037</v>
      </c>
      <c r="G21" s="82"/>
      <c r="H21" s="74" t="s">
        <v>1029</v>
      </c>
      <c r="I21" s="75">
        <v>1</v>
      </c>
    </row>
    <row r="22" spans="1:9" ht="15.75" customHeight="1" x14ac:dyDescent="0.2">
      <c r="A22" s="69">
        <v>22</v>
      </c>
      <c r="B22" s="79" t="s">
        <v>1082</v>
      </c>
      <c r="C22" s="79" t="s">
        <v>950</v>
      </c>
      <c r="D22" s="79" t="s">
        <v>1083</v>
      </c>
      <c r="E22" s="82">
        <v>5103509</v>
      </c>
      <c r="F22" s="81" t="s">
        <v>1084</v>
      </c>
      <c r="G22" s="82"/>
      <c r="H22" s="74" t="s">
        <v>1029</v>
      </c>
      <c r="I22" s="75">
        <v>1</v>
      </c>
    </row>
    <row r="23" spans="1:9" ht="15.75" customHeight="1" x14ac:dyDescent="0.2">
      <c r="A23" s="69">
        <v>23</v>
      </c>
      <c r="B23" s="79" t="s">
        <v>1085</v>
      </c>
      <c r="C23" s="79" t="s">
        <v>1086</v>
      </c>
      <c r="D23" s="79" t="s">
        <v>1087</v>
      </c>
      <c r="E23" s="82">
        <v>3125673826</v>
      </c>
      <c r="F23" s="81" t="s">
        <v>1044</v>
      </c>
      <c r="G23" s="82"/>
      <c r="H23" s="74" t="s">
        <v>1029</v>
      </c>
      <c r="I23" s="75">
        <v>1</v>
      </c>
    </row>
    <row r="24" spans="1:9" ht="15.75" customHeight="1" x14ac:dyDescent="0.2">
      <c r="A24" s="69">
        <v>24</v>
      </c>
      <c r="B24" s="79" t="s">
        <v>1088</v>
      </c>
      <c r="C24" s="79" t="s">
        <v>639</v>
      </c>
      <c r="D24" s="79" t="s">
        <v>1089</v>
      </c>
      <c r="E24" s="83">
        <v>3625402</v>
      </c>
      <c r="F24" s="81" t="s">
        <v>1090</v>
      </c>
      <c r="G24" s="83"/>
      <c r="H24" s="74" t="s">
        <v>1029</v>
      </c>
      <c r="I24" s="75">
        <v>1</v>
      </c>
    </row>
    <row r="25" spans="1:9" ht="15.75" customHeight="1" x14ac:dyDescent="0.2">
      <c r="A25" s="69">
        <v>25</v>
      </c>
      <c r="B25" s="79" t="s">
        <v>1091</v>
      </c>
      <c r="C25" s="79" t="s">
        <v>1092</v>
      </c>
      <c r="D25" s="79" t="s">
        <v>1093</v>
      </c>
      <c r="E25" s="83">
        <v>3135832021</v>
      </c>
      <c r="F25" s="81" t="s">
        <v>1057</v>
      </c>
      <c r="G25" s="82">
        <v>80771936</v>
      </c>
      <c r="H25" s="74" t="s">
        <v>1029</v>
      </c>
      <c r="I25" s="75">
        <v>1</v>
      </c>
    </row>
    <row r="26" spans="1:9" ht="15.75" customHeight="1" x14ac:dyDescent="0.2">
      <c r="A26" s="69">
        <v>26</v>
      </c>
      <c r="B26" s="79" t="s">
        <v>1094</v>
      </c>
      <c r="C26" s="79" t="s">
        <v>949</v>
      </c>
      <c r="D26" s="79" t="s">
        <v>1095</v>
      </c>
      <c r="E26" s="82">
        <v>3133047025</v>
      </c>
      <c r="F26" s="81" t="s">
        <v>1037</v>
      </c>
      <c r="G26" s="82"/>
      <c r="H26" s="74" t="s">
        <v>1029</v>
      </c>
      <c r="I26" s="75">
        <v>1</v>
      </c>
    </row>
    <row r="27" spans="1:9" ht="15.75" customHeight="1" x14ac:dyDescent="0.2">
      <c r="A27" s="69">
        <v>27</v>
      </c>
      <c r="B27" s="79" t="s">
        <v>1096</v>
      </c>
      <c r="C27" s="79" t="s">
        <v>639</v>
      </c>
      <c r="D27" s="79" t="s">
        <v>1097</v>
      </c>
      <c r="E27" s="82">
        <v>3192764631</v>
      </c>
      <c r="F27" s="81" t="s">
        <v>1044</v>
      </c>
      <c r="G27" s="82"/>
      <c r="H27" s="74" t="s">
        <v>1029</v>
      </c>
      <c r="I27" s="75">
        <v>1</v>
      </c>
    </row>
    <row r="28" spans="1:9" ht="15.75" customHeight="1" x14ac:dyDescent="0.2">
      <c r="A28" s="69">
        <v>28</v>
      </c>
      <c r="B28" s="79" t="s">
        <v>1098</v>
      </c>
      <c r="C28" s="79" t="s">
        <v>639</v>
      </c>
      <c r="D28" s="79" t="s">
        <v>1099</v>
      </c>
      <c r="E28" s="83">
        <v>3172601380</v>
      </c>
      <c r="F28" s="81" t="s">
        <v>1028</v>
      </c>
      <c r="G28" s="82"/>
      <c r="H28" s="74" t="s">
        <v>1029</v>
      </c>
      <c r="I28" s="75">
        <v>1</v>
      </c>
    </row>
    <row r="29" spans="1:9" ht="15.75" customHeight="1" x14ac:dyDescent="0.2">
      <c r="A29" s="69">
        <v>29</v>
      </c>
      <c r="B29" s="79" t="s">
        <v>1100</v>
      </c>
      <c r="C29" s="79" t="s">
        <v>639</v>
      </c>
      <c r="D29" s="79" t="s">
        <v>1101</v>
      </c>
      <c r="E29" s="83">
        <v>3114493191</v>
      </c>
      <c r="F29" s="81" t="s">
        <v>1044</v>
      </c>
      <c r="G29" s="82"/>
      <c r="H29" s="74" t="s">
        <v>1029</v>
      </c>
      <c r="I29" s="75">
        <v>1</v>
      </c>
    </row>
    <row r="30" spans="1:9" ht="15.75" customHeight="1" x14ac:dyDescent="0.2">
      <c r="A30" s="69">
        <v>30</v>
      </c>
      <c r="B30" s="79" t="s">
        <v>1102</v>
      </c>
      <c r="C30" s="79" t="s">
        <v>1103</v>
      </c>
      <c r="D30" s="79" t="s">
        <v>1104</v>
      </c>
      <c r="E30" s="83">
        <v>3144151931</v>
      </c>
      <c r="F30" s="81" t="s">
        <v>1044</v>
      </c>
      <c r="G30" s="82"/>
      <c r="H30" s="74" t="s">
        <v>1029</v>
      </c>
      <c r="I30" s="75">
        <v>1</v>
      </c>
    </row>
    <row r="31" spans="1:9" ht="15.75" customHeight="1" x14ac:dyDescent="0.2">
      <c r="A31" s="69">
        <v>31</v>
      </c>
      <c r="B31" s="84" t="s">
        <v>1105</v>
      </c>
      <c r="C31" s="84" t="s">
        <v>1106</v>
      </c>
      <c r="D31" s="84" t="s">
        <v>1107</v>
      </c>
      <c r="E31" s="85">
        <v>2063443</v>
      </c>
      <c r="F31" s="86" t="s">
        <v>1108</v>
      </c>
      <c r="G31" s="87"/>
      <c r="H31" s="88" t="s">
        <v>1029</v>
      </c>
      <c r="I31" s="75">
        <v>1</v>
      </c>
    </row>
    <row r="32" spans="1:9" ht="15.75" customHeight="1" x14ac:dyDescent="0.2">
      <c r="A32" s="69">
        <v>32</v>
      </c>
      <c r="B32" s="79" t="s">
        <v>1109</v>
      </c>
      <c r="C32" s="79" t="s">
        <v>639</v>
      </c>
      <c r="D32" s="79" t="s">
        <v>1110</v>
      </c>
      <c r="E32" s="83">
        <v>3134057787</v>
      </c>
      <c r="F32" s="81" t="s">
        <v>1090</v>
      </c>
      <c r="G32" s="83"/>
      <c r="H32" s="74" t="s">
        <v>1029</v>
      </c>
      <c r="I32" s="75">
        <v>1</v>
      </c>
    </row>
    <row r="33" spans="1:9" ht="15.75" customHeight="1" x14ac:dyDescent="0.2">
      <c r="A33" s="69">
        <v>33</v>
      </c>
      <c r="B33" s="79" t="s">
        <v>1111</v>
      </c>
      <c r="C33" s="79" t="s">
        <v>639</v>
      </c>
      <c r="D33" s="79" t="s">
        <v>1112</v>
      </c>
      <c r="E33" s="83">
        <v>3212718504</v>
      </c>
      <c r="F33" s="81" t="s">
        <v>1108</v>
      </c>
      <c r="G33" s="87"/>
      <c r="H33" s="74" t="s">
        <v>1029</v>
      </c>
      <c r="I33" s="75">
        <v>1</v>
      </c>
    </row>
    <row r="34" spans="1:9" ht="15.75" customHeight="1" x14ac:dyDescent="0.2">
      <c r="A34" s="69">
        <v>34</v>
      </c>
      <c r="B34" s="79" t="s">
        <v>1113</v>
      </c>
      <c r="C34" s="79" t="s">
        <v>639</v>
      </c>
      <c r="D34" s="79" t="s">
        <v>1114</v>
      </c>
      <c r="E34" s="83">
        <v>3112732025</v>
      </c>
      <c r="F34" s="81" t="s">
        <v>1044</v>
      </c>
      <c r="G34" s="82"/>
      <c r="H34" s="74" t="s">
        <v>1029</v>
      </c>
      <c r="I34" s="75">
        <v>1</v>
      </c>
    </row>
    <row r="35" spans="1:9" ht="15.75" customHeight="1" x14ac:dyDescent="0.2">
      <c r="A35" s="69">
        <v>35</v>
      </c>
      <c r="B35" s="79" t="s">
        <v>1115</v>
      </c>
      <c r="C35" s="79" t="s">
        <v>1116</v>
      </c>
      <c r="D35" s="79" t="s">
        <v>1117</v>
      </c>
      <c r="E35" s="83">
        <v>2064435</v>
      </c>
      <c r="F35" s="81" t="s">
        <v>1090</v>
      </c>
      <c r="G35" s="82"/>
      <c r="H35" s="74" t="s">
        <v>1029</v>
      </c>
      <c r="I35" s="75">
        <v>1</v>
      </c>
    </row>
    <row r="36" spans="1:9" ht="15.75" customHeight="1" x14ac:dyDescent="0.2">
      <c r="A36" s="69">
        <v>36</v>
      </c>
      <c r="B36" s="79" t="s">
        <v>1118</v>
      </c>
      <c r="C36" s="79" t="s">
        <v>639</v>
      </c>
      <c r="D36" s="79" t="s">
        <v>1119</v>
      </c>
      <c r="E36" s="82">
        <v>3213817155</v>
      </c>
      <c r="F36" s="81" t="s">
        <v>1084</v>
      </c>
      <c r="G36" s="82"/>
      <c r="H36" s="74" t="s">
        <v>1029</v>
      </c>
      <c r="I36" s="75">
        <v>1</v>
      </c>
    </row>
    <row r="37" spans="1:9" ht="15.75" customHeight="1" x14ac:dyDescent="0.2">
      <c r="A37" s="69">
        <v>37</v>
      </c>
      <c r="B37" s="79" t="s">
        <v>1120</v>
      </c>
      <c r="C37" s="89" t="s">
        <v>1121</v>
      </c>
      <c r="D37" s="90" t="s">
        <v>1122</v>
      </c>
      <c r="E37" s="82">
        <v>3125256274</v>
      </c>
      <c r="F37" s="81" t="s">
        <v>1072</v>
      </c>
      <c r="G37" s="82"/>
      <c r="H37" s="74" t="s">
        <v>1123</v>
      </c>
      <c r="I37" s="75">
        <v>1</v>
      </c>
    </row>
    <row r="38" spans="1:9" ht="15.75" customHeight="1" x14ac:dyDescent="0.2">
      <c r="A38" s="69">
        <v>38</v>
      </c>
      <c r="B38" s="79" t="s">
        <v>1124</v>
      </c>
      <c r="C38" s="79" t="s">
        <v>639</v>
      </c>
      <c r="D38" s="79" t="s">
        <v>1125</v>
      </c>
      <c r="E38" s="83">
        <v>3196344443</v>
      </c>
      <c r="F38" s="81" t="s">
        <v>1057</v>
      </c>
      <c r="G38" s="83">
        <v>1023919468</v>
      </c>
      <c r="H38" s="74" t="s">
        <v>1029</v>
      </c>
      <c r="I38" s="75">
        <v>1</v>
      </c>
    </row>
    <row r="39" spans="1:9" x14ac:dyDescent="0.2">
      <c r="A39" s="69">
        <v>39</v>
      </c>
      <c r="B39" s="79" t="s">
        <v>1126</v>
      </c>
      <c r="C39" s="79" t="s">
        <v>639</v>
      </c>
      <c r="D39" s="79" t="s">
        <v>1127</v>
      </c>
      <c r="E39" s="83">
        <v>3118080383</v>
      </c>
      <c r="F39" s="81" t="s">
        <v>1084</v>
      </c>
      <c r="G39" s="83"/>
      <c r="H39" s="74" t="s">
        <v>1029</v>
      </c>
      <c r="I39" s="75">
        <v>1</v>
      </c>
    </row>
    <row r="40" spans="1:9" x14ac:dyDescent="0.2">
      <c r="A40" s="69">
        <v>40</v>
      </c>
      <c r="B40" s="79" t="s">
        <v>1128</v>
      </c>
      <c r="C40" s="79" t="s">
        <v>639</v>
      </c>
      <c r="D40" s="79" t="s">
        <v>1129</v>
      </c>
      <c r="E40" s="82">
        <v>7622522</v>
      </c>
      <c r="F40" s="81" t="s">
        <v>1041</v>
      </c>
      <c r="G40" s="82"/>
      <c r="H40" s="74" t="s">
        <v>1029</v>
      </c>
      <c r="I40" s="75">
        <v>1</v>
      </c>
    </row>
    <row r="41" spans="1:9" x14ac:dyDescent="0.2">
      <c r="A41" s="69">
        <v>41</v>
      </c>
      <c r="B41" s="79" t="s">
        <v>1130</v>
      </c>
      <c r="C41" s="79" t="s">
        <v>1131</v>
      </c>
      <c r="D41" s="79" t="s">
        <v>1132</v>
      </c>
      <c r="E41" s="82">
        <v>3124852089</v>
      </c>
      <c r="F41" s="81" t="s">
        <v>1084</v>
      </c>
      <c r="G41" s="82">
        <v>19252465</v>
      </c>
      <c r="H41" s="74" t="s">
        <v>1029</v>
      </c>
      <c r="I41" s="75">
        <v>1</v>
      </c>
    </row>
    <row r="42" spans="1:9" x14ac:dyDescent="0.2">
      <c r="A42" s="69">
        <v>42</v>
      </c>
      <c r="B42" s="79" t="s">
        <v>1133</v>
      </c>
      <c r="C42" s="79" t="s">
        <v>1134</v>
      </c>
      <c r="D42" s="79" t="s">
        <v>1135</v>
      </c>
      <c r="E42" s="83" t="s">
        <v>1136</v>
      </c>
      <c r="F42" s="81" t="s">
        <v>1044</v>
      </c>
      <c r="G42" s="82"/>
      <c r="H42" s="74" t="s">
        <v>1029</v>
      </c>
      <c r="I42" s="75">
        <v>1</v>
      </c>
    </row>
    <row r="43" spans="1:9" x14ac:dyDescent="0.2">
      <c r="A43" s="69">
        <v>43</v>
      </c>
      <c r="B43" s="79" t="s">
        <v>1137</v>
      </c>
      <c r="C43" s="79" t="s">
        <v>1138</v>
      </c>
      <c r="D43" s="79" t="s">
        <v>1139</v>
      </c>
      <c r="E43" s="83">
        <v>3114548180</v>
      </c>
      <c r="F43" s="81" t="s">
        <v>1044</v>
      </c>
      <c r="G43" s="82"/>
      <c r="H43" s="74" t="s">
        <v>1029</v>
      </c>
      <c r="I43" s="75">
        <v>1</v>
      </c>
    </row>
    <row r="44" spans="1:9" x14ac:dyDescent="0.2">
      <c r="A44" s="69">
        <v>44</v>
      </c>
      <c r="B44" s="79" t="s">
        <v>1140</v>
      </c>
      <c r="C44" s="79" t="s">
        <v>951</v>
      </c>
      <c r="D44" s="79" t="s">
        <v>1141</v>
      </c>
      <c r="E44" s="83">
        <v>2062930</v>
      </c>
      <c r="F44" s="81" t="s">
        <v>1108</v>
      </c>
      <c r="G44" s="87">
        <v>41518151</v>
      </c>
      <c r="H44" s="74" t="s">
        <v>1029</v>
      </c>
      <c r="I44" s="75">
        <v>1</v>
      </c>
    </row>
    <row r="45" spans="1:9" x14ac:dyDescent="0.2">
      <c r="A45" s="69">
        <v>45</v>
      </c>
      <c r="B45" s="79" t="s">
        <v>1142</v>
      </c>
      <c r="C45" s="79" t="s">
        <v>639</v>
      </c>
      <c r="D45" s="79" t="s">
        <v>1143</v>
      </c>
      <c r="E45" s="83">
        <v>3004980295</v>
      </c>
      <c r="F45" s="81" t="s">
        <v>1108</v>
      </c>
      <c r="G45" s="87">
        <v>80119184</v>
      </c>
      <c r="H45" s="74" t="s">
        <v>1029</v>
      </c>
      <c r="I45" s="75">
        <v>1</v>
      </c>
    </row>
    <row r="46" spans="1:9" x14ac:dyDescent="0.2">
      <c r="A46" s="69">
        <v>46</v>
      </c>
      <c r="B46" s="79" t="s">
        <v>1144</v>
      </c>
      <c r="C46" s="79" t="s">
        <v>1145</v>
      </c>
      <c r="D46" s="79" t="s">
        <v>1146</v>
      </c>
      <c r="E46" s="82">
        <v>3105724229</v>
      </c>
      <c r="F46" s="81" t="s">
        <v>1037</v>
      </c>
      <c r="G46" s="82"/>
      <c r="H46" s="74" t="s">
        <v>1029</v>
      </c>
      <c r="I46" s="75">
        <v>1</v>
      </c>
    </row>
    <row r="47" spans="1:9" x14ac:dyDescent="0.2">
      <c r="A47" s="69">
        <v>47</v>
      </c>
      <c r="B47" s="79" t="s">
        <v>1147</v>
      </c>
      <c r="C47" s="79" t="s">
        <v>1148</v>
      </c>
      <c r="D47" s="79" t="s">
        <v>1149</v>
      </c>
      <c r="E47" s="82">
        <v>3138922144</v>
      </c>
      <c r="F47" s="81" t="s">
        <v>1037</v>
      </c>
      <c r="G47" s="82"/>
      <c r="H47" s="74" t="s">
        <v>1029</v>
      </c>
      <c r="I47" s="75">
        <v>1</v>
      </c>
    </row>
    <row r="48" spans="1:9" x14ac:dyDescent="0.2">
      <c r="A48" s="69">
        <v>48</v>
      </c>
      <c r="B48" s="79" t="s">
        <v>1150</v>
      </c>
      <c r="C48" s="79" t="s">
        <v>1151</v>
      </c>
      <c r="D48" s="79" t="s">
        <v>1152</v>
      </c>
      <c r="E48" s="82">
        <v>3108984590</v>
      </c>
      <c r="F48" s="81" t="s">
        <v>1037</v>
      </c>
      <c r="G48" s="82"/>
      <c r="H48" s="74" t="s">
        <v>1029</v>
      </c>
      <c r="I48" s="75">
        <v>1</v>
      </c>
    </row>
    <row r="49" spans="1:9" x14ac:dyDescent="0.2">
      <c r="A49" s="69">
        <v>49</v>
      </c>
      <c r="B49" s="79" t="s">
        <v>1153</v>
      </c>
      <c r="C49" s="91" t="s">
        <v>639</v>
      </c>
      <c r="D49" s="79" t="s">
        <v>1154</v>
      </c>
      <c r="E49" s="83">
        <v>3203249219</v>
      </c>
      <c r="F49" s="81" t="s">
        <v>1108</v>
      </c>
      <c r="G49" s="87">
        <v>52061061</v>
      </c>
      <c r="H49" s="74" t="s">
        <v>1029</v>
      </c>
      <c r="I49" s="75">
        <v>1</v>
      </c>
    </row>
    <row r="50" spans="1:9" x14ac:dyDescent="0.2">
      <c r="A50" s="69">
        <v>50</v>
      </c>
      <c r="B50" s="79" t="s">
        <v>1155</v>
      </c>
      <c r="C50" s="89" t="s">
        <v>1156</v>
      </c>
      <c r="D50" s="79" t="s">
        <v>1157</v>
      </c>
      <c r="E50" s="82">
        <v>3163062222</v>
      </c>
      <c r="F50" s="81" t="s">
        <v>1037</v>
      </c>
      <c r="G50" s="82"/>
      <c r="H50" s="74" t="s">
        <v>1029</v>
      </c>
      <c r="I50" s="75">
        <v>1</v>
      </c>
    </row>
    <row r="51" spans="1:9" x14ac:dyDescent="0.2">
      <c r="A51" s="69">
        <v>51</v>
      </c>
      <c r="B51" s="79" t="s">
        <v>1158</v>
      </c>
      <c r="C51" s="90" t="s">
        <v>1159</v>
      </c>
      <c r="D51" s="90" t="s">
        <v>1160</v>
      </c>
      <c r="E51" s="82">
        <v>3545136</v>
      </c>
      <c r="F51" s="81" t="s">
        <v>1041</v>
      </c>
      <c r="G51" s="82">
        <v>52849675</v>
      </c>
      <c r="H51" s="74" t="s">
        <v>1029</v>
      </c>
      <c r="I51" s="75">
        <v>1</v>
      </c>
    </row>
    <row r="52" spans="1:9" x14ac:dyDescent="0.2">
      <c r="A52" s="69">
        <v>52</v>
      </c>
      <c r="B52" s="79" t="s">
        <v>1161</v>
      </c>
      <c r="C52" s="89" t="s">
        <v>1162</v>
      </c>
      <c r="D52" s="90" t="s">
        <v>1163</v>
      </c>
      <c r="E52" s="82">
        <v>3143267367</v>
      </c>
      <c r="F52" s="81" t="s">
        <v>1028</v>
      </c>
      <c r="G52" s="82"/>
      <c r="H52" s="74" t="s">
        <v>1029</v>
      </c>
      <c r="I52" s="75">
        <v>1</v>
      </c>
    </row>
    <row r="53" spans="1:9" x14ac:dyDescent="0.2">
      <c r="A53" s="69">
        <v>53</v>
      </c>
      <c r="B53" s="79" t="s">
        <v>1164</v>
      </c>
      <c r="C53" s="90" t="s">
        <v>1165</v>
      </c>
      <c r="D53" s="90" t="s">
        <v>1166</v>
      </c>
      <c r="E53" s="82">
        <v>3044765215</v>
      </c>
      <c r="F53" s="81" t="s">
        <v>1072</v>
      </c>
      <c r="G53" s="82"/>
      <c r="H53" s="74" t="s">
        <v>1029</v>
      </c>
      <c r="I53" s="75">
        <v>1</v>
      </c>
    </row>
    <row r="54" spans="1:9" x14ac:dyDescent="0.2">
      <c r="A54" s="69">
        <v>54</v>
      </c>
      <c r="B54" s="79" t="s">
        <v>1167</v>
      </c>
      <c r="C54" s="90" t="s">
        <v>1168</v>
      </c>
      <c r="D54" s="90" t="s">
        <v>1169</v>
      </c>
      <c r="E54" s="82">
        <v>3118140169</v>
      </c>
      <c r="F54" s="81" t="s">
        <v>1057</v>
      </c>
      <c r="G54" s="82"/>
      <c r="H54" s="74" t="s">
        <v>1029</v>
      </c>
      <c r="I54" s="75">
        <v>1</v>
      </c>
    </row>
    <row r="55" spans="1:9" x14ac:dyDescent="0.2">
      <c r="A55" s="69">
        <v>55</v>
      </c>
      <c r="B55" s="79" t="s">
        <v>1170</v>
      </c>
      <c r="C55" s="90" t="s">
        <v>639</v>
      </c>
      <c r="D55" s="90" t="s">
        <v>1171</v>
      </c>
      <c r="E55" s="83">
        <v>2065987</v>
      </c>
      <c r="F55" s="81" t="s">
        <v>1033</v>
      </c>
      <c r="G55" s="83"/>
      <c r="H55" s="74" t="s">
        <v>1029</v>
      </c>
      <c r="I55" s="75">
        <v>1</v>
      </c>
    </row>
    <row r="56" spans="1:9" x14ac:dyDescent="0.2">
      <c r="A56" s="69">
        <v>56</v>
      </c>
      <c r="B56" s="79" t="s">
        <v>1172</v>
      </c>
      <c r="C56" s="90" t="s">
        <v>950</v>
      </c>
      <c r="D56" s="90" t="s">
        <v>1173</v>
      </c>
      <c r="E56" s="83">
        <v>5671895</v>
      </c>
      <c r="F56" s="81" t="s">
        <v>1057</v>
      </c>
      <c r="G56" s="83"/>
      <c r="H56" s="74" t="s">
        <v>1029</v>
      </c>
      <c r="I56" s="75">
        <v>1</v>
      </c>
    </row>
    <row r="57" spans="1:9" x14ac:dyDescent="0.2">
      <c r="A57" s="69">
        <v>57</v>
      </c>
      <c r="B57" s="79" t="s">
        <v>1174</v>
      </c>
      <c r="C57" s="89" t="s">
        <v>639</v>
      </c>
      <c r="D57" s="90" t="s">
        <v>1175</v>
      </c>
      <c r="E57" s="83">
        <v>3143055771</v>
      </c>
      <c r="F57" s="81" t="s">
        <v>1044</v>
      </c>
      <c r="G57" s="82"/>
      <c r="H57" s="74" t="s">
        <v>1029</v>
      </c>
      <c r="I57" s="75">
        <v>1</v>
      </c>
    </row>
    <row r="58" spans="1:9" x14ac:dyDescent="0.2">
      <c r="A58" s="69">
        <v>58</v>
      </c>
      <c r="B58" s="79" t="s">
        <v>1176</v>
      </c>
      <c r="C58" s="90" t="s">
        <v>1177</v>
      </c>
      <c r="D58" s="90" t="s">
        <v>1178</v>
      </c>
      <c r="E58" s="82">
        <v>3108892462</v>
      </c>
      <c r="F58" s="81" t="s">
        <v>1037</v>
      </c>
      <c r="G58" s="82"/>
      <c r="H58" s="74" t="s">
        <v>1029</v>
      </c>
      <c r="I58" s="92"/>
    </row>
    <row r="59" spans="1:9" x14ac:dyDescent="0.2">
      <c r="A59" s="69">
        <v>59</v>
      </c>
      <c r="B59" s="79" t="s">
        <v>1179</v>
      </c>
      <c r="C59" s="90" t="s">
        <v>1180</v>
      </c>
      <c r="D59" s="90" t="s">
        <v>1181</v>
      </c>
      <c r="E59" s="83">
        <v>3134306312</v>
      </c>
      <c r="F59" s="81" t="s">
        <v>1033</v>
      </c>
      <c r="G59" s="83">
        <v>79002665</v>
      </c>
      <c r="H59" s="74" t="s">
        <v>1029</v>
      </c>
      <c r="I59" s="92">
        <v>2</v>
      </c>
    </row>
    <row r="60" spans="1:9" x14ac:dyDescent="0.2">
      <c r="A60" s="69">
        <v>60</v>
      </c>
      <c r="B60" s="79" t="s">
        <v>1182</v>
      </c>
      <c r="C60" s="90" t="s">
        <v>1183</v>
      </c>
      <c r="D60" s="90" t="s">
        <v>1184</v>
      </c>
      <c r="E60" s="83">
        <v>3112749855</v>
      </c>
      <c r="F60" s="81" t="s">
        <v>1090</v>
      </c>
      <c r="G60" s="82"/>
      <c r="H60" s="74" t="s">
        <v>1029</v>
      </c>
      <c r="I60" s="92">
        <v>2</v>
      </c>
    </row>
    <row r="61" spans="1:9" x14ac:dyDescent="0.2">
      <c r="A61" s="69">
        <v>61</v>
      </c>
      <c r="B61" s="79" t="s">
        <v>1185</v>
      </c>
      <c r="C61" s="89" t="s">
        <v>1186</v>
      </c>
      <c r="D61" s="90" t="s">
        <v>1187</v>
      </c>
      <c r="E61" s="83">
        <v>3112564698</v>
      </c>
      <c r="F61" s="81" t="s">
        <v>1028</v>
      </c>
      <c r="G61" s="82"/>
      <c r="H61" s="74" t="s">
        <v>1029</v>
      </c>
      <c r="I61" s="92">
        <v>2</v>
      </c>
    </row>
    <row r="62" spans="1:9" x14ac:dyDescent="0.2">
      <c r="A62" s="69">
        <v>62</v>
      </c>
      <c r="B62" s="79" t="s">
        <v>1188</v>
      </c>
      <c r="C62" s="90" t="s">
        <v>1189</v>
      </c>
      <c r="D62" s="90" t="s">
        <v>1190</v>
      </c>
      <c r="E62" s="82">
        <v>3132354537</v>
      </c>
      <c r="F62" s="81" t="s">
        <v>1037</v>
      </c>
      <c r="G62" s="82"/>
      <c r="H62" s="74" t="s">
        <v>1029</v>
      </c>
      <c r="I62" s="92">
        <v>2</v>
      </c>
    </row>
    <row r="63" spans="1:9" x14ac:dyDescent="0.2">
      <c r="A63" s="69">
        <v>63</v>
      </c>
      <c r="B63" s="79" t="s">
        <v>1191</v>
      </c>
      <c r="C63" s="89" t="s">
        <v>1192</v>
      </c>
      <c r="D63" s="89" t="s">
        <v>1193</v>
      </c>
      <c r="E63" s="82">
        <v>3208342009</v>
      </c>
      <c r="F63" s="81" t="s">
        <v>1062</v>
      </c>
      <c r="G63" s="82"/>
      <c r="H63" s="74" t="s">
        <v>1029</v>
      </c>
      <c r="I63" s="92">
        <v>2</v>
      </c>
    </row>
    <row r="64" spans="1:9" x14ac:dyDescent="0.2">
      <c r="A64" s="69">
        <v>64</v>
      </c>
      <c r="B64" s="79" t="s">
        <v>1194</v>
      </c>
      <c r="C64" s="90" t="s">
        <v>1195</v>
      </c>
      <c r="D64" s="90" t="s">
        <v>1196</v>
      </c>
      <c r="E64" s="83">
        <v>3142811242</v>
      </c>
      <c r="F64" s="81" t="s">
        <v>1033</v>
      </c>
      <c r="G64" s="83"/>
      <c r="H64" s="74" t="s">
        <v>1029</v>
      </c>
      <c r="I64" s="92">
        <v>2</v>
      </c>
    </row>
    <row r="65" spans="1:9" x14ac:dyDescent="0.2">
      <c r="A65" s="69">
        <v>65</v>
      </c>
      <c r="B65" s="79" t="s">
        <v>1197</v>
      </c>
      <c r="C65" s="79" t="s">
        <v>948</v>
      </c>
      <c r="D65" s="79" t="s">
        <v>1198</v>
      </c>
      <c r="E65" s="83">
        <v>3208629889</v>
      </c>
      <c r="F65" s="81" t="s">
        <v>1108</v>
      </c>
      <c r="G65" s="87"/>
      <c r="H65" s="74" t="s">
        <v>1029</v>
      </c>
      <c r="I65" s="92">
        <v>2</v>
      </c>
    </row>
    <row r="66" spans="1:9" x14ac:dyDescent="0.2">
      <c r="A66" s="69">
        <v>66</v>
      </c>
      <c r="B66" s="79" t="s">
        <v>1199</v>
      </c>
      <c r="C66" s="79" t="s">
        <v>1200</v>
      </c>
      <c r="D66" s="79" t="s">
        <v>1201</v>
      </c>
      <c r="E66" s="83">
        <v>3134593480</v>
      </c>
      <c r="F66" s="81" t="s">
        <v>1057</v>
      </c>
      <c r="G66" s="83"/>
      <c r="H66" s="74" t="s">
        <v>1029</v>
      </c>
      <c r="I66" s="92"/>
    </row>
    <row r="67" spans="1:9" x14ac:dyDescent="0.2">
      <c r="A67" s="69">
        <v>67</v>
      </c>
      <c r="B67" s="79" t="s">
        <v>1202</v>
      </c>
      <c r="C67" s="79" t="s">
        <v>1203</v>
      </c>
      <c r="D67" s="79" t="s">
        <v>1204</v>
      </c>
      <c r="E67" s="82">
        <v>3202151642</v>
      </c>
      <c r="F67" s="81" t="s">
        <v>1072</v>
      </c>
      <c r="G67" s="82"/>
      <c r="H67" s="74" t="s">
        <v>1029</v>
      </c>
      <c r="I67" s="92">
        <v>3</v>
      </c>
    </row>
    <row r="68" spans="1:9" x14ac:dyDescent="0.2">
      <c r="A68" s="69">
        <v>68</v>
      </c>
      <c r="B68" s="79" t="s">
        <v>1205</v>
      </c>
      <c r="C68" s="79" t="s">
        <v>1206</v>
      </c>
      <c r="D68" s="79" t="s">
        <v>1207</v>
      </c>
      <c r="E68" s="83">
        <v>3204709704</v>
      </c>
      <c r="F68" s="81" t="s">
        <v>1108</v>
      </c>
      <c r="G68" s="87"/>
      <c r="H68" s="74" t="s">
        <v>1029</v>
      </c>
      <c r="I68" s="92">
        <v>3</v>
      </c>
    </row>
    <row r="69" spans="1:9" x14ac:dyDescent="0.2">
      <c r="A69" s="69">
        <v>69</v>
      </c>
      <c r="B69" s="79" t="s">
        <v>1208</v>
      </c>
      <c r="C69" s="79" t="s">
        <v>639</v>
      </c>
      <c r="D69" s="79" t="s">
        <v>1209</v>
      </c>
      <c r="E69" s="82">
        <v>7020706</v>
      </c>
      <c r="F69" s="81" t="s">
        <v>1084</v>
      </c>
      <c r="G69" s="82"/>
      <c r="H69" s="74" t="s">
        <v>1029</v>
      </c>
      <c r="I69" s="92">
        <v>3</v>
      </c>
    </row>
    <row r="70" spans="1:9" x14ac:dyDescent="0.2">
      <c r="A70" s="69">
        <v>70</v>
      </c>
      <c r="B70" s="79" t="s">
        <v>1210</v>
      </c>
      <c r="C70" s="79" t="s">
        <v>1211</v>
      </c>
      <c r="D70" s="79" t="s">
        <v>1212</v>
      </c>
      <c r="E70" s="83"/>
      <c r="F70" s="81" t="s">
        <v>1033</v>
      </c>
      <c r="G70" s="83"/>
      <c r="H70" s="74" t="s">
        <v>1029</v>
      </c>
      <c r="I70" s="92">
        <v>3</v>
      </c>
    </row>
    <row r="71" spans="1:9" x14ac:dyDescent="0.2">
      <c r="A71" s="69">
        <v>71</v>
      </c>
      <c r="B71" s="79" t="s">
        <v>1213</v>
      </c>
      <c r="C71" s="79" t="s">
        <v>639</v>
      </c>
      <c r="D71" s="79" t="s">
        <v>1214</v>
      </c>
      <c r="E71" s="82">
        <v>2063502</v>
      </c>
      <c r="F71" s="81" t="s">
        <v>1090</v>
      </c>
      <c r="G71" s="82"/>
      <c r="H71" s="74" t="s">
        <v>1029</v>
      </c>
      <c r="I71" s="92">
        <v>3</v>
      </c>
    </row>
    <row r="72" spans="1:9" x14ac:dyDescent="0.2">
      <c r="A72" s="69">
        <v>72</v>
      </c>
      <c r="B72" s="79" t="s">
        <v>1215</v>
      </c>
      <c r="C72" s="79" t="s">
        <v>1216</v>
      </c>
      <c r="D72" s="79" t="s">
        <v>1217</v>
      </c>
      <c r="E72" s="82"/>
      <c r="F72" s="81" t="s">
        <v>1044</v>
      </c>
      <c r="G72" s="82"/>
      <c r="H72" s="74" t="s">
        <v>1029</v>
      </c>
      <c r="I72" s="92"/>
    </row>
    <row r="73" spans="1:9" x14ac:dyDescent="0.2">
      <c r="A73" s="69">
        <v>73</v>
      </c>
      <c r="B73" s="79" t="s">
        <v>1218</v>
      </c>
      <c r="C73" s="79" t="s">
        <v>639</v>
      </c>
      <c r="D73" s="79" t="s">
        <v>1219</v>
      </c>
      <c r="E73" s="82">
        <v>7493889</v>
      </c>
      <c r="F73" s="81" t="s">
        <v>1062</v>
      </c>
      <c r="G73" s="82"/>
      <c r="H73" s="74" t="s">
        <v>1029</v>
      </c>
      <c r="I73" s="92"/>
    </row>
    <row r="74" spans="1:9" x14ac:dyDescent="0.2">
      <c r="A74" s="69">
        <v>74</v>
      </c>
      <c r="B74" s="79" t="s">
        <v>1220</v>
      </c>
      <c r="C74" s="79" t="s">
        <v>639</v>
      </c>
      <c r="D74" s="79" t="s">
        <v>1221</v>
      </c>
      <c r="E74" s="82">
        <v>3143126411</v>
      </c>
      <c r="F74" s="81" t="s">
        <v>1084</v>
      </c>
      <c r="G74" s="82"/>
      <c r="H74" s="74" t="s">
        <v>1029</v>
      </c>
      <c r="I74" s="92">
        <v>4</v>
      </c>
    </row>
    <row r="75" spans="1:9" x14ac:dyDescent="0.2">
      <c r="A75" s="69">
        <v>75</v>
      </c>
      <c r="B75" s="79" t="s">
        <v>1222</v>
      </c>
      <c r="C75" s="79" t="s">
        <v>639</v>
      </c>
      <c r="D75" s="79" t="s">
        <v>1223</v>
      </c>
      <c r="E75" s="83">
        <v>3216585882</v>
      </c>
      <c r="F75" s="81" t="s">
        <v>1057</v>
      </c>
      <c r="G75" s="83">
        <v>45765318</v>
      </c>
      <c r="H75" s="74" t="s">
        <v>1029</v>
      </c>
      <c r="I75" s="92">
        <v>4</v>
      </c>
    </row>
    <row r="76" spans="1:9" x14ac:dyDescent="0.2">
      <c r="A76" s="69">
        <v>76</v>
      </c>
      <c r="B76" s="79" t="s">
        <v>1224</v>
      </c>
      <c r="C76" s="79" t="s">
        <v>1225</v>
      </c>
      <c r="D76" s="79" t="s">
        <v>1226</v>
      </c>
      <c r="E76" s="82">
        <v>3125599436</v>
      </c>
      <c r="F76" s="81" t="s">
        <v>1062</v>
      </c>
      <c r="G76" s="82"/>
      <c r="H76" s="74" t="s">
        <v>1029</v>
      </c>
      <c r="I76" s="92">
        <v>4</v>
      </c>
    </row>
    <row r="77" spans="1:9" x14ac:dyDescent="0.2">
      <c r="A77" s="69">
        <v>77</v>
      </c>
      <c r="B77" s="79" t="s">
        <v>1227</v>
      </c>
      <c r="C77" s="79" t="s">
        <v>1228</v>
      </c>
      <c r="D77" s="79" t="s">
        <v>1229</v>
      </c>
      <c r="E77" s="82">
        <v>3167597244</v>
      </c>
      <c r="F77" s="81" t="s">
        <v>1090</v>
      </c>
      <c r="G77" s="82"/>
      <c r="H77" s="74" t="s">
        <v>1029</v>
      </c>
      <c r="I77" s="92">
        <v>4</v>
      </c>
    </row>
    <row r="78" spans="1:9" x14ac:dyDescent="0.2">
      <c r="A78" s="69">
        <v>78</v>
      </c>
      <c r="B78" s="79" t="s">
        <v>1230</v>
      </c>
      <c r="C78" s="79" t="s">
        <v>1231</v>
      </c>
      <c r="D78" s="79" t="s">
        <v>1232</v>
      </c>
      <c r="E78" s="82">
        <v>7730987</v>
      </c>
      <c r="F78" s="81" t="s">
        <v>1041</v>
      </c>
      <c r="G78" s="82"/>
      <c r="H78" s="74" t="s">
        <v>1029</v>
      </c>
      <c r="I78" s="92">
        <v>4</v>
      </c>
    </row>
    <row r="79" spans="1:9" x14ac:dyDescent="0.2">
      <c r="A79" s="69">
        <v>79</v>
      </c>
      <c r="B79" s="79" t="s">
        <v>1233</v>
      </c>
      <c r="C79" s="79" t="s">
        <v>639</v>
      </c>
      <c r="D79" s="79" t="s">
        <v>1234</v>
      </c>
      <c r="E79" s="82">
        <v>3203020263</v>
      </c>
      <c r="F79" s="81" t="s">
        <v>1033</v>
      </c>
      <c r="G79" s="82">
        <v>23755260</v>
      </c>
      <c r="H79" s="74" t="s">
        <v>1029</v>
      </c>
      <c r="I79" s="92">
        <v>4</v>
      </c>
    </row>
    <row r="80" spans="1:9" x14ac:dyDescent="0.2">
      <c r="A80" s="69">
        <v>80</v>
      </c>
      <c r="B80" s="79" t="s">
        <v>1235</v>
      </c>
      <c r="C80" s="79" t="s">
        <v>951</v>
      </c>
      <c r="D80" s="79" t="s">
        <v>1236</v>
      </c>
      <c r="E80" s="83">
        <v>3174669129</v>
      </c>
      <c r="F80" s="81" t="s">
        <v>1033</v>
      </c>
      <c r="G80" s="82">
        <v>51773087</v>
      </c>
      <c r="H80" s="74" t="s">
        <v>1029</v>
      </c>
      <c r="I80" s="92">
        <v>4</v>
      </c>
    </row>
    <row r="81" spans="1:9" x14ac:dyDescent="0.2">
      <c r="A81" s="69">
        <v>81</v>
      </c>
      <c r="B81" s="79" t="s">
        <v>1237</v>
      </c>
      <c r="C81" s="79" t="s">
        <v>1238</v>
      </c>
      <c r="D81" s="79" t="s">
        <v>1239</v>
      </c>
      <c r="E81" s="82">
        <v>3114845763</v>
      </c>
      <c r="F81" s="81" t="s">
        <v>1084</v>
      </c>
      <c r="G81" s="82">
        <v>52441608</v>
      </c>
      <c r="H81" s="74" t="s">
        <v>1029</v>
      </c>
      <c r="I81" s="92">
        <v>4</v>
      </c>
    </row>
    <row r="82" spans="1:9" x14ac:dyDescent="0.2">
      <c r="A82" s="69">
        <v>82</v>
      </c>
      <c r="B82" s="79" t="s">
        <v>1240</v>
      </c>
      <c r="C82" s="79" t="s">
        <v>950</v>
      </c>
      <c r="D82" s="79" t="s">
        <v>1241</v>
      </c>
      <c r="E82" s="82">
        <v>3204969967</v>
      </c>
      <c r="F82" s="81" t="s">
        <v>1090</v>
      </c>
      <c r="G82" s="82">
        <v>1312067</v>
      </c>
      <c r="H82" s="74" t="s">
        <v>1029</v>
      </c>
      <c r="I82" s="92">
        <v>4</v>
      </c>
    </row>
    <row r="83" spans="1:9" x14ac:dyDescent="0.2">
      <c r="A83" s="69">
        <v>83</v>
      </c>
      <c r="B83" s="79" t="s">
        <v>1242</v>
      </c>
      <c r="C83" s="79" t="s">
        <v>639</v>
      </c>
      <c r="D83" s="79" t="s">
        <v>1243</v>
      </c>
      <c r="E83" s="83">
        <v>3107944520</v>
      </c>
      <c r="F83" s="81" t="s">
        <v>1028</v>
      </c>
      <c r="G83" s="82"/>
      <c r="H83" s="74" t="s">
        <v>1029</v>
      </c>
      <c r="I83" s="92">
        <v>4</v>
      </c>
    </row>
    <row r="84" spans="1:9" x14ac:dyDescent="0.2">
      <c r="A84" s="69">
        <v>84</v>
      </c>
      <c r="B84" s="79" t="s">
        <v>1244</v>
      </c>
      <c r="C84" s="79" t="s">
        <v>1245</v>
      </c>
      <c r="D84" s="79" t="s">
        <v>1246</v>
      </c>
      <c r="E84" s="82">
        <v>7391032</v>
      </c>
      <c r="F84" s="81" t="s">
        <v>1041</v>
      </c>
      <c r="G84" s="82"/>
      <c r="H84" s="74" t="s">
        <v>1029</v>
      </c>
      <c r="I84" s="92">
        <v>4</v>
      </c>
    </row>
    <row r="85" spans="1:9" x14ac:dyDescent="0.2">
      <c r="A85" s="69">
        <v>85</v>
      </c>
      <c r="B85" s="79" t="s">
        <v>1247</v>
      </c>
      <c r="C85" s="79" t="s">
        <v>1248</v>
      </c>
      <c r="D85" s="79" t="s">
        <v>1249</v>
      </c>
      <c r="E85" s="82">
        <v>3103036186</v>
      </c>
      <c r="F85" s="81" t="s">
        <v>1037</v>
      </c>
      <c r="G85" s="82"/>
      <c r="H85" s="74" t="s">
        <v>1029</v>
      </c>
      <c r="I85" s="92">
        <v>4</v>
      </c>
    </row>
    <row r="86" spans="1:9" x14ac:dyDescent="0.2">
      <c r="A86" s="69">
        <v>86</v>
      </c>
      <c r="B86" s="79" t="s">
        <v>1250</v>
      </c>
      <c r="C86" s="79" t="s">
        <v>639</v>
      </c>
      <c r="D86" s="79" t="s">
        <v>1251</v>
      </c>
      <c r="E86" s="83">
        <v>3629165</v>
      </c>
      <c r="F86" s="81" t="s">
        <v>1090</v>
      </c>
      <c r="G86" s="82"/>
      <c r="H86" s="74" t="s">
        <v>1029</v>
      </c>
      <c r="I86" s="92">
        <v>4</v>
      </c>
    </row>
    <row r="87" spans="1:9" x14ac:dyDescent="0.2">
      <c r="A87" s="69">
        <v>87</v>
      </c>
      <c r="B87" s="79" t="s">
        <v>1252</v>
      </c>
      <c r="C87" s="79" t="s">
        <v>639</v>
      </c>
      <c r="D87" s="79" t="s">
        <v>1253</v>
      </c>
      <c r="E87" s="82">
        <v>3143657795</v>
      </c>
      <c r="F87" s="81" t="s">
        <v>1084</v>
      </c>
      <c r="G87" s="82"/>
      <c r="H87" s="74" t="s">
        <v>1029</v>
      </c>
      <c r="I87" s="92">
        <v>4</v>
      </c>
    </row>
    <row r="88" spans="1:9" x14ac:dyDescent="0.2">
      <c r="A88" s="69">
        <v>88</v>
      </c>
      <c r="B88" s="79" t="s">
        <v>1254</v>
      </c>
      <c r="C88" s="79" t="s">
        <v>639</v>
      </c>
      <c r="D88" s="79" t="s">
        <v>1255</v>
      </c>
      <c r="E88" s="82">
        <v>3202330903</v>
      </c>
      <c r="F88" s="81" t="s">
        <v>1057</v>
      </c>
      <c r="G88" s="82">
        <v>39641624</v>
      </c>
      <c r="H88" s="74" t="s">
        <v>1029</v>
      </c>
      <c r="I88" s="92">
        <v>4</v>
      </c>
    </row>
    <row r="89" spans="1:9" x14ac:dyDescent="0.2">
      <c r="A89" s="69">
        <v>89</v>
      </c>
      <c r="B89" s="79" t="s">
        <v>1256</v>
      </c>
      <c r="C89" s="79" t="s">
        <v>1257</v>
      </c>
      <c r="D89" s="79" t="s">
        <v>1258</v>
      </c>
      <c r="E89" s="82">
        <v>3212409298</v>
      </c>
      <c r="F89" s="81" t="s">
        <v>1037</v>
      </c>
      <c r="G89" s="82"/>
      <c r="H89" s="74" t="s">
        <v>1029</v>
      </c>
      <c r="I89" s="92">
        <v>4</v>
      </c>
    </row>
    <row r="90" spans="1:9" x14ac:dyDescent="0.2">
      <c r="A90" s="69">
        <v>90</v>
      </c>
      <c r="B90" s="79" t="s">
        <v>1259</v>
      </c>
      <c r="C90" s="90" t="s">
        <v>1260</v>
      </c>
      <c r="D90" s="90" t="s">
        <v>1261</v>
      </c>
      <c r="E90" s="82">
        <v>3202891759</v>
      </c>
      <c r="F90" s="81" t="s">
        <v>1037</v>
      </c>
      <c r="G90" s="82"/>
      <c r="H90" s="74" t="s">
        <v>1029</v>
      </c>
      <c r="I90" s="92">
        <v>4</v>
      </c>
    </row>
    <row r="91" spans="1:9" x14ac:dyDescent="0.2">
      <c r="A91" s="69">
        <v>91</v>
      </c>
      <c r="B91" s="79" t="s">
        <v>1262</v>
      </c>
      <c r="C91" s="90" t="s">
        <v>639</v>
      </c>
      <c r="D91" s="90" t="s">
        <v>1263</v>
      </c>
      <c r="E91" s="82"/>
      <c r="F91" s="81" t="s">
        <v>1090</v>
      </c>
      <c r="G91" s="82"/>
      <c r="H91" s="74" t="s">
        <v>1029</v>
      </c>
      <c r="I91" s="92">
        <v>4</v>
      </c>
    </row>
    <row r="92" spans="1:9" x14ac:dyDescent="0.2">
      <c r="A92" s="69">
        <v>92</v>
      </c>
      <c r="B92" s="79" t="s">
        <v>1264</v>
      </c>
      <c r="C92" s="89" t="s">
        <v>1265</v>
      </c>
      <c r="D92" s="90" t="s">
        <v>1266</v>
      </c>
      <c r="E92" s="82">
        <v>3213990097</v>
      </c>
      <c r="F92" s="81" t="s">
        <v>1072</v>
      </c>
      <c r="G92" s="82"/>
      <c r="H92" s="74" t="s">
        <v>1029</v>
      </c>
      <c r="I92" s="92">
        <v>4</v>
      </c>
    </row>
    <row r="93" spans="1:9" x14ac:dyDescent="0.2">
      <c r="A93" s="69">
        <v>93</v>
      </c>
      <c r="B93" s="79" t="s">
        <v>1267</v>
      </c>
      <c r="C93" s="89" t="s">
        <v>639</v>
      </c>
      <c r="D93" s="89" t="s">
        <v>1268</v>
      </c>
      <c r="E93" s="82">
        <v>3204406504</v>
      </c>
      <c r="F93" s="81" t="s">
        <v>1028</v>
      </c>
      <c r="G93" s="82"/>
      <c r="H93" s="74" t="s">
        <v>1029</v>
      </c>
      <c r="I93" s="92"/>
    </row>
    <row r="94" spans="1:9" x14ac:dyDescent="0.2">
      <c r="A94" s="69">
        <v>94</v>
      </c>
      <c r="B94" s="79" t="s">
        <v>1269</v>
      </c>
      <c r="C94" s="90" t="s">
        <v>639</v>
      </c>
      <c r="D94" s="90" t="s">
        <v>1270</v>
      </c>
      <c r="E94" s="82">
        <v>3106952161</v>
      </c>
      <c r="F94" s="81" t="s">
        <v>1057</v>
      </c>
      <c r="G94" s="82"/>
      <c r="H94" s="74" t="s">
        <v>1029</v>
      </c>
      <c r="I94" s="92"/>
    </row>
    <row r="95" spans="1:9" x14ac:dyDescent="0.2">
      <c r="A95" s="69">
        <v>95</v>
      </c>
      <c r="B95" s="79" t="s">
        <v>1271</v>
      </c>
      <c r="C95" s="90" t="s">
        <v>950</v>
      </c>
      <c r="D95" s="90" t="s">
        <v>1272</v>
      </c>
      <c r="E95" s="82">
        <v>7400901</v>
      </c>
      <c r="F95" s="81" t="s">
        <v>1041</v>
      </c>
      <c r="G95" s="82"/>
      <c r="H95" s="74" t="s">
        <v>1029</v>
      </c>
      <c r="I95" s="92">
        <v>1</v>
      </c>
    </row>
    <row r="96" spans="1:9" x14ac:dyDescent="0.2">
      <c r="A96" s="69">
        <v>96</v>
      </c>
      <c r="B96" s="79" t="s">
        <v>1273</v>
      </c>
      <c r="C96" s="90" t="s">
        <v>1031</v>
      </c>
      <c r="D96" s="90" t="s">
        <v>1274</v>
      </c>
      <c r="E96" s="82">
        <v>3540844</v>
      </c>
      <c r="F96" s="81" t="s">
        <v>1041</v>
      </c>
      <c r="G96" s="82"/>
      <c r="H96" s="74" t="s">
        <v>1029</v>
      </c>
      <c r="I96" s="92">
        <v>1</v>
      </c>
    </row>
    <row r="97" spans="1:9" x14ac:dyDescent="0.2">
      <c r="A97" s="69">
        <v>97</v>
      </c>
      <c r="B97" s="79" t="s">
        <v>1275</v>
      </c>
      <c r="C97" s="90" t="s">
        <v>950</v>
      </c>
      <c r="D97" s="90" t="s">
        <v>1276</v>
      </c>
      <c r="E97" s="82">
        <v>7592934</v>
      </c>
      <c r="F97" s="81" t="s">
        <v>1041</v>
      </c>
      <c r="G97" s="82"/>
      <c r="H97" s="74" t="s">
        <v>1029</v>
      </c>
      <c r="I97" s="92">
        <v>1</v>
      </c>
    </row>
    <row r="98" spans="1:9" x14ac:dyDescent="0.2">
      <c r="A98" s="69">
        <v>98</v>
      </c>
      <c r="B98" s="79" t="s">
        <v>1277</v>
      </c>
      <c r="C98" s="91" t="s">
        <v>951</v>
      </c>
      <c r="D98" s="90" t="s">
        <v>1278</v>
      </c>
      <c r="E98" s="83">
        <v>3202132464</v>
      </c>
      <c r="F98" s="81" t="s">
        <v>1108</v>
      </c>
      <c r="G98" s="87"/>
      <c r="H98" s="74" t="s">
        <v>1029</v>
      </c>
      <c r="I98" s="92">
        <v>1</v>
      </c>
    </row>
    <row r="99" spans="1:9" x14ac:dyDescent="0.2">
      <c r="A99" s="69">
        <v>99</v>
      </c>
      <c r="B99" s="79" t="s">
        <v>1279</v>
      </c>
      <c r="C99" s="89" t="s">
        <v>947</v>
      </c>
      <c r="D99" s="90" t="s">
        <v>1280</v>
      </c>
      <c r="E99" s="82">
        <v>2079045</v>
      </c>
      <c r="F99" s="81" t="s">
        <v>1044</v>
      </c>
      <c r="G99" s="82"/>
      <c r="H99" s="74" t="s">
        <v>1029</v>
      </c>
      <c r="I99" s="92">
        <v>1</v>
      </c>
    </row>
    <row r="100" spans="1:9" x14ac:dyDescent="0.2">
      <c r="A100" s="69">
        <v>100</v>
      </c>
      <c r="B100" s="79" t="s">
        <v>1281</v>
      </c>
      <c r="C100" s="90" t="s">
        <v>639</v>
      </c>
      <c r="D100" s="90" t="s">
        <v>1282</v>
      </c>
      <c r="E100" s="82">
        <v>3144076729</v>
      </c>
      <c r="F100" s="81" t="s">
        <v>1033</v>
      </c>
      <c r="G100" s="82"/>
      <c r="H100" s="74" t="s">
        <v>1029</v>
      </c>
      <c r="I100" s="92">
        <v>1</v>
      </c>
    </row>
    <row r="101" spans="1:9" x14ac:dyDescent="0.2">
      <c r="A101" s="69">
        <v>101</v>
      </c>
      <c r="B101" s="79" t="s">
        <v>1283</v>
      </c>
      <c r="C101" s="89" t="s">
        <v>947</v>
      </c>
      <c r="D101" s="90" t="s">
        <v>1284</v>
      </c>
      <c r="E101" s="83">
        <v>3144511546</v>
      </c>
      <c r="F101" s="81" t="s">
        <v>1044</v>
      </c>
      <c r="G101" s="82"/>
      <c r="H101" s="74" t="s">
        <v>1029</v>
      </c>
      <c r="I101" s="92">
        <v>1</v>
      </c>
    </row>
    <row r="102" spans="1:9" x14ac:dyDescent="0.2">
      <c r="A102" s="69">
        <v>102</v>
      </c>
      <c r="B102" s="79" t="s">
        <v>1285</v>
      </c>
      <c r="C102" s="89"/>
      <c r="D102" s="90" t="s">
        <v>1286</v>
      </c>
      <c r="E102" s="82">
        <v>3204222290</v>
      </c>
      <c r="F102" s="81" t="s">
        <v>1072</v>
      </c>
      <c r="G102" s="82"/>
      <c r="H102" s="74" t="s">
        <v>1029</v>
      </c>
      <c r="I102" s="92">
        <v>1</v>
      </c>
    </row>
    <row r="103" spans="1:9" x14ac:dyDescent="0.2">
      <c r="A103" s="69">
        <v>103</v>
      </c>
      <c r="B103" s="79" t="s">
        <v>1287</v>
      </c>
      <c r="C103" s="90" t="s">
        <v>1288</v>
      </c>
      <c r="D103" s="90" t="s">
        <v>1289</v>
      </c>
      <c r="E103" s="82">
        <v>3003246099</v>
      </c>
      <c r="F103" s="81" t="s">
        <v>1037</v>
      </c>
      <c r="G103" s="82"/>
      <c r="H103" s="74" t="s">
        <v>1029</v>
      </c>
      <c r="I103" s="92">
        <v>1</v>
      </c>
    </row>
    <row r="104" spans="1:9" x14ac:dyDescent="0.2">
      <c r="A104" s="69">
        <v>104</v>
      </c>
      <c r="B104" s="79" t="s">
        <v>1290</v>
      </c>
      <c r="C104" s="89" t="s">
        <v>1291</v>
      </c>
      <c r="D104" s="90" t="s">
        <v>1292</v>
      </c>
      <c r="E104" s="83">
        <v>5694129</v>
      </c>
      <c r="F104" s="81" t="s">
        <v>1028</v>
      </c>
      <c r="G104" s="82"/>
      <c r="H104" s="74" t="s">
        <v>1029</v>
      </c>
      <c r="I104" s="92">
        <v>1</v>
      </c>
    </row>
    <row r="105" spans="1:9" x14ac:dyDescent="0.2">
      <c r="A105" s="69">
        <v>105</v>
      </c>
      <c r="B105" s="79" t="s">
        <v>1293</v>
      </c>
      <c r="C105" s="90" t="s">
        <v>945</v>
      </c>
      <c r="D105" s="90" t="s">
        <v>1294</v>
      </c>
      <c r="E105" s="82">
        <v>3678164</v>
      </c>
      <c r="F105" s="81" t="s">
        <v>1090</v>
      </c>
      <c r="G105" s="82"/>
      <c r="H105" s="74" t="s">
        <v>1029</v>
      </c>
      <c r="I105" s="92">
        <v>1</v>
      </c>
    </row>
    <row r="106" spans="1:9" x14ac:dyDescent="0.2">
      <c r="A106" s="69">
        <v>106</v>
      </c>
      <c r="B106" s="79" t="s">
        <v>1295</v>
      </c>
      <c r="C106" s="90" t="s">
        <v>1296</v>
      </c>
      <c r="D106" s="90" t="s">
        <v>1297</v>
      </c>
      <c r="E106" s="83"/>
      <c r="F106" s="81" t="s">
        <v>1033</v>
      </c>
      <c r="G106" s="83"/>
      <c r="H106" s="74" t="s">
        <v>1029</v>
      </c>
      <c r="I106" s="92">
        <v>1</v>
      </c>
    </row>
    <row r="107" spans="1:9" x14ac:dyDescent="0.2">
      <c r="A107" s="69">
        <v>107</v>
      </c>
      <c r="B107" s="79" t="s">
        <v>1298</v>
      </c>
      <c r="C107" s="90" t="s">
        <v>1299</v>
      </c>
      <c r="D107" s="90" t="s">
        <v>1300</v>
      </c>
      <c r="E107" s="82">
        <v>3134642501</v>
      </c>
      <c r="F107" s="81" t="s">
        <v>1037</v>
      </c>
      <c r="G107" s="82"/>
      <c r="H107" s="74" t="s">
        <v>1029</v>
      </c>
      <c r="I107" s="92">
        <v>1</v>
      </c>
    </row>
    <row r="108" spans="1:9" x14ac:dyDescent="0.2">
      <c r="A108" s="69">
        <v>108</v>
      </c>
      <c r="B108" s="79" t="s">
        <v>1301</v>
      </c>
      <c r="C108" s="89" t="s">
        <v>1302</v>
      </c>
      <c r="D108" s="90" t="s">
        <v>1303</v>
      </c>
      <c r="E108" s="82">
        <v>3013830310</v>
      </c>
      <c r="F108" s="81" t="s">
        <v>1028</v>
      </c>
      <c r="G108" s="82"/>
      <c r="H108" s="74" t="s">
        <v>1029</v>
      </c>
      <c r="I108" s="92">
        <v>1</v>
      </c>
    </row>
    <row r="109" spans="1:9" ht="15.75" customHeight="1" x14ac:dyDescent="0.2">
      <c r="A109" s="69">
        <v>109</v>
      </c>
      <c r="B109" s="79" t="s">
        <v>1304</v>
      </c>
      <c r="C109" s="89" t="s">
        <v>639</v>
      </c>
      <c r="D109" s="89" t="s">
        <v>1305</v>
      </c>
      <c r="E109" s="82">
        <v>2781621</v>
      </c>
      <c r="F109" s="81" t="s">
        <v>1062</v>
      </c>
      <c r="G109" s="82"/>
      <c r="H109" s="74" t="s">
        <v>1029</v>
      </c>
      <c r="I109" s="92"/>
    </row>
    <row r="110" spans="1:9" x14ac:dyDescent="0.2">
      <c r="A110" s="69">
        <v>110</v>
      </c>
      <c r="B110" s="79" t="s">
        <v>1306</v>
      </c>
      <c r="C110" s="90" t="s">
        <v>639</v>
      </c>
      <c r="D110" s="90" t="s">
        <v>1307</v>
      </c>
      <c r="E110" s="82">
        <v>7019664</v>
      </c>
      <c r="F110" s="81" t="s">
        <v>1033</v>
      </c>
      <c r="G110" s="82"/>
      <c r="H110" s="74" t="s">
        <v>1029</v>
      </c>
      <c r="I110" s="92"/>
    </row>
    <row r="111" spans="1:9" x14ac:dyDescent="0.2">
      <c r="A111" s="69">
        <v>111</v>
      </c>
      <c r="B111" s="79" t="s">
        <v>1308</v>
      </c>
      <c r="C111" s="90" t="s">
        <v>1309</v>
      </c>
      <c r="D111" s="90" t="s">
        <v>1310</v>
      </c>
      <c r="E111" s="82">
        <v>3117287351</v>
      </c>
      <c r="F111" s="81" t="s">
        <v>1090</v>
      </c>
      <c r="G111" s="82"/>
      <c r="H111" s="74" t="s">
        <v>1029</v>
      </c>
      <c r="I111" s="92"/>
    </row>
    <row r="112" spans="1:9" x14ac:dyDescent="0.2">
      <c r="A112" s="69">
        <v>112</v>
      </c>
      <c r="B112" s="79" t="s">
        <v>1311</v>
      </c>
      <c r="C112" s="89" t="s">
        <v>1312</v>
      </c>
      <c r="D112" s="90" t="s">
        <v>1313</v>
      </c>
      <c r="E112" s="82">
        <v>3125366059</v>
      </c>
      <c r="F112" s="81" t="s">
        <v>1037</v>
      </c>
      <c r="G112" s="82"/>
      <c r="H112" s="74" t="s">
        <v>1029</v>
      </c>
      <c r="I112" s="92"/>
    </row>
    <row r="113" spans="1:9" x14ac:dyDescent="0.2">
      <c r="A113" s="69">
        <v>113</v>
      </c>
      <c r="B113" s="79" t="s">
        <v>1314</v>
      </c>
      <c r="C113" s="90" t="s">
        <v>1315</v>
      </c>
      <c r="D113" s="90" t="s">
        <v>1316</v>
      </c>
      <c r="E113" s="82">
        <v>3114470133</v>
      </c>
      <c r="F113" s="81" t="s">
        <v>1057</v>
      </c>
      <c r="G113" s="82">
        <v>79284603</v>
      </c>
      <c r="H113" s="74" t="s">
        <v>1029</v>
      </c>
      <c r="I113" s="92"/>
    </row>
    <row r="114" spans="1:9" x14ac:dyDescent="0.2">
      <c r="A114" s="69">
        <v>114</v>
      </c>
      <c r="B114" s="79" t="s">
        <v>1317</v>
      </c>
      <c r="C114" s="90" t="s">
        <v>1296</v>
      </c>
      <c r="D114" s="90" t="s">
        <v>1318</v>
      </c>
      <c r="E114" s="82">
        <v>2321476</v>
      </c>
      <c r="F114" s="81" t="s">
        <v>1090</v>
      </c>
      <c r="G114" s="82"/>
      <c r="H114" s="74" t="s">
        <v>1029</v>
      </c>
      <c r="I114" s="92"/>
    </row>
    <row r="115" spans="1:9" x14ac:dyDescent="0.2">
      <c r="A115" s="69">
        <v>115</v>
      </c>
      <c r="B115" s="79" t="s">
        <v>1319</v>
      </c>
      <c r="C115" s="90" t="s">
        <v>639</v>
      </c>
      <c r="D115" s="90" t="s">
        <v>1320</v>
      </c>
      <c r="E115" s="82">
        <v>3115179081</v>
      </c>
      <c r="F115" s="81" t="s">
        <v>1090</v>
      </c>
      <c r="G115" s="82">
        <v>17143800</v>
      </c>
      <c r="H115" s="74" t="s">
        <v>1029</v>
      </c>
      <c r="I115" s="92"/>
    </row>
    <row r="116" spans="1:9" x14ac:dyDescent="0.2">
      <c r="A116" s="69">
        <v>116</v>
      </c>
      <c r="B116" s="79" t="s">
        <v>1321</v>
      </c>
      <c r="C116" s="90" t="s">
        <v>639</v>
      </c>
      <c r="D116" s="90" t="s">
        <v>1322</v>
      </c>
      <c r="E116" s="82">
        <v>2722760</v>
      </c>
      <c r="F116" s="81" t="s">
        <v>961</v>
      </c>
      <c r="G116" s="82"/>
      <c r="H116" s="74" t="s">
        <v>1029</v>
      </c>
      <c r="I116" s="92"/>
    </row>
    <row r="117" spans="1:9" x14ac:dyDescent="0.2">
      <c r="A117" s="69">
        <v>117</v>
      </c>
      <c r="B117" s="79" t="s">
        <v>1323</v>
      </c>
      <c r="C117" s="89" t="s">
        <v>1324</v>
      </c>
      <c r="D117" s="89" t="s">
        <v>1325</v>
      </c>
      <c r="E117" s="82">
        <v>3112469083</v>
      </c>
      <c r="F117" s="81" t="s">
        <v>1037</v>
      </c>
      <c r="G117" s="82"/>
      <c r="H117" s="74" t="s">
        <v>1029</v>
      </c>
      <c r="I117" s="92"/>
    </row>
    <row r="118" spans="1:9" x14ac:dyDescent="0.2">
      <c r="A118" s="69">
        <v>118</v>
      </c>
      <c r="B118" s="79" t="s">
        <v>1326</v>
      </c>
      <c r="C118" s="89" t="s">
        <v>639</v>
      </c>
      <c r="D118" s="89" t="s">
        <v>1327</v>
      </c>
      <c r="E118" s="82">
        <v>3203239040</v>
      </c>
      <c r="F118" s="81" t="s">
        <v>1072</v>
      </c>
      <c r="G118" s="82"/>
      <c r="H118" s="74" t="s">
        <v>1029</v>
      </c>
      <c r="I118" s="92"/>
    </row>
    <row r="119" spans="1:9" x14ac:dyDescent="0.2">
      <c r="A119" s="69">
        <v>119</v>
      </c>
      <c r="B119" s="79" t="s">
        <v>1328</v>
      </c>
      <c r="C119" s="89" t="s">
        <v>947</v>
      </c>
      <c r="D119" s="89" t="s">
        <v>1329</v>
      </c>
      <c r="E119" s="82">
        <v>3208661952</v>
      </c>
      <c r="F119" s="81" t="s">
        <v>1037</v>
      </c>
      <c r="G119" s="82"/>
      <c r="H119" s="74" t="s">
        <v>1029</v>
      </c>
      <c r="I119" s="92"/>
    </row>
    <row r="120" spans="1:9" x14ac:dyDescent="0.2">
      <c r="A120" s="69">
        <v>120</v>
      </c>
      <c r="B120" s="79" t="s">
        <v>1330</v>
      </c>
      <c r="C120" s="90" t="s">
        <v>639</v>
      </c>
      <c r="D120" s="90" t="s">
        <v>1331</v>
      </c>
      <c r="E120" s="82">
        <v>3142549528</v>
      </c>
      <c r="F120" s="81" t="s">
        <v>1033</v>
      </c>
      <c r="G120" s="82">
        <v>79492933</v>
      </c>
      <c r="H120" s="74" t="s">
        <v>1029</v>
      </c>
      <c r="I120" s="92"/>
    </row>
    <row r="121" spans="1:9" x14ac:dyDescent="0.2">
      <c r="A121" s="69">
        <v>121</v>
      </c>
      <c r="B121" s="79" t="s">
        <v>1332</v>
      </c>
      <c r="C121" s="89" t="s">
        <v>946</v>
      </c>
      <c r="D121" s="90" t="s">
        <v>1303</v>
      </c>
      <c r="E121" s="82">
        <v>3124926163</v>
      </c>
      <c r="F121" s="81" t="s">
        <v>1028</v>
      </c>
      <c r="G121" s="82"/>
      <c r="H121" s="74" t="s">
        <v>1029</v>
      </c>
      <c r="I121" s="92"/>
    </row>
    <row r="122" spans="1:9" x14ac:dyDescent="0.2">
      <c r="A122" s="69">
        <v>122</v>
      </c>
      <c r="B122" s="79" t="s">
        <v>1333</v>
      </c>
      <c r="C122" s="79" t="s">
        <v>1334</v>
      </c>
      <c r="D122" s="79" t="s">
        <v>1335</v>
      </c>
      <c r="E122" s="82"/>
      <c r="F122" s="81" t="s">
        <v>1044</v>
      </c>
      <c r="G122" s="82"/>
      <c r="H122" s="74" t="s">
        <v>1029</v>
      </c>
      <c r="I122" s="92"/>
    </row>
    <row r="123" spans="1:9" x14ac:dyDescent="0.2">
      <c r="A123" s="69">
        <v>123</v>
      </c>
      <c r="B123" s="79" t="s">
        <v>1336</v>
      </c>
      <c r="C123" s="79" t="s">
        <v>1337</v>
      </c>
      <c r="D123" s="79" t="s">
        <v>1338</v>
      </c>
      <c r="E123" s="82">
        <v>3172658248</v>
      </c>
      <c r="F123" s="81" t="s">
        <v>1037</v>
      </c>
      <c r="G123" s="82"/>
      <c r="H123" s="74" t="s">
        <v>1029</v>
      </c>
      <c r="I123" s="92"/>
    </row>
    <row r="124" spans="1:9" x14ac:dyDescent="0.2">
      <c r="A124" s="69">
        <v>124</v>
      </c>
      <c r="B124" s="79" t="s">
        <v>1339</v>
      </c>
      <c r="C124" s="79" t="s">
        <v>1340</v>
      </c>
      <c r="D124" s="79" t="s">
        <v>1341</v>
      </c>
      <c r="E124" s="82">
        <v>3204760530</v>
      </c>
      <c r="F124" s="81" t="s">
        <v>1044</v>
      </c>
      <c r="G124" s="82"/>
      <c r="H124" s="74" t="s">
        <v>1029</v>
      </c>
      <c r="I124" s="92"/>
    </row>
    <row r="125" spans="1:9" x14ac:dyDescent="0.2">
      <c r="A125" s="69">
        <v>125</v>
      </c>
      <c r="B125" s="79" t="s">
        <v>1342</v>
      </c>
      <c r="C125" s="79" t="s">
        <v>1343</v>
      </c>
      <c r="D125" s="79" t="s">
        <v>1344</v>
      </c>
      <c r="E125" s="83">
        <v>3214940546</v>
      </c>
      <c r="F125" s="81" t="s">
        <v>1028</v>
      </c>
      <c r="G125" s="82"/>
      <c r="H125" s="74" t="s">
        <v>1029</v>
      </c>
      <c r="I125" s="92"/>
    </row>
    <row r="126" spans="1:9" x14ac:dyDescent="0.2">
      <c r="A126" s="69">
        <v>126</v>
      </c>
      <c r="B126" s="79" t="s">
        <v>1345</v>
      </c>
      <c r="C126" s="90" t="s">
        <v>639</v>
      </c>
      <c r="D126" s="90" t="s">
        <v>1346</v>
      </c>
      <c r="E126" s="82"/>
      <c r="F126" s="93" t="s">
        <v>961</v>
      </c>
      <c r="G126" s="82"/>
      <c r="H126" s="74" t="s">
        <v>1029</v>
      </c>
      <c r="I126" s="92"/>
    </row>
    <row r="127" spans="1:9" x14ac:dyDescent="0.2">
      <c r="A127" s="69">
        <v>127</v>
      </c>
      <c r="B127" s="79" t="s">
        <v>1347</v>
      </c>
      <c r="C127" s="89" t="s">
        <v>1348</v>
      </c>
      <c r="D127" s="90" t="s">
        <v>1349</v>
      </c>
      <c r="E127" s="83">
        <v>3214596013</v>
      </c>
      <c r="F127" s="93" t="s">
        <v>1028</v>
      </c>
      <c r="G127" s="82"/>
      <c r="H127" s="74" t="s">
        <v>1029</v>
      </c>
      <c r="I127" s="92"/>
    </row>
    <row r="128" spans="1:9" x14ac:dyDescent="0.2">
      <c r="A128" s="69">
        <v>128</v>
      </c>
      <c r="B128" s="94" t="s">
        <v>1350</v>
      </c>
      <c r="C128" s="79" t="s">
        <v>639</v>
      </c>
      <c r="D128" s="79" t="s">
        <v>1351</v>
      </c>
      <c r="E128" s="82">
        <v>3677244</v>
      </c>
      <c r="F128" s="81" t="s">
        <v>1033</v>
      </c>
      <c r="G128" s="82"/>
      <c r="H128" s="74" t="s">
        <v>1029</v>
      </c>
      <c r="I128" s="92"/>
    </row>
    <row r="129" spans="1:9" x14ac:dyDescent="0.2">
      <c r="A129" s="69">
        <v>129</v>
      </c>
      <c r="B129" s="94" t="s">
        <v>1352</v>
      </c>
      <c r="C129" s="79" t="s">
        <v>1353</v>
      </c>
      <c r="D129" s="79" t="s">
        <v>1354</v>
      </c>
      <c r="E129" s="82"/>
      <c r="F129" s="81" t="s">
        <v>1057</v>
      </c>
      <c r="G129" s="82"/>
      <c r="H129" s="74" t="s">
        <v>1029</v>
      </c>
      <c r="I129" s="92"/>
    </row>
    <row r="130" spans="1:9" x14ac:dyDescent="0.2">
      <c r="A130" s="69">
        <v>130</v>
      </c>
      <c r="B130" s="94" t="s">
        <v>1355</v>
      </c>
      <c r="C130" s="79" t="s">
        <v>1356</v>
      </c>
      <c r="D130" s="79" t="s">
        <v>1357</v>
      </c>
      <c r="E130" s="82">
        <v>3213573861</v>
      </c>
      <c r="F130" s="81" t="s">
        <v>1041</v>
      </c>
      <c r="G130" s="82"/>
      <c r="H130" s="74" t="s">
        <v>1029</v>
      </c>
      <c r="I130" s="92"/>
    </row>
    <row r="131" spans="1:9" x14ac:dyDescent="0.2">
      <c r="A131" s="69">
        <v>131</v>
      </c>
      <c r="B131" s="94" t="s">
        <v>1358</v>
      </c>
      <c r="C131" s="79" t="s">
        <v>1359</v>
      </c>
      <c r="D131" s="79" t="s">
        <v>1360</v>
      </c>
      <c r="E131" s="82"/>
      <c r="F131" s="81" t="s">
        <v>1057</v>
      </c>
      <c r="G131" s="82"/>
      <c r="H131" s="74" t="s">
        <v>1029</v>
      </c>
      <c r="I131" s="92"/>
    </row>
    <row r="132" spans="1:9" x14ac:dyDescent="0.2">
      <c r="A132" s="69">
        <v>132</v>
      </c>
      <c r="B132" s="94" t="s">
        <v>1361</v>
      </c>
      <c r="C132" s="79" t="s">
        <v>947</v>
      </c>
      <c r="D132" s="79" t="s">
        <v>1362</v>
      </c>
      <c r="E132" s="82">
        <v>3627377</v>
      </c>
      <c r="F132" s="81" t="s">
        <v>1090</v>
      </c>
      <c r="G132" s="82"/>
      <c r="H132" s="74" t="s">
        <v>1029</v>
      </c>
      <c r="I132" s="92"/>
    </row>
    <row r="133" spans="1:9" x14ac:dyDescent="0.2">
      <c r="A133" s="69">
        <v>133</v>
      </c>
      <c r="B133" s="94" t="s">
        <v>1363</v>
      </c>
      <c r="C133" s="79" t="s">
        <v>1364</v>
      </c>
      <c r="D133" s="79" t="s">
        <v>1365</v>
      </c>
      <c r="E133" s="82">
        <v>2726707</v>
      </c>
      <c r="F133" s="81" t="s">
        <v>1057</v>
      </c>
      <c r="G133" s="82"/>
      <c r="H133" s="74" t="s">
        <v>1029</v>
      </c>
      <c r="I133" s="92"/>
    </row>
    <row r="134" spans="1:9" x14ac:dyDescent="0.2">
      <c r="A134" s="69">
        <v>134</v>
      </c>
      <c r="B134" s="94" t="s">
        <v>1366</v>
      </c>
      <c r="C134" s="79" t="s">
        <v>950</v>
      </c>
      <c r="D134" s="79" t="s">
        <v>1367</v>
      </c>
      <c r="E134" s="82"/>
      <c r="F134" s="81" t="s">
        <v>1041</v>
      </c>
      <c r="G134" s="82">
        <v>1032403325</v>
      </c>
      <c r="H134" s="74" t="s">
        <v>1029</v>
      </c>
      <c r="I134" s="92"/>
    </row>
    <row r="135" spans="1:9" x14ac:dyDescent="0.2">
      <c r="A135" s="69">
        <v>135</v>
      </c>
      <c r="B135" s="94" t="s">
        <v>1368</v>
      </c>
      <c r="C135" s="79" t="s">
        <v>639</v>
      </c>
      <c r="D135" s="79" t="s">
        <v>1369</v>
      </c>
      <c r="E135" s="82">
        <v>3631456</v>
      </c>
      <c r="F135" s="81" t="s">
        <v>1033</v>
      </c>
      <c r="G135" s="82"/>
      <c r="H135" s="74" t="s">
        <v>1029</v>
      </c>
      <c r="I135" s="92"/>
    </row>
    <row r="136" spans="1:9" x14ac:dyDescent="0.2">
      <c r="A136" s="69">
        <v>136</v>
      </c>
      <c r="B136" s="94" t="s">
        <v>1370</v>
      </c>
      <c r="C136" s="79" t="s">
        <v>947</v>
      </c>
      <c r="D136" s="79" t="s">
        <v>1371</v>
      </c>
      <c r="E136" s="82">
        <v>7505050</v>
      </c>
      <c r="F136" s="81" t="s">
        <v>1041</v>
      </c>
      <c r="G136" s="82"/>
      <c r="H136" s="74" t="s">
        <v>1029</v>
      </c>
      <c r="I136" s="92"/>
    </row>
    <row r="137" spans="1:9" x14ac:dyDescent="0.2">
      <c r="A137" s="69">
        <v>137</v>
      </c>
      <c r="B137" s="94" t="s">
        <v>1372</v>
      </c>
      <c r="C137" s="79" t="s">
        <v>1373</v>
      </c>
      <c r="D137" s="79" t="s">
        <v>1374</v>
      </c>
      <c r="E137" s="82">
        <v>3202085707</v>
      </c>
      <c r="F137" s="81" t="s">
        <v>1033</v>
      </c>
      <c r="G137" s="82">
        <v>16802517</v>
      </c>
      <c r="H137" s="74" t="s">
        <v>1029</v>
      </c>
      <c r="I137" s="92"/>
    </row>
    <row r="138" spans="1:9" x14ac:dyDescent="0.2">
      <c r="A138" s="69">
        <v>138</v>
      </c>
      <c r="B138" s="89" t="s">
        <v>1375</v>
      </c>
      <c r="C138" s="89" t="s">
        <v>639</v>
      </c>
      <c r="D138" s="89" t="s">
        <v>1376</v>
      </c>
      <c r="E138" s="82">
        <v>3122747259</v>
      </c>
      <c r="F138" s="95" t="s">
        <v>1062</v>
      </c>
      <c r="G138" s="82"/>
      <c r="H138" s="74" t="s">
        <v>1029</v>
      </c>
      <c r="I138" s="92"/>
    </row>
    <row r="139" spans="1:9" x14ac:dyDescent="0.2">
      <c r="A139" s="69">
        <v>139</v>
      </c>
      <c r="B139" s="90" t="s">
        <v>1377</v>
      </c>
      <c r="C139" s="89" t="s">
        <v>639</v>
      </c>
      <c r="D139" s="90" t="s">
        <v>1378</v>
      </c>
      <c r="E139" s="82">
        <v>3142170973</v>
      </c>
      <c r="F139" s="93" t="s">
        <v>1072</v>
      </c>
      <c r="G139" s="82"/>
      <c r="H139" s="74" t="s">
        <v>1029</v>
      </c>
      <c r="I139" s="92"/>
    </row>
    <row r="140" spans="1:9" x14ac:dyDescent="0.2">
      <c r="A140" s="69">
        <v>140</v>
      </c>
      <c r="B140" s="90" t="s">
        <v>1379</v>
      </c>
      <c r="C140" s="89" t="s">
        <v>639</v>
      </c>
      <c r="D140" s="90" t="s">
        <v>1380</v>
      </c>
      <c r="E140" s="83">
        <v>2071028</v>
      </c>
      <c r="F140" s="93" t="s">
        <v>1044</v>
      </c>
      <c r="G140" s="82"/>
      <c r="H140" s="74" t="s">
        <v>1029</v>
      </c>
      <c r="I140" s="92"/>
    </row>
    <row r="141" spans="1:9" x14ac:dyDescent="0.2">
      <c r="A141" s="69">
        <v>141</v>
      </c>
      <c r="B141" s="90" t="s">
        <v>1381</v>
      </c>
      <c r="C141" s="89" t="s">
        <v>1382</v>
      </c>
      <c r="D141" s="89" t="s">
        <v>1383</v>
      </c>
      <c r="E141" s="82">
        <v>3107892466</v>
      </c>
      <c r="F141" s="93" t="s">
        <v>1072</v>
      </c>
      <c r="G141" s="82"/>
      <c r="H141" s="74" t="s">
        <v>1029</v>
      </c>
      <c r="I141" s="92"/>
    </row>
    <row r="142" spans="1:9" x14ac:dyDescent="0.2">
      <c r="A142" s="69">
        <v>142</v>
      </c>
      <c r="B142" s="90" t="s">
        <v>1384</v>
      </c>
      <c r="C142" s="90" t="s">
        <v>1385</v>
      </c>
      <c r="D142" s="90" t="s">
        <v>1386</v>
      </c>
      <c r="E142" s="82">
        <v>3621459</v>
      </c>
      <c r="F142" s="93" t="s">
        <v>1090</v>
      </c>
      <c r="G142" s="82"/>
      <c r="H142" s="74" t="s">
        <v>1029</v>
      </c>
      <c r="I142" s="92"/>
    </row>
    <row r="143" spans="1:9" x14ac:dyDescent="0.2">
      <c r="A143" s="69">
        <v>143</v>
      </c>
      <c r="B143" s="90" t="s">
        <v>1387</v>
      </c>
      <c r="C143" s="89" t="s">
        <v>1388</v>
      </c>
      <c r="D143" s="90" t="s">
        <v>1389</v>
      </c>
      <c r="E143" s="82">
        <v>3107821807</v>
      </c>
      <c r="F143" s="93" t="s">
        <v>1044</v>
      </c>
      <c r="G143" s="82"/>
      <c r="H143" s="74" t="s">
        <v>1029</v>
      </c>
      <c r="I143" s="92"/>
    </row>
    <row r="144" spans="1:9" x14ac:dyDescent="0.2">
      <c r="A144" s="69">
        <v>144</v>
      </c>
      <c r="B144" s="90" t="s">
        <v>1366</v>
      </c>
      <c r="C144" s="90" t="s">
        <v>950</v>
      </c>
      <c r="D144" s="90" t="s">
        <v>1390</v>
      </c>
      <c r="E144" s="82"/>
      <c r="F144" s="93" t="s">
        <v>1041</v>
      </c>
      <c r="G144" s="82">
        <v>1032403325</v>
      </c>
      <c r="H144" s="74" t="s">
        <v>1029</v>
      </c>
      <c r="I144" s="92"/>
    </row>
    <row r="145" spans="1:9" x14ac:dyDescent="0.2">
      <c r="A145" s="69">
        <v>145</v>
      </c>
      <c r="B145" s="89" t="s">
        <v>1391</v>
      </c>
      <c r="C145" s="89" t="s">
        <v>1392</v>
      </c>
      <c r="D145" s="89" t="s">
        <v>1393</v>
      </c>
      <c r="E145" s="82">
        <v>4096011</v>
      </c>
      <c r="F145" s="95" t="s">
        <v>961</v>
      </c>
      <c r="G145" s="82"/>
      <c r="H145" s="74" t="s">
        <v>1029</v>
      </c>
      <c r="I145" s="92"/>
    </row>
    <row r="146" spans="1:9" x14ac:dyDescent="0.2">
      <c r="A146" s="69">
        <v>146</v>
      </c>
      <c r="B146" s="90" t="s">
        <v>1394</v>
      </c>
      <c r="C146" s="89" t="s">
        <v>1395</v>
      </c>
      <c r="D146" s="89" t="s">
        <v>1396</v>
      </c>
      <c r="E146" s="82">
        <v>3212531329</v>
      </c>
      <c r="F146" s="93" t="s">
        <v>1037</v>
      </c>
      <c r="G146" s="82"/>
      <c r="H146" s="74" t="s">
        <v>1029</v>
      </c>
      <c r="I146" s="92"/>
    </row>
    <row r="147" spans="1:9" x14ac:dyDescent="0.2">
      <c r="A147" s="69">
        <v>147</v>
      </c>
      <c r="B147" s="94" t="s">
        <v>1397</v>
      </c>
      <c r="C147" s="89" t="s">
        <v>639</v>
      </c>
      <c r="D147" s="79" t="s">
        <v>1398</v>
      </c>
      <c r="E147" s="82">
        <v>8027406</v>
      </c>
      <c r="F147" s="81" t="s">
        <v>961</v>
      </c>
      <c r="G147" s="82"/>
      <c r="H147" s="74" t="s">
        <v>1029</v>
      </c>
      <c r="I147" s="92"/>
    </row>
    <row r="148" spans="1:9" x14ac:dyDescent="0.2">
      <c r="A148" s="69">
        <v>148</v>
      </c>
      <c r="B148" s="94" t="s">
        <v>1399</v>
      </c>
      <c r="C148" s="90" t="s">
        <v>639</v>
      </c>
      <c r="D148" s="79" t="s">
        <v>1400</v>
      </c>
      <c r="E148" s="82">
        <v>7626376</v>
      </c>
      <c r="F148" s="81" t="s">
        <v>1041</v>
      </c>
      <c r="G148" s="82"/>
      <c r="H148" s="74" t="s">
        <v>1029</v>
      </c>
      <c r="I148" s="92"/>
    </row>
    <row r="149" spans="1:9" x14ac:dyDescent="0.2">
      <c r="A149" s="69">
        <v>149</v>
      </c>
      <c r="B149" s="94" t="s">
        <v>1401</v>
      </c>
      <c r="C149" s="89" t="s">
        <v>950</v>
      </c>
      <c r="D149" s="79" t="s">
        <v>1402</v>
      </c>
      <c r="E149" s="82">
        <v>8042760</v>
      </c>
      <c r="F149" s="81" t="s">
        <v>961</v>
      </c>
      <c r="G149" s="82"/>
      <c r="H149" s="74" t="s">
        <v>1029</v>
      </c>
      <c r="I149" s="92"/>
    </row>
    <row r="150" spans="1:9" x14ac:dyDescent="0.2">
      <c r="A150" s="69">
        <v>150</v>
      </c>
      <c r="B150" s="94" t="s">
        <v>1403</v>
      </c>
      <c r="C150" s="89" t="s">
        <v>1404</v>
      </c>
      <c r="D150" s="79" t="s">
        <v>1405</v>
      </c>
      <c r="E150" s="82">
        <v>3102075887</v>
      </c>
      <c r="F150" s="81" t="s">
        <v>1037</v>
      </c>
      <c r="G150" s="82"/>
      <c r="H150" s="74" t="s">
        <v>1029</v>
      </c>
      <c r="I150" s="92"/>
    </row>
    <row r="151" spans="1:9" x14ac:dyDescent="0.2">
      <c r="A151" s="69">
        <v>151</v>
      </c>
      <c r="B151" s="94" t="s">
        <v>1406</v>
      </c>
      <c r="C151" s="89" t="s">
        <v>639</v>
      </c>
      <c r="D151" s="79" t="s">
        <v>1407</v>
      </c>
      <c r="E151" s="83">
        <v>3165691046</v>
      </c>
      <c r="F151" s="81" t="s">
        <v>1028</v>
      </c>
      <c r="G151" s="82"/>
      <c r="H151" s="74" t="s">
        <v>1029</v>
      </c>
      <c r="I151" s="92"/>
    </row>
    <row r="152" spans="1:9" x14ac:dyDescent="0.2">
      <c r="A152" s="69">
        <v>152</v>
      </c>
      <c r="B152" s="94" t="s">
        <v>1408</v>
      </c>
      <c r="C152" s="91" t="s">
        <v>1353</v>
      </c>
      <c r="D152" s="79" t="s">
        <v>1409</v>
      </c>
      <c r="E152" s="83">
        <v>3214643728</v>
      </c>
      <c r="F152" s="81" t="s">
        <v>1108</v>
      </c>
      <c r="G152" s="87"/>
      <c r="H152" s="74" t="s">
        <v>1029</v>
      </c>
      <c r="I152" s="92"/>
    </row>
    <row r="153" spans="1:9" x14ac:dyDescent="0.2">
      <c r="A153" s="69">
        <v>153</v>
      </c>
      <c r="B153" s="94" t="s">
        <v>1410</v>
      </c>
      <c r="C153" s="79" t="s">
        <v>1411</v>
      </c>
      <c r="D153" s="79" t="s">
        <v>1412</v>
      </c>
      <c r="E153" s="83">
        <v>3123507411</v>
      </c>
      <c r="F153" s="81" t="s">
        <v>1108</v>
      </c>
      <c r="G153" s="87"/>
      <c r="H153" s="74" t="s">
        <v>1029</v>
      </c>
      <c r="I153" s="92"/>
    </row>
    <row r="154" spans="1:9" x14ac:dyDescent="0.2">
      <c r="A154" s="69">
        <v>154</v>
      </c>
      <c r="B154" s="94" t="s">
        <v>1413</v>
      </c>
      <c r="C154" s="79" t="s">
        <v>1414</v>
      </c>
      <c r="D154" s="79" t="s">
        <v>1415</v>
      </c>
      <c r="E154" s="82">
        <v>3118032383</v>
      </c>
      <c r="F154" s="81" t="s">
        <v>1037</v>
      </c>
      <c r="G154" s="82"/>
      <c r="H154" s="74" t="s">
        <v>1029</v>
      </c>
      <c r="I154" s="92"/>
    </row>
    <row r="155" spans="1:9" x14ac:dyDescent="0.2">
      <c r="A155" s="69">
        <v>155</v>
      </c>
      <c r="B155" s="94" t="s">
        <v>1416</v>
      </c>
      <c r="C155" s="79" t="s">
        <v>1417</v>
      </c>
      <c r="D155" s="79" t="s">
        <v>1418</v>
      </c>
      <c r="E155" s="83">
        <v>3142015943</v>
      </c>
      <c r="F155" s="81" t="s">
        <v>1028</v>
      </c>
      <c r="G155" s="82"/>
      <c r="H155" s="74" t="s">
        <v>1029</v>
      </c>
      <c r="I155" s="92"/>
    </row>
    <row r="156" spans="1:9" x14ac:dyDescent="0.2">
      <c r="A156" s="69">
        <v>156</v>
      </c>
      <c r="B156" s="94" t="s">
        <v>1419</v>
      </c>
      <c r="C156" s="79" t="s">
        <v>1420</v>
      </c>
      <c r="D156" s="79" t="s">
        <v>1421</v>
      </c>
      <c r="E156" s="82">
        <v>3622728</v>
      </c>
      <c r="F156" s="81" t="s">
        <v>1033</v>
      </c>
      <c r="G156" s="82"/>
      <c r="H156" s="74" t="s">
        <v>1029</v>
      </c>
      <c r="I156" s="92"/>
    </row>
    <row r="157" spans="1:9" x14ac:dyDescent="0.2">
      <c r="A157" s="69">
        <v>157</v>
      </c>
      <c r="B157" s="94" t="s">
        <v>1422</v>
      </c>
      <c r="C157" s="79" t="s">
        <v>951</v>
      </c>
      <c r="D157" s="79" t="s">
        <v>1423</v>
      </c>
      <c r="E157" s="82">
        <v>3118924206</v>
      </c>
      <c r="F157" s="81" t="s">
        <v>1044</v>
      </c>
      <c r="G157" s="82">
        <v>28807909</v>
      </c>
      <c r="H157" s="74" t="s">
        <v>1029</v>
      </c>
      <c r="I157" s="92"/>
    </row>
    <row r="158" spans="1:9" x14ac:dyDescent="0.2">
      <c r="A158" s="69">
        <v>158</v>
      </c>
      <c r="B158" s="94" t="s">
        <v>1424</v>
      </c>
      <c r="C158" s="79" t="s">
        <v>639</v>
      </c>
      <c r="D158" s="79" t="s">
        <v>1425</v>
      </c>
      <c r="E158" s="82">
        <v>2691530</v>
      </c>
      <c r="F158" s="81" t="s">
        <v>1057</v>
      </c>
      <c r="G158" s="82"/>
      <c r="H158" s="74" t="s">
        <v>1029</v>
      </c>
      <c r="I158" s="92"/>
    </row>
    <row r="159" spans="1:9" x14ac:dyDescent="0.2">
      <c r="A159" s="69">
        <v>159</v>
      </c>
      <c r="B159" s="94" t="s">
        <v>1426</v>
      </c>
      <c r="C159" s="79" t="s">
        <v>639</v>
      </c>
      <c r="D159" s="79" t="s">
        <v>1427</v>
      </c>
      <c r="E159" s="82">
        <v>2780945</v>
      </c>
      <c r="F159" s="81" t="s">
        <v>1062</v>
      </c>
      <c r="G159" s="82"/>
      <c r="H159" s="74" t="s">
        <v>1029</v>
      </c>
      <c r="I159" s="92"/>
    </row>
    <row r="160" spans="1:9" x14ac:dyDescent="0.2">
      <c r="A160" s="69">
        <v>160</v>
      </c>
      <c r="B160" s="94" t="s">
        <v>1428</v>
      </c>
      <c r="C160" s="79" t="s">
        <v>1429</v>
      </c>
      <c r="D160" s="79" t="s">
        <v>1430</v>
      </c>
      <c r="E160" s="83">
        <v>3203653509</v>
      </c>
      <c r="F160" s="81" t="s">
        <v>1108</v>
      </c>
      <c r="G160" s="87"/>
      <c r="H160" s="74" t="s">
        <v>1029</v>
      </c>
      <c r="I160" s="92"/>
    </row>
    <row r="161" spans="1:9" x14ac:dyDescent="0.2">
      <c r="A161" s="69">
        <v>161</v>
      </c>
      <c r="B161" s="94" t="s">
        <v>1431</v>
      </c>
      <c r="C161" s="79" t="s">
        <v>1432</v>
      </c>
      <c r="D161" s="79" t="s">
        <v>1433</v>
      </c>
      <c r="E161" s="82">
        <v>3212074993</v>
      </c>
      <c r="F161" s="81" t="s">
        <v>961</v>
      </c>
      <c r="G161" s="82">
        <v>35455959</v>
      </c>
      <c r="H161" s="74" t="s">
        <v>1029</v>
      </c>
      <c r="I161" s="92"/>
    </row>
    <row r="162" spans="1:9" x14ac:dyDescent="0.2">
      <c r="A162" s="69">
        <v>162</v>
      </c>
      <c r="B162" s="94" t="s">
        <v>1434</v>
      </c>
      <c r="C162" s="79" t="s">
        <v>1435</v>
      </c>
      <c r="D162" s="79" t="s">
        <v>1436</v>
      </c>
      <c r="E162" s="82">
        <v>3203804174</v>
      </c>
      <c r="F162" s="81" t="s">
        <v>1037</v>
      </c>
      <c r="G162" s="82"/>
      <c r="H162" s="74" t="s">
        <v>1029</v>
      </c>
      <c r="I162" s="92"/>
    </row>
    <row r="163" spans="1:9" x14ac:dyDescent="0.2">
      <c r="A163" s="69">
        <v>163</v>
      </c>
      <c r="B163" s="94" t="s">
        <v>1437</v>
      </c>
      <c r="C163" s="79" t="s">
        <v>1438</v>
      </c>
      <c r="D163" s="79" t="s">
        <v>1439</v>
      </c>
      <c r="E163" s="82"/>
      <c r="F163" s="81" t="s">
        <v>1037</v>
      </c>
      <c r="G163" s="82"/>
      <c r="H163" s="74" t="s">
        <v>1029</v>
      </c>
      <c r="I163" s="92"/>
    </row>
    <row r="164" spans="1:9" x14ac:dyDescent="0.2">
      <c r="A164" s="69">
        <v>164</v>
      </c>
      <c r="B164" s="94" t="s">
        <v>1440</v>
      </c>
      <c r="C164" s="79" t="s">
        <v>1441</v>
      </c>
      <c r="D164" s="79" t="s">
        <v>1442</v>
      </c>
      <c r="E164" s="82">
        <v>3115125266</v>
      </c>
      <c r="F164" s="81" t="s">
        <v>1072</v>
      </c>
      <c r="G164" s="82"/>
      <c r="H164" s="74" t="s">
        <v>1443</v>
      </c>
      <c r="I164" s="92"/>
    </row>
    <row r="165" spans="1:9" x14ac:dyDescent="0.2">
      <c r="A165" s="69">
        <v>165</v>
      </c>
      <c r="B165" s="94" t="s">
        <v>1444</v>
      </c>
      <c r="C165" s="79" t="s">
        <v>1445</v>
      </c>
      <c r="D165" s="79" t="s">
        <v>1446</v>
      </c>
      <c r="E165" s="83">
        <v>3105774086</v>
      </c>
      <c r="F165" s="81" t="s">
        <v>1033</v>
      </c>
      <c r="G165" s="83"/>
      <c r="H165" s="74" t="s">
        <v>1029</v>
      </c>
      <c r="I165" s="92"/>
    </row>
    <row r="166" spans="1:9" x14ac:dyDescent="0.2">
      <c r="A166" s="69">
        <v>166</v>
      </c>
      <c r="B166" s="94" t="s">
        <v>1447</v>
      </c>
      <c r="C166" s="79" t="s">
        <v>639</v>
      </c>
      <c r="D166" s="79" t="s">
        <v>1448</v>
      </c>
      <c r="E166" s="82">
        <v>3143436725</v>
      </c>
      <c r="F166" s="81" t="s">
        <v>1090</v>
      </c>
      <c r="G166" s="82"/>
      <c r="H166" s="74" t="s">
        <v>1029</v>
      </c>
      <c r="I166" s="92"/>
    </row>
    <row r="167" spans="1:9" x14ac:dyDescent="0.2">
      <c r="A167" s="69">
        <v>167</v>
      </c>
      <c r="B167" s="94" t="s">
        <v>1449</v>
      </c>
      <c r="C167" s="79" t="s">
        <v>1450</v>
      </c>
      <c r="D167" s="79" t="s">
        <v>1451</v>
      </c>
      <c r="E167" s="82">
        <v>7145093</v>
      </c>
      <c r="F167" s="81" t="s">
        <v>1037</v>
      </c>
      <c r="G167" s="82"/>
      <c r="H167" s="74" t="s">
        <v>1029</v>
      </c>
      <c r="I167" s="92"/>
    </row>
    <row r="168" spans="1:9" x14ac:dyDescent="0.2">
      <c r="A168" s="69">
        <v>168</v>
      </c>
      <c r="B168" s="79" t="s">
        <v>1452</v>
      </c>
      <c r="C168" s="79" t="s">
        <v>1453</v>
      </c>
      <c r="D168" s="79" t="s">
        <v>1454</v>
      </c>
      <c r="E168" s="83">
        <v>3125161833</v>
      </c>
      <c r="F168" s="81" t="s">
        <v>1108</v>
      </c>
      <c r="G168" s="87"/>
      <c r="H168" s="74" t="s">
        <v>1029</v>
      </c>
      <c r="I168" s="92"/>
    </row>
    <row r="169" spans="1:9" x14ac:dyDescent="0.2">
      <c r="A169" s="69">
        <v>169</v>
      </c>
      <c r="B169" s="79" t="s">
        <v>1455</v>
      </c>
      <c r="C169" s="79" t="s">
        <v>639</v>
      </c>
      <c r="D169" s="79" t="s">
        <v>1456</v>
      </c>
      <c r="E169" s="83">
        <v>2082330</v>
      </c>
      <c r="F169" s="81" t="s">
        <v>1033</v>
      </c>
      <c r="G169" s="83"/>
      <c r="H169" s="74" t="s">
        <v>1029</v>
      </c>
      <c r="I169" s="92"/>
    </row>
    <row r="170" spans="1:9" x14ac:dyDescent="0.2">
      <c r="A170" s="69">
        <v>170</v>
      </c>
      <c r="B170" s="79" t="s">
        <v>1457</v>
      </c>
      <c r="C170" s="90" t="s">
        <v>639</v>
      </c>
      <c r="D170" s="90" t="s">
        <v>1458</v>
      </c>
      <c r="E170" s="82">
        <v>3058177876</v>
      </c>
      <c r="F170" s="81" t="s">
        <v>1057</v>
      </c>
      <c r="G170" s="82">
        <v>79705329</v>
      </c>
      <c r="H170" s="74" t="s">
        <v>1029</v>
      </c>
      <c r="I170" s="92"/>
    </row>
    <row r="171" spans="1:9" x14ac:dyDescent="0.2">
      <c r="A171" s="69">
        <v>171</v>
      </c>
      <c r="B171" s="79" t="s">
        <v>1459</v>
      </c>
      <c r="C171" s="89" t="s">
        <v>1460</v>
      </c>
      <c r="D171" s="90" t="s">
        <v>1461</v>
      </c>
      <c r="E171" s="83">
        <v>3138581278</v>
      </c>
      <c r="F171" s="81" t="s">
        <v>1044</v>
      </c>
      <c r="G171" s="82">
        <v>52188545</v>
      </c>
      <c r="H171" s="74" t="s">
        <v>1029</v>
      </c>
      <c r="I171" s="92"/>
    </row>
    <row r="172" spans="1:9" x14ac:dyDescent="0.2">
      <c r="A172" s="69">
        <v>172</v>
      </c>
      <c r="B172" s="79" t="s">
        <v>1462</v>
      </c>
      <c r="C172" s="91" t="s">
        <v>639</v>
      </c>
      <c r="D172" s="90" t="s">
        <v>1463</v>
      </c>
      <c r="E172" s="83">
        <v>3118783160</v>
      </c>
      <c r="F172" s="81" t="s">
        <v>1108</v>
      </c>
      <c r="G172" s="87"/>
      <c r="H172" s="74" t="s">
        <v>1029</v>
      </c>
      <c r="I172" s="92"/>
    </row>
    <row r="173" spans="1:9" x14ac:dyDescent="0.2">
      <c r="A173" s="69">
        <v>173</v>
      </c>
      <c r="B173" s="79" t="s">
        <v>1464</v>
      </c>
      <c r="C173" s="90" t="s">
        <v>639</v>
      </c>
      <c r="D173" s="90" t="s">
        <v>1465</v>
      </c>
      <c r="E173" s="82">
        <v>3213960868</v>
      </c>
      <c r="F173" s="81" t="s">
        <v>1090</v>
      </c>
      <c r="G173" s="82"/>
      <c r="H173" s="74" t="s">
        <v>1029</v>
      </c>
      <c r="I173" s="92"/>
    </row>
    <row r="174" spans="1:9" x14ac:dyDescent="0.2">
      <c r="A174" s="69">
        <v>174</v>
      </c>
      <c r="B174" s="79" t="s">
        <v>1466</v>
      </c>
      <c r="C174" s="89"/>
      <c r="D174" s="89"/>
      <c r="E174" s="82">
        <v>3204902681</v>
      </c>
      <c r="F174" s="81" t="s">
        <v>1037</v>
      </c>
      <c r="G174" s="82"/>
      <c r="H174" s="74" t="s">
        <v>1029</v>
      </c>
      <c r="I174" s="92"/>
    </row>
    <row r="175" spans="1:9" x14ac:dyDescent="0.2">
      <c r="A175" s="69">
        <v>175</v>
      </c>
      <c r="B175" s="79" t="s">
        <v>1467</v>
      </c>
      <c r="C175" s="90" t="s">
        <v>1468</v>
      </c>
      <c r="D175" s="90" t="s">
        <v>1469</v>
      </c>
      <c r="E175" s="82">
        <v>2077242</v>
      </c>
      <c r="F175" s="81" t="s">
        <v>1090</v>
      </c>
      <c r="G175" s="82"/>
      <c r="H175" s="74" t="s">
        <v>1029</v>
      </c>
      <c r="I175" s="92"/>
    </row>
    <row r="176" spans="1:9" x14ac:dyDescent="0.2">
      <c r="A176" s="69">
        <v>176</v>
      </c>
      <c r="B176" s="79" t="s">
        <v>1470</v>
      </c>
      <c r="C176" s="91" t="s">
        <v>1471</v>
      </c>
      <c r="D176" s="90" t="s">
        <v>1472</v>
      </c>
      <c r="E176" s="83">
        <v>3123491308</v>
      </c>
      <c r="F176" s="81" t="s">
        <v>1108</v>
      </c>
      <c r="G176" s="87"/>
      <c r="H176" s="74" t="s">
        <v>1029</v>
      </c>
      <c r="I176" s="92"/>
    </row>
    <row r="177" spans="1:9" x14ac:dyDescent="0.2">
      <c r="A177" s="69">
        <v>177</v>
      </c>
      <c r="B177" s="79" t="s">
        <v>1473</v>
      </c>
      <c r="C177" s="90" t="s">
        <v>639</v>
      </c>
      <c r="D177" s="90" t="s">
        <v>1474</v>
      </c>
      <c r="E177" s="82">
        <v>3212895313</v>
      </c>
      <c r="F177" s="81" t="s">
        <v>1033</v>
      </c>
      <c r="G177" s="82"/>
      <c r="H177" s="74" t="s">
        <v>1029</v>
      </c>
      <c r="I177" s="92"/>
    </row>
    <row r="178" spans="1:9" x14ac:dyDescent="0.2">
      <c r="A178" s="69">
        <v>178</v>
      </c>
      <c r="B178" s="79" t="s">
        <v>1475</v>
      </c>
      <c r="C178" s="89" t="s">
        <v>639</v>
      </c>
      <c r="D178" s="89" t="s">
        <v>1476</v>
      </c>
      <c r="E178" s="82">
        <v>2721755</v>
      </c>
      <c r="F178" s="81" t="s">
        <v>1062</v>
      </c>
      <c r="G178" s="82"/>
      <c r="H178" s="74" t="s">
        <v>1029</v>
      </c>
      <c r="I178" s="92"/>
    </row>
    <row r="179" spans="1:9" x14ac:dyDescent="0.2">
      <c r="A179" s="69">
        <v>179</v>
      </c>
      <c r="B179" s="79" t="s">
        <v>1477</v>
      </c>
      <c r="C179" s="89" t="s">
        <v>947</v>
      </c>
      <c r="D179" s="89" t="s">
        <v>1478</v>
      </c>
      <c r="E179" s="82"/>
      <c r="F179" s="81" t="s">
        <v>1062</v>
      </c>
      <c r="G179" s="82"/>
      <c r="H179" s="74" t="s">
        <v>1029</v>
      </c>
      <c r="I179" s="92"/>
    </row>
    <row r="180" spans="1:9" x14ac:dyDescent="0.2">
      <c r="A180" s="69">
        <v>180</v>
      </c>
      <c r="B180" s="79" t="s">
        <v>1479</v>
      </c>
      <c r="C180" s="89" t="s">
        <v>639</v>
      </c>
      <c r="D180" s="90" t="s">
        <v>1480</v>
      </c>
      <c r="E180" s="83">
        <v>3144741524</v>
      </c>
      <c r="F180" s="81" t="s">
        <v>1028</v>
      </c>
      <c r="G180" s="82"/>
      <c r="H180" s="74" t="s">
        <v>1029</v>
      </c>
      <c r="I180" s="92"/>
    </row>
    <row r="181" spans="1:9" x14ac:dyDescent="0.2">
      <c r="A181" s="69">
        <v>181</v>
      </c>
      <c r="B181" s="79" t="s">
        <v>1481</v>
      </c>
      <c r="C181" s="89" t="s">
        <v>639</v>
      </c>
      <c r="D181" s="89" t="s">
        <v>1482</v>
      </c>
      <c r="E181" s="82">
        <v>3102378129</v>
      </c>
      <c r="F181" s="81" t="s">
        <v>1483</v>
      </c>
      <c r="G181" s="82"/>
      <c r="H181" s="74" t="s">
        <v>1029</v>
      </c>
      <c r="I181" s="92"/>
    </row>
    <row r="182" spans="1:9" x14ac:dyDescent="0.2">
      <c r="A182" s="69">
        <v>182</v>
      </c>
      <c r="B182" s="79" t="s">
        <v>1484</v>
      </c>
      <c r="C182" s="90" t="s">
        <v>1485</v>
      </c>
      <c r="D182" s="90" t="s">
        <v>1486</v>
      </c>
      <c r="E182" s="82">
        <v>3726448</v>
      </c>
      <c r="F182" s="81" t="s">
        <v>1084</v>
      </c>
      <c r="G182" s="82">
        <v>51554123</v>
      </c>
      <c r="H182" s="74" t="s">
        <v>1029</v>
      </c>
      <c r="I182" s="92"/>
    </row>
    <row r="183" spans="1:9" x14ac:dyDescent="0.2">
      <c r="A183" s="69">
        <v>183</v>
      </c>
      <c r="B183" s="79" t="s">
        <v>1487</v>
      </c>
      <c r="C183" s="89" t="s">
        <v>639</v>
      </c>
      <c r="D183" s="90" t="s">
        <v>1488</v>
      </c>
      <c r="E183" s="82"/>
      <c r="F183" s="81" t="s">
        <v>1044</v>
      </c>
      <c r="G183" s="82"/>
      <c r="H183" s="74" t="s">
        <v>1029</v>
      </c>
      <c r="I183" s="92"/>
    </row>
    <row r="184" spans="1:9" x14ac:dyDescent="0.2">
      <c r="A184" s="69">
        <v>184</v>
      </c>
      <c r="B184" s="94" t="s">
        <v>1489</v>
      </c>
      <c r="C184" s="79" t="s">
        <v>1490</v>
      </c>
      <c r="D184" s="79" t="s">
        <v>1491</v>
      </c>
      <c r="E184" s="82">
        <v>3666005</v>
      </c>
      <c r="F184" s="81" t="s">
        <v>961</v>
      </c>
      <c r="G184" s="82"/>
      <c r="H184" s="74" t="s">
        <v>1029</v>
      </c>
      <c r="I184" s="92"/>
    </row>
    <row r="185" spans="1:9" x14ac:dyDescent="0.2">
      <c r="A185" s="69">
        <v>185</v>
      </c>
      <c r="B185" s="94" t="s">
        <v>1492</v>
      </c>
      <c r="C185" s="79" t="s">
        <v>639</v>
      </c>
      <c r="D185" s="79" t="s">
        <v>1493</v>
      </c>
      <c r="E185" s="82">
        <v>2721607</v>
      </c>
      <c r="F185" s="81" t="s">
        <v>1062</v>
      </c>
      <c r="G185" s="82">
        <v>52883592</v>
      </c>
      <c r="H185" s="74" t="s">
        <v>1029</v>
      </c>
      <c r="I185" s="92"/>
    </row>
    <row r="186" spans="1:9" x14ac:dyDescent="0.2">
      <c r="A186" s="69">
        <v>186</v>
      </c>
      <c r="B186" s="94" t="s">
        <v>1494</v>
      </c>
      <c r="C186" s="79" t="s">
        <v>639</v>
      </c>
      <c r="D186" s="79" t="s">
        <v>1495</v>
      </c>
      <c r="E186" s="83">
        <v>3134967187</v>
      </c>
      <c r="F186" s="81" t="s">
        <v>1028</v>
      </c>
      <c r="G186" s="82"/>
      <c r="H186" s="74" t="s">
        <v>1029</v>
      </c>
      <c r="I186" s="92"/>
    </row>
    <row r="187" spans="1:9" x14ac:dyDescent="0.2">
      <c r="A187" s="69">
        <v>187</v>
      </c>
      <c r="B187" s="94" t="s">
        <v>1496</v>
      </c>
      <c r="C187" s="79" t="s">
        <v>639</v>
      </c>
      <c r="D187" s="79" t="s">
        <v>1099</v>
      </c>
      <c r="E187" s="82"/>
      <c r="F187" s="81" t="s">
        <v>1028</v>
      </c>
      <c r="G187" s="82"/>
      <c r="H187" s="74" t="s">
        <v>1029</v>
      </c>
      <c r="I187" s="92"/>
    </row>
    <row r="188" spans="1:9" x14ac:dyDescent="0.2">
      <c r="A188" s="69">
        <v>188</v>
      </c>
      <c r="B188" s="94" t="s">
        <v>1497</v>
      </c>
      <c r="C188" s="79" t="s">
        <v>1498</v>
      </c>
      <c r="D188" s="79" t="s">
        <v>1499</v>
      </c>
      <c r="E188" s="82">
        <v>3144173656</v>
      </c>
      <c r="F188" s="81" t="s">
        <v>1037</v>
      </c>
      <c r="G188" s="82"/>
      <c r="H188" s="74" t="s">
        <v>1029</v>
      </c>
      <c r="I188" s="92"/>
    </row>
    <row r="189" spans="1:9" x14ac:dyDescent="0.2">
      <c r="A189" s="69">
        <v>189</v>
      </c>
      <c r="B189" s="94" t="s">
        <v>1500</v>
      </c>
      <c r="C189" s="79" t="s">
        <v>639</v>
      </c>
      <c r="D189" s="79" t="s">
        <v>1501</v>
      </c>
      <c r="E189" s="83">
        <v>3186116116</v>
      </c>
      <c r="F189" s="81" t="s">
        <v>1033</v>
      </c>
      <c r="G189" s="83"/>
      <c r="H189" s="74" t="s">
        <v>1029</v>
      </c>
      <c r="I189" s="92"/>
    </row>
    <row r="190" spans="1:9" x14ac:dyDescent="0.2">
      <c r="A190" s="69">
        <v>190</v>
      </c>
      <c r="B190" s="79" t="s">
        <v>1502</v>
      </c>
      <c r="C190" s="90" t="s">
        <v>1503</v>
      </c>
      <c r="D190" s="90" t="s">
        <v>1504</v>
      </c>
      <c r="E190" s="82">
        <v>3182856461</v>
      </c>
      <c r="F190" s="81" t="s">
        <v>1037</v>
      </c>
      <c r="G190" s="82"/>
      <c r="H190" s="74" t="s">
        <v>1029</v>
      </c>
      <c r="I190" s="92"/>
    </row>
    <row r="191" spans="1:9" x14ac:dyDescent="0.2">
      <c r="A191" s="69">
        <v>191</v>
      </c>
      <c r="B191" s="79" t="s">
        <v>1505</v>
      </c>
      <c r="C191" s="91" t="s">
        <v>639</v>
      </c>
      <c r="D191" s="90" t="s">
        <v>1506</v>
      </c>
      <c r="E191" s="83">
        <v>3103095551</v>
      </c>
      <c r="F191" s="81" t="s">
        <v>1108</v>
      </c>
      <c r="G191" s="87"/>
      <c r="H191" s="74" t="s">
        <v>1029</v>
      </c>
      <c r="I191" s="92"/>
    </row>
    <row r="192" spans="1:9" x14ac:dyDescent="0.2">
      <c r="A192" s="69">
        <v>192</v>
      </c>
      <c r="B192" s="79" t="s">
        <v>1507</v>
      </c>
      <c r="C192" s="90" t="s">
        <v>639</v>
      </c>
      <c r="D192" s="90" t="s">
        <v>1508</v>
      </c>
      <c r="E192" s="82"/>
      <c r="F192" s="81" t="s">
        <v>1090</v>
      </c>
      <c r="G192" s="82"/>
      <c r="H192" s="74" t="s">
        <v>1029</v>
      </c>
      <c r="I192" s="92"/>
    </row>
    <row r="193" spans="1:9" x14ac:dyDescent="0.2">
      <c r="A193" s="69">
        <v>193</v>
      </c>
      <c r="B193" s="79" t="s">
        <v>1509</v>
      </c>
      <c r="C193" s="90" t="s">
        <v>1510</v>
      </c>
      <c r="D193" s="90" t="s">
        <v>1511</v>
      </c>
      <c r="E193" s="82">
        <v>4777319</v>
      </c>
      <c r="F193" s="81" t="s">
        <v>1057</v>
      </c>
      <c r="G193" s="82"/>
      <c r="H193" s="74" t="s">
        <v>1029</v>
      </c>
      <c r="I193" s="92"/>
    </row>
    <row r="194" spans="1:9" x14ac:dyDescent="0.2">
      <c r="A194" s="69">
        <v>194</v>
      </c>
      <c r="B194" s="79" t="s">
        <v>1512</v>
      </c>
      <c r="C194" s="90" t="s">
        <v>1513</v>
      </c>
      <c r="D194" s="90" t="s">
        <v>1514</v>
      </c>
      <c r="E194" s="82">
        <v>2077084</v>
      </c>
      <c r="F194" s="81" t="s">
        <v>1033</v>
      </c>
      <c r="G194" s="82"/>
      <c r="H194" s="74" t="s">
        <v>1029</v>
      </c>
      <c r="I194" s="92"/>
    </row>
    <row r="195" spans="1:9" x14ac:dyDescent="0.2">
      <c r="A195" s="69">
        <v>195</v>
      </c>
      <c r="B195" s="79" t="s">
        <v>1515</v>
      </c>
      <c r="C195" s="90" t="s">
        <v>639</v>
      </c>
      <c r="D195" s="90" t="s">
        <v>1516</v>
      </c>
      <c r="E195" s="82">
        <v>3142124143</v>
      </c>
      <c r="F195" s="81" t="s">
        <v>1084</v>
      </c>
      <c r="G195" s="82"/>
      <c r="H195" s="74" t="s">
        <v>1029</v>
      </c>
      <c r="I195" s="92"/>
    </row>
    <row r="196" spans="1:9" x14ac:dyDescent="0.2">
      <c r="A196" s="69">
        <v>196</v>
      </c>
      <c r="B196" s="79" t="s">
        <v>1517</v>
      </c>
      <c r="C196" s="90" t="s">
        <v>639</v>
      </c>
      <c r="D196" s="90" t="s">
        <v>1518</v>
      </c>
      <c r="E196" s="82">
        <v>3203445778</v>
      </c>
      <c r="F196" s="81" t="s">
        <v>1057</v>
      </c>
      <c r="G196" s="82"/>
      <c r="H196" s="74" t="s">
        <v>1029</v>
      </c>
      <c r="I196" s="92"/>
    </row>
    <row r="197" spans="1:9" x14ac:dyDescent="0.2">
      <c r="A197" s="69">
        <v>197</v>
      </c>
      <c r="B197" s="79" t="s">
        <v>964</v>
      </c>
      <c r="C197" s="90" t="s">
        <v>639</v>
      </c>
      <c r="D197" s="90" t="s">
        <v>1519</v>
      </c>
      <c r="E197" s="82">
        <v>3623000</v>
      </c>
      <c r="F197" s="81" t="s">
        <v>1090</v>
      </c>
      <c r="G197" s="82"/>
      <c r="H197" s="74" t="s">
        <v>1029</v>
      </c>
      <c r="I197" s="92"/>
    </row>
    <row r="198" spans="1:9" x14ac:dyDescent="0.2">
      <c r="A198" s="69">
        <v>198</v>
      </c>
      <c r="B198" s="79" t="s">
        <v>1520</v>
      </c>
      <c r="C198" s="89" t="s">
        <v>1186</v>
      </c>
      <c r="D198" s="90" t="s">
        <v>1187</v>
      </c>
      <c r="E198" s="83">
        <v>3124318720</v>
      </c>
      <c r="F198" s="81" t="s">
        <v>1028</v>
      </c>
      <c r="G198" s="82"/>
      <c r="H198" s="74" t="s">
        <v>1029</v>
      </c>
      <c r="I198" s="92"/>
    </row>
    <row r="199" spans="1:9" x14ac:dyDescent="0.2">
      <c r="A199" s="69">
        <v>199</v>
      </c>
      <c r="B199" s="79" t="s">
        <v>1521</v>
      </c>
      <c r="C199" s="89" t="s">
        <v>1522</v>
      </c>
      <c r="D199" s="89" t="s">
        <v>1523</v>
      </c>
      <c r="E199" s="82">
        <v>3617730</v>
      </c>
      <c r="F199" s="81" t="s">
        <v>961</v>
      </c>
      <c r="G199" s="82"/>
      <c r="H199" s="74" t="s">
        <v>1029</v>
      </c>
      <c r="I199" s="92"/>
    </row>
    <row r="200" spans="1:9" x14ac:dyDescent="0.2">
      <c r="A200" s="69">
        <v>200</v>
      </c>
      <c r="B200" s="79" t="s">
        <v>1524</v>
      </c>
      <c r="C200" s="90" t="s">
        <v>1525</v>
      </c>
      <c r="D200" s="90" t="s">
        <v>1526</v>
      </c>
      <c r="E200" s="83">
        <v>3142388436</v>
      </c>
      <c r="F200" s="81" t="s">
        <v>1033</v>
      </c>
      <c r="G200" s="82">
        <v>51730352</v>
      </c>
      <c r="H200" s="74" t="s">
        <v>1029</v>
      </c>
      <c r="I200" s="92"/>
    </row>
    <row r="201" spans="1:9" x14ac:dyDescent="0.2">
      <c r="A201" s="69">
        <v>201</v>
      </c>
      <c r="B201" s="79" t="s">
        <v>1527</v>
      </c>
      <c r="C201" s="89" t="s">
        <v>1528</v>
      </c>
      <c r="D201" s="90" t="s">
        <v>1529</v>
      </c>
      <c r="E201" s="82"/>
      <c r="F201" s="81" t="s">
        <v>1044</v>
      </c>
      <c r="G201" s="82"/>
      <c r="H201" s="74" t="s">
        <v>1029</v>
      </c>
      <c r="I201" s="92"/>
    </row>
    <row r="202" spans="1:9" x14ac:dyDescent="0.2">
      <c r="A202" s="69">
        <v>202</v>
      </c>
      <c r="B202" s="79" t="s">
        <v>1530</v>
      </c>
      <c r="C202" s="89"/>
      <c r="D202" s="89" t="s">
        <v>1531</v>
      </c>
      <c r="E202" s="82">
        <v>3185400425</v>
      </c>
      <c r="F202" s="81" t="s">
        <v>1483</v>
      </c>
      <c r="G202" s="82"/>
      <c r="H202" s="74" t="s">
        <v>1029</v>
      </c>
      <c r="I202" s="92"/>
    </row>
    <row r="203" spans="1:9" x14ac:dyDescent="0.2">
      <c r="A203" s="69">
        <v>203</v>
      </c>
      <c r="B203" s="79" t="s">
        <v>1532</v>
      </c>
      <c r="C203" s="89" t="s">
        <v>1533</v>
      </c>
      <c r="D203" s="90" t="s">
        <v>1534</v>
      </c>
      <c r="E203" s="82">
        <v>5678317</v>
      </c>
      <c r="F203" s="81" t="s">
        <v>1044</v>
      </c>
      <c r="G203" s="82"/>
      <c r="H203" s="74" t="s">
        <v>1029</v>
      </c>
      <c r="I203" s="92"/>
    </row>
    <row r="204" spans="1:9" x14ac:dyDescent="0.2">
      <c r="A204" s="69">
        <v>204</v>
      </c>
      <c r="B204" s="94" t="s">
        <v>1535</v>
      </c>
      <c r="C204" s="79" t="s">
        <v>1536</v>
      </c>
      <c r="D204" s="79" t="s">
        <v>1537</v>
      </c>
      <c r="E204" s="82">
        <v>3118975037</v>
      </c>
      <c r="F204" s="81" t="s">
        <v>1037</v>
      </c>
      <c r="G204" s="82"/>
      <c r="H204" s="74" t="s">
        <v>1029</v>
      </c>
      <c r="I204" s="92"/>
    </row>
    <row r="205" spans="1:9" x14ac:dyDescent="0.2">
      <c r="A205" s="69">
        <v>205</v>
      </c>
      <c r="B205" s="94" t="s">
        <v>1538</v>
      </c>
      <c r="C205" s="79" t="s">
        <v>1539</v>
      </c>
      <c r="D205" s="79" t="s">
        <v>1540</v>
      </c>
      <c r="E205" s="82">
        <v>3123386997</v>
      </c>
      <c r="F205" s="93" t="s">
        <v>1037</v>
      </c>
      <c r="G205" s="82"/>
      <c r="H205" s="74" t="s">
        <v>1029</v>
      </c>
      <c r="I205" s="92"/>
    </row>
    <row r="206" spans="1:9" x14ac:dyDescent="0.2">
      <c r="A206" s="69">
        <v>206</v>
      </c>
      <c r="B206" s="94" t="s">
        <v>1541</v>
      </c>
      <c r="C206" s="79" t="s">
        <v>1542</v>
      </c>
      <c r="D206" s="79" t="s">
        <v>1543</v>
      </c>
      <c r="E206" s="82">
        <v>3663599</v>
      </c>
      <c r="F206" s="93" t="s">
        <v>1072</v>
      </c>
      <c r="G206" s="82"/>
      <c r="H206" s="74" t="s">
        <v>1029</v>
      </c>
      <c r="I206" s="92"/>
    </row>
    <row r="207" spans="1:9" x14ac:dyDescent="0.2">
      <c r="A207" s="69">
        <v>207</v>
      </c>
      <c r="B207" s="94" t="s">
        <v>1544</v>
      </c>
      <c r="C207" s="79" t="s">
        <v>639</v>
      </c>
      <c r="D207" s="79" t="s">
        <v>1545</v>
      </c>
      <c r="E207" s="82">
        <v>3107809992</v>
      </c>
      <c r="F207" s="93" t="s">
        <v>1072</v>
      </c>
      <c r="G207" s="82"/>
      <c r="H207" s="74" t="s">
        <v>1029</v>
      </c>
      <c r="I207" s="92"/>
    </row>
    <row r="208" spans="1:9" x14ac:dyDescent="0.2">
      <c r="A208" s="69">
        <v>208</v>
      </c>
      <c r="B208" s="94" t="s">
        <v>1546</v>
      </c>
      <c r="C208" s="79" t="s">
        <v>639</v>
      </c>
      <c r="D208" s="79" t="s">
        <v>1547</v>
      </c>
      <c r="E208" s="82">
        <v>3631651</v>
      </c>
      <c r="F208" s="93" t="s">
        <v>1033</v>
      </c>
      <c r="G208" s="82">
        <v>1023944716</v>
      </c>
      <c r="H208" s="74" t="s">
        <v>1029</v>
      </c>
      <c r="I208" s="92"/>
    </row>
    <row r="209" spans="1:9" x14ac:dyDescent="0.2">
      <c r="A209" s="69">
        <v>209</v>
      </c>
      <c r="B209" s="79" t="s">
        <v>1548</v>
      </c>
      <c r="C209" s="90" t="s">
        <v>1525</v>
      </c>
      <c r="D209" s="90" t="s">
        <v>1549</v>
      </c>
      <c r="E209" s="82"/>
      <c r="F209" s="93" t="s">
        <v>1057</v>
      </c>
      <c r="G209" s="82"/>
      <c r="H209" s="74" t="s">
        <v>1029</v>
      </c>
      <c r="I209" s="92"/>
    </row>
    <row r="210" spans="1:9" x14ac:dyDescent="0.2">
      <c r="A210" s="69">
        <v>210</v>
      </c>
      <c r="B210" s="94" t="s">
        <v>1550</v>
      </c>
      <c r="C210" s="89" t="s">
        <v>1551</v>
      </c>
      <c r="D210" s="90" t="s">
        <v>1552</v>
      </c>
      <c r="E210" s="83">
        <v>5686059</v>
      </c>
      <c r="F210" s="93" t="s">
        <v>1028</v>
      </c>
      <c r="G210" s="82"/>
      <c r="H210" s="74" t="s">
        <v>1029</v>
      </c>
      <c r="I210" s="92"/>
    </row>
    <row r="211" spans="1:9" x14ac:dyDescent="0.2">
      <c r="A211" s="69">
        <v>211</v>
      </c>
      <c r="B211" s="94" t="s">
        <v>1553</v>
      </c>
      <c r="C211" s="90" t="s">
        <v>1554</v>
      </c>
      <c r="D211" s="90" t="s">
        <v>1555</v>
      </c>
      <c r="E211" s="82">
        <v>3735216</v>
      </c>
      <c r="F211" s="93" t="s">
        <v>1057</v>
      </c>
      <c r="G211" s="82"/>
      <c r="H211" s="74" t="s">
        <v>1029</v>
      </c>
      <c r="I211" s="92"/>
    </row>
    <row r="212" spans="1:9" x14ac:dyDescent="0.2">
      <c r="A212" s="69">
        <v>212</v>
      </c>
      <c r="B212" s="94" t="s">
        <v>1556</v>
      </c>
      <c r="C212" s="79" t="s">
        <v>639</v>
      </c>
      <c r="D212" s="79" t="s">
        <v>1557</v>
      </c>
      <c r="E212" s="82">
        <v>3674757</v>
      </c>
      <c r="F212" s="81" t="s">
        <v>1090</v>
      </c>
      <c r="G212" s="82">
        <v>51979668</v>
      </c>
      <c r="H212" s="74" t="s">
        <v>1029</v>
      </c>
      <c r="I212" s="92"/>
    </row>
    <row r="213" spans="1:9" x14ac:dyDescent="0.2">
      <c r="A213" s="69">
        <v>213</v>
      </c>
      <c r="B213" s="94" t="s">
        <v>1558</v>
      </c>
      <c r="C213" s="79" t="s">
        <v>639</v>
      </c>
      <c r="D213" s="79" t="s">
        <v>1559</v>
      </c>
      <c r="E213" s="82">
        <v>2060356</v>
      </c>
      <c r="F213" s="81" t="s">
        <v>1090</v>
      </c>
      <c r="G213" s="82"/>
      <c r="H213" s="74" t="s">
        <v>1029</v>
      </c>
      <c r="I213" s="92"/>
    </row>
    <row r="214" spans="1:9" x14ac:dyDescent="0.2">
      <c r="A214" s="69">
        <v>214</v>
      </c>
      <c r="B214" s="94" t="s">
        <v>1560</v>
      </c>
      <c r="C214" s="79" t="s">
        <v>1561</v>
      </c>
      <c r="D214" s="79" t="s">
        <v>1562</v>
      </c>
      <c r="E214" s="82">
        <v>3212892095</v>
      </c>
      <c r="F214" s="81" t="s">
        <v>1028</v>
      </c>
      <c r="G214" s="82"/>
      <c r="H214" s="74" t="s">
        <v>1029</v>
      </c>
      <c r="I214" s="92"/>
    </row>
    <row r="215" spans="1:9" x14ac:dyDescent="0.2">
      <c r="A215" s="69">
        <v>215</v>
      </c>
      <c r="B215" s="94" t="s">
        <v>1563</v>
      </c>
      <c r="C215" s="79" t="s">
        <v>1564</v>
      </c>
      <c r="D215" s="79" t="s">
        <v>1565</v>
      </c>
      <c r="E215" s="82">
        <v>3204947103</v>
      </c>
      <c r="F215" s="81" t="s">
        <v>1044</v>
      </c>
      <c r="G215" s="82"/>
      <c r="H215" s="74" t="s">
        <v>1029</v>
      </c>
      <c r="I215" s="92"/>
    </row>
    <row r="216" spans="1:9" x14ac:dyDescent="0.2">
      <c r="A216" s="69">
        <v>216</v>
      </c>
      <c r="B216" s="94" t="s">
        <v>1566</v>
      </c>
      <c r="C216" s="79" t="s">
        <v>639</v>
      </c>
      <c r="D216" s="79" t="s">
        <v>1567</v>
      </c>
      <c r="E216" s="82">
        <v>7143633</v>
      </c>
      <c r="F216" s="81" t="s">
        <v>1037</v>
      </c>
      <c r="G216" s="82"/>
      <c r="H216" s="74" t="s">
        <v>1029</v>
      </c>
      <c r="I216" s="92"/>
    </row>
    <row r="217" spans="1:9" x14ac:dyDescent="0.2">
      <c r="A217" s="69">
        <v>217</v>
      </c>
      <c r="B217" s="79" t="s">
        <v>1568</v>
      </c>
      <c r="C217" s="90" t="s">
        <v>1569</v>
      </c>
      <c r="D217" s="90" t="s">
        <v>1570</v>
      </c>
      <c r="E217" s="82">
        <v>7143633</v>
      </c>
      <c r="F217" s="81" t="s">
        <v>1037</v>
      </c>
      <c r="G217" s="82"/>
      <c r="H217" s="74" t="s">
        <v>1029</v>
      </c>
      <c r="I217" s="92"/>
    </row>
    <row r="218" spans="1:9" x14ac:dyDescent="0.2">
      <c r="A218" s="69">
        <v>218</v>
      </c>
      <c r="B218" s="79" t="s">
        <v>1571</v>
      </c>
      <c r="C218" s="90" t="s">
        <v>639</v>
      </c>
      <c r="D218" s="90" t="s">
        <v>1572</v>
      </c>
      <c r="E218" s="83">
        <v>2065510</v>
      </c>
      <c r="F218" s="81" t="s">
        <v>1033</v>
      </c>
      <c r="G218" s="83"/>
      <c r="H218" s="74" t="s">
        <v>1029</v>
      </c>
      <c r="I218" s="92"/>
    </row>
    <row r="219" spans="1:9" x14ac:dyDescent="0.2">
      <c r="A219" s="69">
        <v>219</v>
      </c>
      <c r="B219" s="79" t="s">
        <v>1573</v>
      </c>
      <c r="C219" s="90" t="s">
        <v>639</v>
      </c>
      <c r="D219" s="90" t="s">
        <v>1574</v>
      </c>
      <c r="E219" s="82">
        <v>3105855339</v>
      </c>
      <c r="F219" s="81" t="s">
        <v>1057</v>
      </c>
      <c r="G219" s="82">
        <v>1020717726</v>
      </c>
      <c r="H219" s="74" t="s">
        <v>1029</v>
      </c>
      <c r="I219" s="92"/>
    </row>
    <row r="220" spans="1:9" x14ac:dyDescent="0.2">
      <c r="A220" s="69">
        <v>220</v>
      </c>
      <c r="B220" s="79" t="s">
        <v>1575</v>
      </c>
      <c r="C220" s="90" t="s">
        <v>639</v>
      </c>
      <c r="D220" s="90" t="s">
        <v>1576</v>
      </c>
      <c r="E220" s="82"/>
      <c r="F220" s="81" t="s">
        <v>1090</v>
      </c>
      <c r="G220" s="82"/>
      <c r="H220" s="74" t="s">
        <v>1029</v>
      </c>
      <c r="I220" s="92"/>
    </row>
    <row r="221" spans="1:9" x14ac:dyDescent="0.2">
      <c r="A221" s="69">
        <v>221</v>
      </c>
      <c r="B221" s="79" t="s">
        <v>1577</v>
      </c>
      <c r="C221" s="79" t="s">
        <v>639</v>
      </c>
      <c r="D221" s="79" t="s">
        <v>1578</v>
      </c>
      <c r="E221" s="82">
        <v>2395142</v>
      </c>
      <c r="F221" s="81" t="s">
        <v>1084</v>
      </c>
      <c r="G221" s="82">
        <v>41432408</v>
      </c>
      <c r="H221" s="74" t="s">
        <v>1029</v>
      </c>
      <c r="I221" s="92"/>
    </row>
    <row r="222" spans="1:9" x14ac:dyDescent="0.2">
      <c r="A222" s="69">
        <v>222</v>
      </c>
      <c r="B222" s="79" t="s">
        <v>1579</v>
      </c>
      <c r="C222" s="79" t="s">
        <v>1580</v>
      </c>
      <c r="D222" s="79" t="s">
        <v>1581</v>
      </c>
      <c r="E222" s="83">
        <v>3008003434</v>
      </c>
      <c r="F222" s="81" t="s">
        <v>1108</v>
      </c>
      <c r="G222" s="87"/>
      <c r="H222" s="74" t="s">
        <v>1029</v>
      </c>
      <c r="I222" s="92"/>
    </row>
    <row r="223" spans="1:9" x14ac:dyDescent="0.2">
      <c r="A223" s="69">
        <v>223</v>
      </c>
      <c r="B223" s="79" t="s">
        <v>1582</v>
      </c>
      <c r="C223" s="79" t="s">
        <v>639</v>
      </c>
      <c r="D223" s="79" t="s">
        <v>1583</v>
      </c>
      <c r="E223" s="82"/>
      <c r="F223" s="81" t="s">
        <v>1041</v>
      </c>
      <c r="G223" s="82"/>
      <c r="H223" s="74" t="s">
        <v>1029</v>
      </c>
      <c r="I223" s="92"/>
    </row>
    <row r="224" spans="1:9" x14ac:dyDescent="0.2">
      <c r="A224" s="69">
        <v>224</v>
      </c>
      <c r="B224" s="79" t="s">
        <v>1584</v>
      </c>
      <c r="C224" s="79"/>
      <c r="D224" s="79" t="s">
        <v>1585</v>
      </c>
      <c r="E224" s="82">
        <v>3002209758</v>
      </c>
      <c r="F224" s="81" t="s">
        <v>1037</v>
      </c>
      <c r="G224" s="82"/>
      <c r="H224" s="74" t="s">
        <v>1029</v>
      </c>
      <c r="I224" s="92"/>
    </row>
    <row r="225" spans="1:9" x14ac:dyDescent="0.2">
      <c r="A225" s="69">
        <v>225</v>
      </c>
      <c r="B225" s="79" t="s">
        <v>1586</v>
      </c>
      <c r="C225" s="96" t="s">
        <v>639</v>
      </c>
      <c r="D225" s="90" t="s">
        <v>1587</v>
      </c>
      <c r="E225" s="82">
        <v>3143805661</v>
      </c>
      <c r="F225" s="93" t="s">
        <v>1044</v>
      </c>
      <c r="G225" s="82"/>
      <c r="H225" s="74" t="s">
        <v>1029</v>
      </c>
      <c r="I225" s="92"/>
    </row>
    <row r="226" spans="1:9" x14ac:dyDescent="0.2">
      <c r="A226" s="69">
        <v>226</v>
      </c>
      <c r="B226" s="79" t="s">
        <v>1588</v>
      </c>
      <c r="C226" s="96" t="s">
        <v>639</v>
      </c>
      <c r="D226" s="90" t="s">
        <v>1589</v>
      </c>
      <c r="E226" s="83">
        <v>3108371842</v>
      </c>
      <c r="F226" s="93" t="s">
        <v>1044</v>
      </c>
      <c r="G226" s="82"/>
      <c r="H226" s="74" t="s">
        <v>1029</v>
      </c>
      <c r="I226" s="92"/>
    </row>
    <row r="227" spans="1:9" x14ac:dyDescent="0.2">
      <c r="A227" s="69">
        <v>227</v>
      </c>
      <c r="B227" s="79" t="s">
        <v>1590</v>
      </c>
      <c r="C227" s="90" t="s">
        <v>639</v>
      </c>
      <c r="D227" s="90" t="s">
        <v>1591</v>
      </c>
      <c r="E227" s="82">
        <v>3132711352</v>
      </c>
      <c r="F227" s="93" t="s">
        <v>1084</v>
      </c>
      <c r="G227" s="82"/>
      <c r="H227" s="74" t="s">
        <v>1029</v>
      </c>
      <c r="I227" s="92"/>
    </row>
    <row r="228" spans="1:9" x14ac:dyDescent="0.2">
      <c r="A228" s="69">
        <v>228</v>
      </c>
      <c r="B228" s="79" t="s">
        <v>1592</v>
      </c>
      <c r="C228" s="90" t="s">
        <v>1593</v>
      </c>
      <c r="D228" s="90" t="s">
        <v>1594</v>
      </c>
      <c r="E228" s="82">
        <v>3107656255</v>
      </c>
      <c r="F228" s="93" t="s">
        <v>1037</v>
      </c>
      <c r="G228" s="82"/>
      <c r="H228" s="74" t="s">
        <v>1029</v>
      </c>
      <c r="I228" s="92"/>
    </row>
    <row r="229" spans="1:9" x14ac:dyDescent="0.2">
      <c r="A229" s="69">
        <v>229</v>
      </c>
      <c r="B229" s="79" t="s">
        <v>1595</v>
      </c>
      <c r="C229" s="90" t="s">
        <v>639</v>
      </c>
      <c r="D229" s="90" t="s">
        <v>1596</v>
      </c>
      <c r="E229" s="83"/>
      <c r="F229" s="81" t="s">
        <v>1033</v>
      </c>
      <c r="G229" s="83"/>
      <c r="H229" s="74" t="s">
        <v>1029</v>
      </c>
      <c r="I229" s="92"/>
    </row>
    <row r="230" spans="1:9" x14ac:dyDescent="0.2">
      <c r="A230" s="69">
        <v>230</v>
      </c>
      <c r="B230" s="79" t="s">
        <v>1597</v>
      </c>
      <c r="C230" s="90" t="s">
        <v>1598</v>
      </c>
      <c r="D230" s="90" t="s">
        <v>1599</v>
      </c>
      <c r="E230" s="82">
        <v>3118142608</v>
      </c>
      <c r="F230" s="81" t="s">
        <v>1072</v>
      </c>
      <c r="G230" s="82">
        <v>11408218</v>
      </c>
      <c r="H230" s="74" t="s">
        <v>1123</v>
      </c>
      <c r="I230" s="92"/>
    </row>
    <row r="231" spans="1:9" x14ac:dyDescent="0.2">
      <c r="A231" s="69">
        <v>231</v>
      </c>
      <c r="B231" s="79" t="s">
        <v>1600</v>
      </c>
      <c r="C231" s="90" t="s">
        <v>1245</v>
      </c>
      <c r="D231" s="90" t="s">
        <v>1601</v>
      </c>
      <c r="E231" s="82">
        <v>3003598</v>
      </c>
      <c r="F231" s="81" t="s">
        <v>1041</v>
      </c>
      <c r="G231" s="82"/>
      <c r="H231" s="74" t="s">
        <v>1029</v>
      </c>
      <c r="I231" s="92"/>
    </row>
    <row r="232" spans="1:9" x14ac:dyDescent="0.2">
      <c r="A232" s="69">
        <v>232</v>
      </c>
      <c r="B232" s="79" t="s">
        <v>1602</v>
      </c>
      <c r="C232" s="90" t="s">
        <v>639</v>
      </c>
      <c r="D232" s="90" t="s">
        <v>1603</v>
      </c>
      <c r="E232" s="82">
        <v>3633142</v>
      </c>
      <c r="F232" s="81" t="s">
        <v>1090</v>
      </c>
      <c r="G232" s="82"/>
      <c r="H232" s="74" t="s">
        <v>1029</v>
      </c>
      <c r="I232" s="92"/>
    </row>
    <row r="233" spans="1:9" x14ac:dyDescent="0.2">
      <c r="A233" s="69">
        <v>233</v>
      </c>
      <c r="B233" s="79" t="s">
        <v>1604</v>
      </c>
      <c r="C233" s="90" t="s">
        <v>1031</v>
      </c>
      <c r="D233" s="90" t="s">
        <v>1605</v>
      </c>
      <c r="E233" s="82">
        <v>3134760870</v>
      </c>
      <c r="F233" s="81" t="s">
        <v>1041</v>
      </c>
      <c r="G233" s="82"/>
      <c r="H233" s="74" t="s">
        <v>1029</v>
      </c>
      <c r="I233" s="92"/>
    </row>
    <row r="234" spans="1:9" x14ac:dyDescent="0.2">
      <c r="A234" s="69">
        <v>234</v>
      </c>
      <c r="B234" s="79" t="s">
        <v>1606</v>
      </c>
      <c r="C234" s="90" t="s">
        <v>639</v>
      </c>
      <c r="D234" s="90" t="s">
        <v>1607</v>
      </c>
      <c r="E234" s="82">
        <v>3212628757</v>
      </c>
      <c r="F234" s="81" t="s">
        <v>1033</v>
      </c>
      <c r="G234" s="82"/>
      <c r="H234" s="74" t="s">
        <v>1029</v>
      </c>
      <c r="I234" s="92"/>
    </row>
    <row r="235" spans="1:9" x14ac:dyDescent="0.2">
      <c r="A235" s="69">
        <v>235</v>
      </c>
      <c r="B235" s="79" t="s">
        <v>1608</v>
      </c>
      <c r="C235" s="90" t="s">
        <v>639</v>
      </c>
      <c r="D235" s="90" t="s">
        <v>1609</v>
      </c>
      <c r="E235" s="82">
        <v>3125213761</v>
      </c>
      <c r="F235" s="81" t="s">
        <v>1483</v>
      </c>
      <c r="G235" s="82"/>
      <c r="H235" s="74" t="s">
        <v>1029</v>
      </c>
      <c r="I235" s="92"/>
    </row>
    <row r="236" spans="1:9" x14ac:dyDescent="0.2">
      <c r="A236" s="69">
        <v>236</v>
      </c>
      <c r="B236" s="79" t="s">
        <v>1610</v>
      </c>
      <c r="C236" s="90" t="s">
        <v>1611</v>
      </c>
      <c r="D236" s="90" t="s">
        <v>1612</v>
      </c>
      <c r="E236" s="82">
        <v>2793515</v>
      </c>
      <c r="F236" s="81" t="s">
        <v>1037</v>
      </c>
      <c r="G236" s="82"/>
      <c r="H236" s="74" t="s">
        <v>1029</v>
      </c>
      <c r="I236" s="92"/>
    </row>
    <row r="237" spans="1:9" x14ac:dyDescent="0.2">
      <c r="A237" s="69">
        <v>237</v>
      </c>
      <c r="B237" s="79" t="s">
        <v>1613</v>
      </c>
      <c r="C237" s="91" t="s">
        <v>1614</v>
      </c>
      <c r="D237" s="90" t="s">
        <v>1615</v>
      </c>
      <c r="E237" s="83">
        <v>3204709704</v>
      </c>
      <c r="F237" s="81" t="s">
        <v>1108</v>
      </c>
      <c r="G237" s="87"/>
      <c r="H237" s="74" t="s">
        <v>1029</v>
      </c>
      <c r="I237" s="92"/>
    </row>
    <row r="238" spans="1:9" x14ac:dyDescent="0.2">
      <c r="A238" s="69">
        <v>238</v>
      </c>
      <c r="B238" s="79" t="s">
        <v>1616</v>
      </c>
      <c r="C238" s="89" t="s">
        <v>639</v>
      </c>
      <c r="D238" s="90" t="s">
        <v>1617</v>
      </c>
      <c r="E238" s="83">
        <v>3142623924</v>
      </c>
      <c r="F238" s="81" t="s">
        <v>1037</v>
      </c>
      <c r="G238" s="82"/>
      <c r="H238" s="74" t="s">
        <v>1029</v>
      </c>
      <c r="I238" s="92"/>
    </row>
    <row r="239" spans="1:9" x14ac:dyDescent="0.2">
      <c r="A239" s="69">
        <v>239</v>
      </c>
      <c r="B239" s="79" t="s">
        <v>1618</v>
      </c>
      <c r="C239" s="90" t="s">
        <v>639</v>
      </c>
      <c r="D239" s="90" t="s">
        <v>1619</v>
      </c>
      <c r="E239" s="82">
        <v>3122206144</v>
      </c>
      <c r="F239" s="81" t="s">
        <v>1084</v>
      </c>
      <c r="G239" s="82"/>
      <c r="H239" s="74" t="s">
        <v>1029</v>
      </c>
      <c r="I239" s="92"/>
    </row>
    <row r="240" spans="1:9" x14ac:dyDescent="0.2">
      <c r="A240" s="69">
        <v>240</v>
      </c>
      <c r="B240" s="79" t="s">
        <v>1620</v>
      </c>
      <c r="C240" s="90" t="s">
        <v>639</v>
      </c>
      <c r="D240" s="90" t="s">
        <v>1621</v>
      </c>
      <c r="E240" s="82">
        <v>8051342</v>
      </c>
      <c r="F240" s="81" t="s">
        <v>1084</v>
      </c>
      <c r="G240" s="82"/>
      <c r="H240" s="74" t="s">
        <v>1029</v>
      </c>
      <c r="I240" s="92"/>
    </row>
    <row r="241" spans="1:9" x14ac:dyDescent="0.2">
      <c r="A241" s="69">
        <v>241</v>
      </c>
      <c r="B241" s="79" t="s">
        <v>1622</v>
      </c>
      <c r="C241" s="91" t="s">
        <v>639</v>
      </c>
      <c r="D241" s="90" t="s">
        <v>1623</v>
      </c>
      <c r="E241" s="83">
        <v>3144922496</v>
      </c>
      <c r="F241" s="81" t="s">
        <v>1108</v>
      </c>
      <c r="G241" s="87"/>
      <c r="H241" s="74" t="s">
        <v>1029</v>
      </c>
      <c r="I241" s="92"/>
    </row>
    <row r="242" spans="1:9" x14ac:dyDescent="0.2">
      <c r="A242" s="69">
        <v>242</v>
      </c>
      <c r="B242" s="79" t="s">
        <v>1624</v>
      </c>
      <c r="C242" s="91" t="s">
        <v>1006</v>
      </c>
      <c r="D242" s="90" t="s">
        <v>1625</v>
      </c>
      <c r="E242" s="83">
        <v>3679926</v>
      </c>
      <c r="F242" s="81" t="s">
        <v>1108</v>
      </c>
      <c r="G242" s="87"/>
      <c r="H242" s="74" t="s">
        <v>1029</v>
      </c>
      <c r="I242" s="92"/>
    </row>
    <row r="243" spans="1:9" x14ac:dyDescent="0.2">
      <c r="A243" s="69">
        <v>243</v>
      </c>
      <c r="B243" s="79" t="s">
        <v>1626</v>
      </c>
      <c r="C243" s="90" t="s">
        <v>947</v>
      </c>
      <c r="D243" s="90" t="s">
        <v>1627</v>
      </c>
      <c r="E243" s="83"/>
      <c r="F243" s="81" t="s">
        <v>1033</v>
      </c>
      <c r="G243" s="83"/>
      <c r="H243" s="74" t="s">
        <v>1029</v>
      </c>
      <c r="I243" s="92"/>
    </row>
    <row r="244" spans="1:9" x14ac:dyDescent="0.2">
      <c r="A244" s="69">
        <v>244</v>
      </c>
      <c r="B244" s="79" t="s">
        <v>1628</v>
      </c>
      <c r="C244" s="89" t="s">
        <v>1629</v>
      </c>
      <c r="D244" s="89" t="s">
        <v>1630</v>
      </c>
      <c r="E244" s="82">
        <v>3112511817</v>
      </c>
      <c r="F244" s="81" t="s">
        <v>961</v>
      </c>
      <c r="G244" s="82"/>
      <c r="H244" s="74" t="s">
        <v>1029</v>
      </c>
      <c r="I244" s="92"/>
    </row>
    <row r="245" spans="1:9" x14ac:dyDescent="0.2">
      <c r="A245" s="69">
        <v>245</v>
      </c>
      <c r="B245" s="90" t="s">
        <v>1631</v>
      </c>
      <c r="C245" s="90" t="s">
        <v>639</v>
      </c>
      <c r="D245" s="90" t="s">
        <v>1632</v>
      </c>
      <c r="E245" s="82">
        <v>3143455014</v>
      </c>
      <c r="F245" s="93" t="s">
        <v>1041</v>
      </c>
      <c r="G245" s="82"/>
      <c r="H245" s="74" t="s">
        <v>1029</v>
      </c>
      <c r="I245" s="92"/>
    </row>
    <row r="246" spans="1:9" x14ac:dyDescent="0.2">
      <c r="A246" s="69">
        <v>246</v>
      </c>
      <c r="B246" s="90" t="s">
        <v>1633</v>
      </c>
      <c r="C246" s="91" t="s">
        <v>948</v>
      </c>
      <c r="D246" s="90" t="s">
        <v>1634</v>
      </c>
      <c r="E246" s="83">
        <v>3143881707</v>
      </c>
      <c r="F246" s="93" t="s">
        <v>1108</v>
      </c>
      <c r="G246" s="87"/>
      <c r="H246" s="74" t="s">
        <v>1029</v>
      </c>
      <c r="I246" s="92"/>
    </row>
    <row r="247" spans="1:9" x14ac:dyDescent="0.2">
      <c r="A247" s="69">
        <v>247</v>
      </c>
      <c r="B247" s="90" t="s">
        <v>1635</v>
      </c>
      <c r="C247" s="89" t="s">
        <v>947</v>
      </c>
      <c r="D247" s="90" t="s">
        <v>1636</v>
      </c>
      <c r="E247" s="83">
        <v>3115694970</v>
      </c>
      <c r="F247" s="93" t="s">
        <v>1028</v>
      </c>
      <c r="G247" s="82"/>
      <c r="H247" s="74" t="s">
        <v>1029</v>
      </c>
      <c r="I247" s="92"/>
    </row>
    <row r="248" spans="1:9" x14ac:dyDescent="0.2">
      <c r="A248" s="69">
        <v>248</v>
      </c>
      <c r="B248" s="90" t="s">
        <v>1637</v>
      </c>
      <c r="C248" s="90" t="s">
        <v>1638</v>
      </c>
      <c r="D248" s="90" t="s">
        <v>1639</v>
      </c>
      <c r="E248" s="82">
        <v>3213551990</v>
      </c>
      <c r="F248" s="93" t="s">
        <v>1037</v>
      </c>
      <c r="G248" s="82"/>
      <c r="H248" s="74" t="s">
        <v>1029</v>
      </c>
      <c r="I248" s="92"/>
    </row>
    <row r="249" spans="1:9" x14ac:dyDescent="0.2">
      <c r="A249" s="69">
        <v>249</v>
      </c>
      <c r="B249" s="90" t="s">
        <v>1640</v>
      </c>
      <c r="C249" s="90" t="s">
        <v>639</v>
      </c>
      <c r="D249" s="90" t="s">
        <v>1641</v>
      </c>
      <c r="E249" s="82">
        <v>2004762</v>
      </c>
      <c r="F249" s="93" t="s">
        <v>1041</v>
      </c>
      <c r="G249" s="82">
        <v>524759503</v>
      </c>
      <c r="H249" s="74" t="s">
        <v>1029</v>
      </c>
      <c r="I249" s="92"/>
    </row>
    <row r="250" spans="1:9" x14ac:dyDescent="0.2">
      <c r="A250" s="69">
        <v>250</v>
      </c>
      <c r="B250" s="90" t="s">
        <v>1642</v>
      </c>
      <c r="C250" s="89" t="s">
        <v>1151</v>
      </c>
      <c r="D250" s="90" t="s">
        <v>1643</v>
      </c>
      <c r="E250" s="82">
        <v>3213408854</v>
      </c>
      <c r="F250" s="93" t="s">
        <v>1028</v>
      </c>
      <c r="G250" s="82"/>
      <c r="H250" s="74" t="s">
        <v>1029</v>
      </c>
      <c r="I250" s="92"/>
    </row>
    <row r="251" spans="1:9" x14ac:dyDescent="0.2">
      <c r="A251" s="69">
        <v>251</v>
      </c>
      <c r="B251" s="90" t="s">
        <v>1644</v>
      </c>
      <c r="C251" s="90" t="s">
        <v>1645</v>
      </c>
      <c r="D251" s="90" t="s">
        <v>1646</v>
      </c>
      <c r="E251" s="82">
        <v>3874146</v>
      </c>
      <c r="F251" s="93" t="s">
        <v>1057</v>
      </c>
      <c r="G251" s="82"/>
      <c r="H251" s="74" t="s">
        <v>1029</v>
      </c>
      <c r="I251" s="92"/>
    </row>
    <row r="252" spans="1:9" x14ac:dyDescent="0.2">
      <c r="A252" s="69">
        <v>252</v>
      </c>
      <c r="B252" s="90" t="s">
        <v>1647</v>
      </c>
      <c r="C252" s="90" t="s">
        <v>1648</v>
      </c>
      <c r="D252" s="90" t="s">
        <v>1649</v>
      </c>
      <c r="E252" s="82">
        <v>2095376</v>
      </c>
      <c r="F252" s="93" t="s">
        <v>1057</v>
      </c>
      <c r="G252" s="82"/>
      <c r="H252" s="74" t="s">
        <v>1029</v>
      </c>
      <c r="I252" s="92"/>
    </row>
    <row r="253" spans="1:9" x14ac:dyDescent="0.2">
      <c r="A253" s="69">
        <v>253</v>
      </c>
      <c r="B253" s="90" t="s">
        <v>1650</v>
      </c>
      <c r="C253" s="89" t="s">
        <v>1651</v>
      </c>
      <c r="D253" s="90" t="s">
        <v>1652</v>
      </c>
      <c r="E253" s="83">
        <v>2062172</v>
      </c>
      <c r="F253" s="93" t="s">
        <v>1044</v>
      </c>
      <c r="G253" s="82"/>
      <c r="H253" s="74" t="s">
        <v>1029</v>
      </c>
      <c r="I253" s="92"/>
    </row>
    <row r="254" spans="1:9" x14ac:dyDescent="0.2">
      <c r="A254" s="69">
        <v>254</v>
      </c>
      <c r="B254" s="90" t="s">
        <v>1653</v>
      </c>
      <c r="C254" s="89" t="s">
        <v>639</v>
      </c>
      <c r="D254" s="90" t="s">
        <v>1654</v>
      </c>
      <c r="E254" s="83">
        <v>5677008</v>
      </c>
      <c r="F254" s="93" t="s">
        <v>1028</v>
      </c>
      <c r="G254" s="82"/>
      <c r="H254" s="74" t="s">
        <v>1029</v>
      </c>
      <c r="I254" s="92"/>
    </row>
    <row r="255" spans="1:9" x14ac:dyDescent="0.2">
      <c r="A255" s="69">
        <v>255</v>
      </c>
      <c r="B255" s="90" t="s">
        <v>1655</v>
      </c>
      <c r="C255" s="90" t="s">
        <v>951</v>
      </c>
      <c r="D255" s="90" t="s">
        <v>1656</v>
      </c>
      <c r="E255" s="82">
        <v>40191863</v>
      </c>
      <c r="F255" s="93" t="s">
        <v>1057</v>
      </c>
      <c r="G255" s="82"/>
      <c r="H255" s="74" t="s">
        <v>1029</v>
      </c>
      <c r="I255" s="92"/>
    </row>
    <row r="256" spans="1:9" x14ac:dyDescent="0.2">
      <c r="A256" s="69">
        <v>256</v>
      </c>
      <c r="B256" s="79" t="s">
        <v>1657</v>
      </c>
      <c r="C256" s="89" t="s">
        <v>1658</v>
      </c>
      <c r="D256" s="89" t="s">
        <v>1659</v>
      </c>
      <c r="E256" s="82">
        <v>2721611</v>
      </c>
      <c r="F256" s="81" t="s">
        <v>961</v>
      </c>
      <c r="G256" s="82"/>
      <c r="H256" s="74" t="s">
        <v>1029</v>
      </c>
      <c r="I256" s="92"/>
    </row>
    <row r="257" spans="1:9" x14ac:dyDescent="0.2">
      <c r="A257" s="69">
        <v>257</v>
      </c>
      <c r="B257" s="79" t="s">
        <v>1660</v>
      </c>
      <c r="C257" s="91" t="s">
        <v>1661</v>
      </c>
      <c r="D257" s="90" t="s">
        <v>1662</v>
      </c>
      <c r="E257" s="83">
        <v>3142131823</v>
      </c>
      <c r="F257" s="81" t="s">
        <v>1108</v>
      </c>
      <c r="G257" s="87"/>
      <c r="H257" s="74" t="s">
        <v>1029</v>
      </c>
      <c r="I257" s="92"/>
    </row>
    <row r="258" spans="1:9" x14ac:dyDescent="0.2">
      <c r="A258" s="69">
        <v>258</v>
      </c>
      <c r="B258" s="79" t="s">
        <v>1663</v>
      </c>
      <c r="C258" s="89" t="s">
        <v>639</v>
      </c>
      <c r="D258" s="89" t="s">
        <v>1664</v>
      </c>
      <c r="E258" s="82">
        <v>2783632</v>
      </c>
      <c r="F258" s="81" t="s">
        <v>961</v>
      </c>
      <c r="G258" s="82"/>
      <c r="H258" s="74" t="s">
        <v>1029</v>
      </c>
      <c r="I258" s="92"/>
    </row>
    <row r="259" spans="1:9" x14ac:dyDescent="0.2">
      <c r="A259" s="69">
        <v>259</v>
      </c>
      <c r="B259" s="79" t="s">
        <v>1665</v>
      </c>
      <c r="C259" s="90" t="s">
        <v>639</v>
      </c>
      <c r="D259" s="90" t="s">
        <v>1666</v>
      </c>
      <c r="E259" s="82">
        <v>3134710873</v>
      </c>
      <c r="F259" s="81" t="s">
        <v>1084</v>
      </c>
      <c r="G259" s="82"/>
      <c r="H259" s="74" t="s">
        <v>1029</v>
      </c>
      <c r="I259" s="92"/>
    </row>
    <row r="260" spans="1:9" x14ac:dyDescent="0.2">
      <c r="A260" s="69">
        <v>260</v>
      </c>
      <c r="B260" s="79" t="s">
        <v>1667</v>
      </c>
      <c r="C260" s="89" t="s">
        <v>1668</v>
      </c>
      <c r="D260" s="89" t="s">
        <v>1669</v>
      </c>
      <c r="E260" s="82">
        <v>4721119</v>
      </c>
      <c r="F260" s="81" t="s">
        <v>961</v>
      </c>
      <c r="G260" s="82"/>
      <c r="H260" s="74" t="s">
        <v>1029</v>
      </c>
      <c r="I260" s="92"/>
    </row>
    <row r="261" spans="1:9" x14ac:dyDescent="0.2">
      <c r="A261" s="69">
        <v>261</v>
      </c>
      <c r="B261" s="79" t="s">
        <v>1670</v>
      </c>
      <c r="C261" s="90" t="s">
        <v>1671</v>
      </c>
      <c r="D261" s="90" t="s">
        <v>1672</v>
      </c>
      <c r="E261" s="82">
        <v>3639601</v>
      </c>
      <c r="F261" s="81" t="s">
        <v>1033</v>
      </c>
      <c r="G261" s="82">
        <v>63252245</v>
      </c>
      <c r="H261" s="74" t="s">
        <v>1029</v>
      </c>
      <c r="I261" s="92"/>
    </row>
    <row r="262" spans="1:9" x14ac:dyDescent="0.2">
      <c r="A262" s="69">
        <v>262</v>
      </c>
      <c r="B262" s="94" t="s">
        <v>1673</v>
      </c>
      <c r="C262" s="79" t="s">
        <v>639</v>
      </c>
      <c r="D262" s="79" t="s">
        <v>1674</v>
      </c>
      <c r="E262" s="82">
        <v>7523966</v>
      </c>
      <c r="F262" s="81" t="s">
        <v>1041</v>
      </c>
      <c r="G262" s="82">
        <v>19108793</v>
      </c>
      <c r="H262" s="74" t="s">
        <v>1029</v>
      </c>
      <c r="I262" s="92"/>
    </row>
    <row r="263" spans="1:9" x14ac:dyDescent="0.2">
      <c r="A263" s="69">
        <v>263</v>
      </c>
      <c r="B263" s="94" t="s">
        <v>1675</v>
      </c>
      <c r="C263" s="79" t="s">
        <v>948</v>
      </c>
      <c r="D263" s="79" t="s">
        <v>1676</v>
      </c>
      <c r="E263" s="82">
        <v>3213144493</v>
      </c>
      <c r="F263" s="81" t="s">
        <v>1033</v>
      </c>
      <c r="G263" s="82"/>
      <c r="H263" s="74" t="s">
        <v>1029</v>
      </c>
      <c r="I263" s="92"/>
    </row>
    <row r="264" spans="1:9" x14ac:dyDescent="0.2">
      <c r="A264" s="69">
        <v>264</v>
      </c>
      <c r="B264" s="94" t="s">
        <v>1677</v>
      </c>
      <c r="C264" s="79" t="s">
        <v>639</v>
      </c>
      <c r="D264" s="79" t="s">
        <v>1678</v>
      </c>
      <c r="E264" s="82">
        <v>3204525827</v>
      </c>
      <c r="F264" s="81" t="s">
        <v>1062</v>
      </c>
      <c r="G264" s="82"/>
      <c r="H264" s="74" t="s">
        <v>1029</v>
      </c>
      <c r="I264" s="92"/>
    </row>
    <row r="265" spans="1:9" x14ac:dyDescent="0.2">
      <c r="A265" s="69">
        <v>265</v>
      </c>
      <c r="B265" s="94" t="s">
        <v>1679</v>
      </c>
      <c r="C265" s="79" t="s">
        <v>1680</v>
      </c>
      <c r="D265" s="79" t="s">
        <v>1681</v>
      </c>
      <c r="E265" s="82">
        <v>3137177394</v>
      </c>
      <c r="F265" s="81" t="s">
        <v>1057</v>
      </c>
      <c r="G265" s="82"/>
      <c r="H265" s="74" t="s">
        <v>1029</v>
      </c>
      <c r="I265" s="92"/>
    </row>
    <row r="266" spans="1:9" x14ac:dyDescent="0.2">
      <c r="A266" s="69">
        <v>266</v>
      </c>
      <c r="B266" s="90" t="s">
        <v>1682</v>
      </c>
      <c r="C266" s="90" t="s">
        <v>950</v>
      </c>
      <c r="D266" s="90" t="s">
        <v>1683</v>
      </c>
      <c r="E266" s="82">
        <v>3115287081</v>
      </c>
      <c r="F266" s="93" t="s">
        <v>1041</v>
      </c>
      <c r="G266" s="82"/>
      <c r="H266" s="74" t="s">
        <v>1029</v>
      </c>
      <c r="I266" s="92"/>
    </row>
    <row r="267" spans="1:9" x14ac:dyDescent="0.2">
      <c r="A267" s="69">
        <v>267</v>
      </c>
      <c r="B267" s="90" t="s">
        <v>1684</v>
      </c>
      <c r="C267" s="90" t="s">
        <v>639</v>
      </c>
      <c r="D267" s="90" t="s">
        <v>1685</v>
      </c>
      <c r="E267" s="82"/>
      <c r="F267" s="93" t="s">
        <v>1057</v>
      </c>
      <c r="G267" s="82"/>
      <c r="H267" s="74" t="s">
        <v>1029</v>
      </c>
      <c r="I267" s="92"/>
    </row>
    <row r="268" spans="1:9" x14ac:dyDescent="0.2">
      <c r="A268" s="69">
        <v>268</v>
      </c>
      <c r="B268" s="89" t="s">
        <v>1686</v>
      </c>
      <c r="C268" s="89" t="s">
        <v>639</v>
      </c>
      <c r="D268" s="89" t="s">
        <v>1687</v>
      </c>
      <c r="E268" s="82">
        <v>3114825879</v>
      </c>
      <c r="F268" s="95" t="s">
        <v>961</v>
      </c>
      <c r="G268" s="82"/>
      <c r="H268" s="74" t="s">
        <v>1029</v>
      </c>
      <c r="I268" s="92"/>
    </row>
    <row r="269" spans="1:9" x14ac:dyDescent="0.2">
      <c r="A269" s="69">
        <v>269</v>
      </c>
      <c r="B269" s="90" t="s">
        <v>1688</v>
      </c>
      <c r="C269" s="90" t="s">
        <v>1031</v>
      </c>
      <c r="D269" s="90" t="s">
        <v>1689</v>
      </c>
      <c r="E269" s="82">
        <v>3541878</v>
      </c>
      <c r="F269" s="93" t="s">
        <v>1041</v>
      </c>
      <c r="G269" s="82"/>
      <c r="H269" s="74" t="s">
        <v>1029</v>
      </c>
      <c r="I269" s="92"/>
    </row>
    <row r="270" spans="1:9" x14ac:dyDescent="0.2">
      <c r="A270" s="69">
        <v>270</v>
      </c>
      <c r="B270" s="90" t="s">
        <v>1690</v>
      </c>
      <c r="C270" s="90" t="s">
        <v>1691</v>
      </c>
      <c r="D270" s="90" t="s">
        <v>1692</v>
      </c>
      <c r="E270" s="83">
        <v>46910877</v>
      </c>
      <c r="F270" s="93" t="s">
        <v>1033</v>
      </c>
      <c r="G270" s="82"/>
      <c r="H270" s="74" t="s">
        <v>1029</v>
      </c>
      <c r="I270" s="92"/>
    </row>
    <row r="271" spans="1:9" x14ac:dyDescent="0.2">
      <c r="A271" s="69">
        <v>271</v>
      </c>
      <c r="B271" s="90" t="s">
        <v>1693</v>
      </c>
      <c r="C271" s="90" t="s">
        <v>639</v>
      </c>
      <c r="D271" s="90" t="s">
        <v>1694</v>
      </c>
      <c r="E271" s="82">
        <v>3671753</v>
      </c>
      <c r="F271" s="93" t="s">
        <v>1090</v>
      </c>
      <c r="G271" s="82"/>
      <c r="H271" s="74" t="s">
        <v>1029</v>
      </c>
      <c r="I271" s="92"/>
    </row>
    <row r="272" spans="1:9" x14ac:dyDescent="0.2">
      <c r="A272" s="69">
        <v>272</v>
      </c>
      <c r="B272" s="79" t="s">
        <v>1695</v>
      </c>
      <c r="C272" s="90" t="s">
        <v>639</v>
      </c>
      <c r="D272" s="90" t="s">
        <v>1696</v>
      </c>
      <c r="E272" s="82">
        <v>3214140442</v>
      </c>
      <c r="F272" s="81" t="s">
        <v>1084</v>
      </c>
      <c r="G272" s="82"/>
      <c r="H272" s="74" t="s">
        <v>1029</v>
      </c>
      <c r="I272" s="92"/>
    </row>
    <row r="273" spans="1:9" x14ac:dyDescent="0.2">
      <c r="A273" s="69">
        <v>273</v>
      </c>
      <c r="B273" s="97" t="s">
        <v>1697</v>
      </c>
      <c r="C273" s="98" t="s">
        <v>950</v>
      </c>
      <c r="D273" s="98" t="s">
        <v>1698</v>
      </c>
      <c r="E273" s="99">
        <v>3118522015</v>
      </c>
      <c r="F273" s="100" t="s">
        <v>1699</v>
      </c>
      <c r="G273" s="99">
        <v>1013654119</v>
      </c>
      <c r="H273" s="101" t="s">
        <v>1029</v>
      </c>
      <c r="I273" s="92"/>
    </row>
    <row r="274" spans="1:9" x14ac:dyDescent="0.2">
      <c r="A274" s="69">
        <v>274</v>
      </c>
      <c r="B274" s="94" t="s">
        <v>1700</v>
      </c>
      <c r="C274" s="79" t="s">
        <v>1701</v>
      </c>
      <c r="D274" s="79" t="s">
        <v>1702</v>
      </c>
      <c r="E274" s="82">
        <v>3203266655</v>
      </c>
      <c r="F274" s="81" t="s">
        <v>961</v>
      </c>
      <c r="G274" s="82"/>
      <c r="H274" s="74" t="s">
        <v>1029</v>
      </c>
      <c r="I274" s="92"/>
    </row>
    <row r="275" spans="1:9" x14ac:dyDescent="0.2">
      <c r="A275" s="69">
        <v>275</v>
      </c>
      <c r="B275" s="94" t="s">
        <v>1703</v>
      </c>
      <c r="C275" s="79" t="s">
        <v>1296</v>
      </c>
      <c r="D275" s="79" t="s">
        <v>1704</v>
      </c>
      <c r="E275" s="82">
        <v>3134453904</v>
      </c>
      <c r="F275" s="81" t="s">
        <v>1041</v>
      </c>
      <c r="G275" s="82"/>
      <c r="H275" s="74" t="s">
        <v>1029</v>
      </c>
      <c r="I275" s="92"/>
    </row>
    <row r="276" spans="1:9" x14ac:dyDescent="0.2">
      <c r="A276" s="69">
        <v>276</v>
      </c>
      <c r="B276" s="94" t="s">
        <v>1705</v>
      </c>
      <c r="C276" s="79" t="s">
        <v>1706</v>
      </c>
      <c r="D276" s="79" t="s">
        <v>1163</v>
      </c>
      <c r="E276" s="82">
        <v>3125027829</v>
      </c>
      <c r="F276" s="81" t="s">
        <v>1028</v>
      </c>
      <c r="G276" s="82"/>
      <c r="H276" s="74" t="s">
        <v>1029</v>
      </c>
      <c r="I276" s="92"/>
    </row>
    <row r="277" spans="1:9" x14ac:dyDescent="0.2">
      <c r="A277" s="69">
        <v>277</v>
      </c>
      <c r="B277" s="79" t="s">
        <v>1707</v>
      </c>
      <c r="C277" s="96" t="s">
        <v>639</v>
      </c>
      <c r="D277" s="90" t="s">
        <v>1708</v>
      </c>
      <c r="E277" s="82">
        <v>3107923758</v>
      </c>
      <c r="F277" s="81" t="s">
        <v>1072</v>
      </c>
      <c r="G277" s="82"/>
      <c r="H277" s="74" t="s">
        <v>1029</v>
      </c>
      <c r="I277" s="92"/>
    </row>
    <row r="278" spans="1:9" x14ac:dyDescent="0.2">
      <c r="A278" s="69">
        <v>278</v>
      </c>
      <c r="B278" s="90" t="s">
        <v>1709</v>
      </c>
      <c r="C278" s="90" t="s">
        <v>1710</v>
      </c>
      <c r="D278" s="90" t="s">
        <v>1711</v>
      </c>
      <c r="E278" s="82"/>
      <c r="F278" s="93" t="s">
        <v>1090</v>
      </c>
      <c r="G278" s="82"/>
      <c r="H278" s="74" t="s">
        <v>1029</v>
      </c>
      <c r="I278" s="92"/>
    </row>
    <row r="279" spans="1:9" x14ac:dyDescent="0.2">
      <c r="A279" s="69">
        <v>279</v>
      </c>
      <c r="B279" s="90" t="s">
        <v>1712</v>
      </c>
      <c r="C279" s="90" t="s">
        <v>947</v>
      </c>
      <c r="D279" s="90" t="s">
        <v>1713</v>
      </c>
      <c r="E279" s="82"/>
      <c r="F279" s="93" t="s">
        <v>1062</v>
      </c>
      <c r="G279" s="82"/>
      <c r="H279" s="74" t="s">
        <v>1029</v>
      </c>
      <c r="I279" s="92"/>
    </row>
    <row r="280" spans="1:9" x14ac:dyDescent="0.2">
      <c r="A280" s="69">
        <v>280</v>
      </c>
      <c r="B280" s="90" t="s">
        <v>1714</v>
      </c>
      <c r="C280" s="90" t="s">
        <v>1715</v>
      </c>
      <c r="D280" s="90" t="s">
        <v>1716</v>
      </c>
      <c r="E280" s="82">
        <v>3116166252</v>
      </c>
      <c r="F280" s="93" t="s">
        <v>1090</v>
      </c>
      <c r="G280" s="82"/>
      <c r="H280" s="74" t="s">
        <v>1029</v>
      </c>
      <c r="I280" s="92"/>
    </row>
    <row r="281" spans="1:9" x14ac:dyDescent="0.2">
      <c r="A281" s="69">
        <v>281</v>
      </c>
      <c r="B281" s="90" t="s">
        <v>1717</v>
      </c>
      <c r="C281" s="90" t="s">
        <v>947</v>
      </c>
      <c r="D281" s="90" t="s">
        <v>1718</v>
      </c>
      <c r="E281" s="82">
        <v>3103307209</v>
      </c>
      <c r="F281" s="93" t="s">
        <v>1719</v>
      </c>
      <c r="G281" s="82">
        <v>51688687</v>
      </c>
      <c r="H281" s="74" t="s">
        <v>1029</v>
      </c>
      <c r="I281" s="92"/>
    </row>
    <row r="282" spans="1:9" x14ac:dyDescent="0.2">
      <c r="A282" s="69">
        <v>282</v>
      </c>
      <c r="B282" s="90" t="s">
        <v>1720</v>
      </c>
      <c r="C282" s="90" t="s">
        <v>1031</v>
      </c>
      <c r="D282" s="90" t="s">
        <v>1721</v>
      </c>
      <c r="E282" s="82">
        <v>3124728906</v>
      </c>
      <c r="F282" s="93" t="s">
        <v>1041</v>
      </c>
      <c r="G282" s="82"/>
      <c r="H282" s="74" t="s">
        <v>1029</v>
      </c>
      <c r="I282" s="92"/>
    </row>
    <row r="283" spans="1:9" x14ac:dyDescent="0.2">
      <c r="A283" s="69">
        <v>283</v>
      </c>
      <c r="B283" s="90" t="s">
        <v>1722</v>
      </c>
      <c r="C283" s="90" t="s">
        <v>1723</v>
      </c>
      <c r="D283" s="90" t="s">
        <v>1724</v>
      </c>
      <c r="E283" s="82">
        <v>7391199</v>
      </c>
      <c r="F283" s="93" t="s">
        <v>1041</v>
      </c>
      <c r="G283" s="82"/>
      <c r="H283" s="74" t="s">
        <v>1029</v>
      </c>
      <c r="I283" s="92"/>
    </row>
    <row r="284" spans="1:9" x14ac:dyDescent="0.2">
      <c r="A284" s="69">
        <v>284</v>
      </c>
      <c r="B284" s="90" t="s">
        <v>1725</v>
      </c>
      <c r="C284" s="90" t="s">
        <v>639</v>
      </c>
      <c r="D284" s="90" t="s">
        <v>1726</v>
      </c>
      <c r="E284" s="82">
        <v>7341189</v>
      </c>
      <c r="F284" s="93" t="s">
        <v>1041</v>
      </c>
      <c r="G284" s="82"/>
      <c r="H284" s="74" t="s">
        <v>1029</v>
      </c>
      <c r="I284" s="92"/>
    </row>
    <row r="285" spans="1:9" x14ac:dyDescent="0.2">
      <c r="A285" s="69">
        <v>285</v>
      </c>
      <c r="B285" s="90" t="s">
        <v>1727</v>
      </c>
      <c r="C285" s="90" t="s">
        <v>1569</v>
      </c>
      <c r="D285" s="90" t="s">
        <v>1570</v>
      </c>
      <c r="E285" s="82">
        <v>3138951058</v>
      </c>
      <c r="F285" s="93" t="s">
        <v>1037</v>
      </c>
      <c r="G285" s="82"/>
      <c r="H285" s="74" t="s">
        <v>1029</v>
      </c>
      <c r="I285" s="92"/>
    </row>
    <row r="286" spans="1:9" x14ac:dyDescent="0.2">
      <c r="A286" s="69">
        <v>286</v>
      </c>
      <c r="B286" s="90" t="s">
        <v>1728</v>
      </c>
      <c r="C286" s="90" t="s">
        <v>1729</v>
      </c>
      <c r="D286" s="90" t="s">
        <v>1730</v>
      </c>
      <c r="E286" s="82">
        <v>3186138228</v>
      </c>
      <c r="F286" s="93" t="s">
        <v>1037</v>
      </c>
      <c r="G286" s="82"/>
      <c r="H286" s="74" t="s">
        <v>1029</v>
      </c>
      <c r="I286" s="92"/>
    </row>
    <row r="287" spans="1:9" x14ac:dyDescent="0.2">
      <c r="A287" s="69">
        <v>287</v>
      </c>
      <c r="B287" s="90" t="s">
        <v>1731</v>
      </c>
      <c r="C287" s="90" t="s">
        <v>1732</v>
      </c>
      <c r="D287" s="90" t="s">
        <v>1733</v>
      </c>
      <c r="E287" s="82">
        <v>7696126</v>
      </c>
      <c r="F287" s="93" t="s">
        <v>1037</v>
      </c>
      <c r="G287" s="82"/>
      <c r="H287" s="74" t="s">
        <v>1029</v>
      </c>
      <c r="I287" s="92"/>
    </row>
    <row r="288" spans="1:9" x14ac:dyDescent="0.2">
      <c r="A288" s="69">
        <v>288</v>
      </c>
      <c r="B288" s="90" t="s">
        <v>1734</v>
      </c>
      <c r="C288" s="89" t="s">
        <v>1735</v>
      </c>
      <c r="D288" s="90" t="s">
        <v>1736</v>
      </c>
      <c r="E288" s="82">
        <v>3123738821</v>
      </c>
      <c r="F288" s="93" t="s">
        <v>1037</v>
      </c>
      <c r="G288" s="82"/>
      <c r="H288" s="74" t="s">
        <v>1029</v>
      </c>
      <c r="I288" s="92"/>
    </row>
    <row r="289" spans="1:9" x14ac:dyDescent="0.2">
      <c r="A289" s="69">
        <v>289</v>
      </c>
      <c r="B289" s="90" t="s">
        <v>1737</v>
      </c>
      <c r="C289" s="89" t="s">
        <v>947</v>
      </c>
      <c r="D289" s="90" t="s">
        <v>1738</v>
      </c>
      <c r="E289" s="82">
        <v>3115103746</v>
      </c>
      <c r="F289" s="93" t="s">
        <v>1037</v>
      </c>
      <c r="G289" s="82"/>
      <c r="H289" s="74" t="s">
        <v>1029</v>
      </c>
      <c r="I289" s="92"/>
    </row>
    <row r="290" spans="1:9" x14ac:dyDescent="0.2">
      <c r="A290" s="69">
        <v>290</v>
      </c>
      <c r="B290" s="90" t="s">
        <v>1739</v>
      </c>
      <c r="C290" s="89" t="s">
        <v>1740</v>
      </c>
      <c r="D290" s="90" t="s">
        <v>1741</v>
      </c>
      <c r="E290" s="82">
        <v>3012414818</v>
      </c>
      <c r="F290" s="93" t="s">
        <v>1037</v>
      </c>
      <c r="G290" s="82"/>
      <c r="H290" s="74" t="s">
        <v>1029</v>
      </c>
      <c r="I290" s="92"/>
    </row>
    <row r="291" spans="1:9" x14ac:dyDescent="0.2">
      <c r="A291" s="69">
        <v>291</v>
      </c>
      <c r="B291" s="90" t="s">
        <v>1742</v>
      </c>
      <c r="C291" s="89" t="s">
        <v>947</v>
      </c>
      <c r="D291" s="90" t="s">
        <v>1743</v>
      </c>
      <c r="E291" s="82">
        <v>3123172548</v>
      </c>
      <c r="F291" s="93" t="s">
        <v>1037</v>
      </c>
      <c r="G291" s="82"/>
      <c r="H291" s="74" t="s">
        <v>1029</v>
      </c>
      <c r="I291" s="92"/>
    </row>
    <row r="292" spans="1:9" x14ac:dyDescent="0.2">
      <c r="A292" s="69">
        <v>292</v>
      </c>
      <c r="B292" s="90" t="s">
        <v>1744</v>
      </c>
      <c r="C292" s="89" t="s">
        <v>639</v>
      </c>
      <c r="D292" s="90" t="s">
        <v>1745</v>
      </c>
      <c r="E292" s="82">
        <v>3132430099</v>
      </c>
      <c r="F292" s="93" t="s">
        <v>1037</v>
      </c>
      <c r="G292" s="82"/>
      <c r="H292" s="74" t="s">
        <v>1029</v>
      </c>
      <c r="I292" s="92"/>
    </row>
    <row r="293" spans="1:9" x14ac:dyDescent="0.2">
      <c r="A293" s="69">
        <v>293</v>
      </c>
      <c r="B293" s="90" t="s">
        <v>1746</v>
      </c>
      <c r="C293" s="89" t="s">
        <v>1747</v>
      </c>
      <c r="D293" s="90" t="s">
        <v>1748</v>
      </c>
      <c r="E293" s="82">
        <v>3214113203</v>
      </c>
      <c r="F293" s="93" t="s">
        <v>1037</v>
      </c>
      <c r="G293" s="82"/>
      <c r="H293" s="74" t="s">
        <v>1029</v>
      </c>
      <c r="I293" s="92"/>
    </row>
    <row r="294" spans="1:9" x14ac:dyDescent="0.2">
      <c r="A294" s="69">
        <v>294</v>
      </c>
      <c r="B294" s="90" t="s">
        <v>1749</v>
      </c>
      <c r="C294" s="89" t="s">
        <v>639</v>
      </c>
      <c r="D294" s="90" t="s">
        <v>1750</v>
      </c>
      <c r="E294" s="82">
        <v>3112700399</v>
      </c>
      <c r="F294" s="93" t="s">
        <v>1037</v>
      </c>
      <c r="G294" s="82"/>
      <c r="H294" s="74" t="s">
        <v>1029</v>
      </c>
      <c r="I294" s="92"/>
    </row>
    <row r="295" spans="1:9" x14ac:dyDescent="0.2">
      <c r="A295" s="69">
        <v>295</v>
      </c>
      <c r="B295" s="90" t="s">
        <v>1751</v>
      </c>
      <c r="C295" s="89" t="s">
        <v>639</v>
      </c>
      <c r="D295" s="90" t="s">
        <v>1752</v>
      </c>
      <c r="E295" s="82">
        <v>3208256183</v>
      </c>
      <c r="F295" s="93" t="s">
        <v>1037</v>
      </c>
      <c r="G295" s="82"/>
      <c r="H295" s="74" t="s">
        <v>1029</v>
      </c>
      <c r="I295" s="92"/>
    </row>
    <row r="296" spans="1:9" x14ac:dyDescent="0.2">
      <c r="A296" s="69">
        <v>296</v>
      </c>
      <c r="B296" s="90" t="s">
        <v>1753</v>
      </c>
      <c r="C296" s="89" t="s">
        <v>1754</v>
      </c>
      <c r="D296" s="90" t="s">
        <v>1755</v>
      </c>
      <c r="E296" s="82">
        <v>3118868231</v>
      </c>
      <c r="F296" s="93" t="s">
        <v>1037</v>
      </c>
      <c r="G296" s="82"/>
      <c r="H296" s="74" t="s">
        <v>1029</v>
      </c>
      <c r="I296" s="92"/>
    </row>
    <row r="297" spans="1:9" x14ac:dyDescent="0.2">
      <c r="A297" s="69">
        <v>297</v>
      </c>
      <c r="B297" s="90" t="s">
        <v>1756</v>
      </c>
      <c r="C297" s="90" t="s">
        <v>639</v>
      </c>
      <c r="D297" s="90" t="s">
        <v>1757</v>
      </c>
      <c r="E297" s="82">
        <v>3132841530</v>
      </c>
      <c r="F297" s="93" t="s">
        <v>1057</v>
      </c>
      <c r="G297" s="82"/>
      <c r="H297" s="74" t="s">
        <v>1029</v>
      </c>
      <c r="I297" s="92"/>
    </row>
    <row r="298" spans="1:9" x14ac:dyDescent="0.2">
      <c r="A298" s="69">
        <v>298</v>
      </c>
      <c r="B298" s="90" t="s">
        <v>1758</v>
      </c>
      <c r="C298" s="90" t="s">
        <v>1759</v>
      </c>
      <c r="D298" s="90" t="s">
        <v>1760</v>
      </c>
      <c r="E298" s="82">
        <v>3118193956</v>
      </c>
      <c r="F298" s="93" t="s">
        <v>1072</v>
      </c>
      <c r="G298" s="82"/>
      <c r="H298" s="74" t="s">
        <v>1029</v>
      </c>
      <c r="I298" s="92"/>
    </row>
    <row r="299" spans="1:9" x14ac:dyDescent="0.2">
      <c r="A299" s="69">
        <v>299</v>
      </c>
      <c r="B299" s="90" t="s">
        <v>1761</v>
      </c>
      <c r="C299" s="90" t="s">
        <v>1762</v>
      </c>
      <c r="D299" s="90" t="s">
        <v>1763</v>
      </c>
      <c r="E299" s="82">
        <v>3143190392</v>
      </c>
      <c r="F299" s="93" t="s">
        <v>1072</v>
      </c>
      <c r="G299" s="82">
        <v>17675898</v>
      </c>
      <c r="H299" s="74" t="s">
        <v>1029</v>
      </c>
      <c r="I299" s="92"/>
    </row>
    <row r="300" spans="1:9" x14ac:dyDescent="0.2">
      <c r="A300" s="69">
        <v>300</v>
      </c>
      <c r="B300" s="90" t="s">
        <v>1764</v>
      </c>
      <c r="C300" s="89" t="s">
        <v>1765</v>
      </c>
      <c r="D300" s="90" t="s">
        <v>1766</v>
      </c>
      <c r="E300" s="82">
        <v>3613461</v>
      </c>
      <c r="F300" s="93" t="s">
        <v>1072</v>
      </c>
      <c r="G300" s="82"/>
      <c r="H300" s="74" t="s">
        <v>1029</v>
      </c>
      <c r="I300" s="92"/>
    </row>
    <row r="301" spans="1:9" x14ac:dyDescent="0.2">
      <c r="A301" s="69">
        <v>301</v>
      </c>
      <c r="B301" s="90" t="s">
        <v>1767</v>
      </c>
      <c r="C301" s="89" t="s">
        <v>1768</v>
      </c>
      <c r="D301" s="90" t="s">
        <v>1769</v>
      </c>
      <c r="E301" s="82">
        <v>3133869344</v>
      </c>
      <c r="F301" s="93" t="s">
        <v>1072</v>
      </c>
      <c r="G301" s="82"/>
      <c r="H301" s="74" t="s">
        <v>1029</v>
      </c>
      <c r="I301" s="92"/>
    </row>
    <row r="302" spans="1:9" x14ac:dyDescent="0.2">
      <c r="A302" s="69">
        <v>302</v>
      </c>
      <c r="B302" s="90" t="s">
        <v>1770</v>
      </c>
      <c r="C302" s="89" t="s">
        <v>639</v>
      </c>
      <c r="D302" s="90" t="s">
        <v>1286</v>
      </c>
      <c r="E302" s="82"/>
      <c r="F302" s="93" t="s">
        <v>1072</v>
      </c>
      <c r="G302" s="82"/>
      <c r="H302" s="74" t="s">
        <v>1029</v>
      </c>
      <c r="I302" s="92"/>
    </row>
    <row r="303" spans="1:9" x14ac:dyDescent="0.2">
      <c r="A303" s="69">
        <v>303</v>
      </c>
      <c r="B303" s="90" t="s">
        <v>1771</v>
      </c>
      <c r="C303" s="89" t="s">
        <v>1772</v>
      </c>
      <c r="D303" s="90" t="s">
        <v>1773</v>
      </c>
      <c r="E303" s="83">
        <v>3042127570</v>
      </c>
      <c r="F303" s="93" t="s">
        <v>1044</v>
      </c>
      <c r="G303" s="82"/>
      <c r="H303" s="74" t="s">
        <v>1029</v>
      </c>
      <c r="I303" s="92"/>
    </row>
    <row r="304" spans="1:9" x14ac:dyDescent="0.2">
      <c r="A304" s="69">
        <v>304</v>
      </c>
      <c r="B304" s="90" t="s">
        <v>1774</v>
      </c>
      <c r="C304" s="89" t="s">
        <v>1775</v>
      </c>
      <c r="D304" s="90" t="s">
        <v>1776</v>
      </c>
      <c r="E304" s="83">
        <v>3133752536</v>
      </c>
      <c r="F304" s="93" t="s">
        <v>1044</v>
      </c>
      <c r="G304" s="82"/>
      <c r="H304" s="74" t="s">
        <v>1029</v>
      </c>
      <c r="I304" s="92"/>
    </row>
    <row r="305" spans="1:9" x14ac:dyDescent="0.2">
      <c r="A305" s="69">
        <v>305</v>
      </c>
      <c r="B305" s="90" t="s">
        <v>1777</v>
      </c>
      <c r="C305" s="89" t="s">
        <v>947</v>
      </c>
      <c r="D305" s="90" t="s">
        <v>1778</v>
      </c>
      <c r="E305" s="83">
        <v>3102221942</v>
      </c>
      <c r="F305" s="93" t="s">
        <v>1044</v>
      </c>
      <c r="G305" s="82"/>
      <c r="H305" s="74" t="s">
        <v>1029</v>
      </c>
      <c r="I305" s="92"/>
    </row>
    <row r="306" spans="1:9" x14ac:dyDescent="0.2">
      <c r="A306" s="69">
        <v>306</v>
      </c>
      <c r="B306" s="90" t="s">
        <v>1779</v>
      </c>
      <c r="C306" s="89" t="s">
        <v>1780</v>
      </c>
      <c r="D306" s="90" t="s">
        <v>1781</v>
      </c>
      <c r="E306" s="83">
        <v>3006073875</v>
      </c>
      <c r="F306" s="93" t="s">
        <v>1044</v>
      </c>
      <c r="G306" s="82"/>
      <c r="H306" s="74" t="s">
        <v>1029</v>
      </c>
      <c r="I306" s="92"/>
    </row>
    <row r="307" spans="1:9" x14ac:dyDescent="0.2">
      <c r="A307" s="69">
        <v>307</v>
      </c>
      <c r="B307" s="90" t="s">
        <v>1782</v>
      </c>
      <c r="C307" s="89" t="s">
        <v>1783</v>
      </c>
      <c r="D307" s="90" t="s">
        <v>1784</v>
      </c>
      <c r="E307" s="83">
        <v>3118390395</v>
      </c>
      <c r="F307" s="93" t="s">
        <v>1044</v>
      </c>
      <c r="G307" s="82"/>
      <c r="H307" s="74" t="s">
        <v>1029</v>
      </c>
      <c r="I307" s="92"/>
    </row>
    <row r="308" spans="1:9" x14ac:dyDescent="0.2">
      <c r="A308" s="69">
        <v>308</v>
      </c>
      <c r="B308" s="90" t="s">
        <v>1785</v>
      </c>
      <c r="C308" s="89" t="s">
        <v>1701</v>
      </c>
      <c r="D308" s="90" t="s">
        <v>1587</v>
      </c>
      <c r="E308" s="83">
        <v>3143805661</v>
      </c>
      <c r="F308" s="93" t="s">
        <v>1044</v>
      </c>
      <c r="G308" s="82"/>
      <c r="H308" s="74" t="s">
        <v>1029</v>
      </c>
      <c r="I308" s="92"/>
    </row>
    <row r="309" spans="1:9" x14ac:dyDescent="0.2">
      <c r="A309" s="69">
        <v>309</v>
      </c>
      <c r="B309" s="90" t="s">
        <v>1786</v>
      </c>
      <c r="C309" s="91" t="s">
        <v>639</v>
      </c>
      <c r="D309" s="90" t="s">
        <v>1787</v>
      </c>
      <c r="E309" s="83">
        <v>3174332283</v>
      </c>
      <c r="F309" s="93" t="s">
        <v>1108</v>
      </c>
      <c r="G309" s="87"/>
      <c r="H309" s="74" t="s">
        <v>1029</v>
      </c>
      <c r="I309" s="92"/>
    </row>
    <row r="310" spans="1:9" x14ac:dyDescent="0.2">
      <c r="A310" s="69">
        <v>310</v>
      </c>
      <c r="B310" s="90" t="s">
        <v>1788</v>
      </c>
      <c r="C310" s="91" t="s">
        <v>1789</v>
      </c>
      <c r="D310" s="90" t="s">
        <v>1790</v>
      </c>
      <c r="E310" s="83">
        <v>3003117024</v>
      </c>
      <c r="F310" s="93" t="s">
        <v>1108</v>
      </c>
      <c r="G310" s="87"/>
      <c r="H310" s="74" t="s">
        <v>1029</v>
      </c>
      <c r="I310" s="92"/>
    </row>
    <row r="311" spans="1:9" x14ac:dyDescent="0.2">
      <c r="A311" s="69">
        <v>311</v>
      </c>
      <c r="B311" s="90" t="s">
        <v>1791</v>
      </c>
      <c r="C311" s="90" t="s">
        <v>1296</v>
      </c>
      <c r="D311" s="90" t="s">
        <v>1792</v>
      </c>
      <c r="E311" s="82">
        <v>3158990660</v>
      </c>
      <c r="F311" s="93" t="s">
        <v>1090</v>
      </c>
      <c r="G311" s="82"/>
      <c r="H311" s="74" t="s">
        <v>1029</v>
      </c>
      <c r="I311" s="92"/>
    </row>
    <row r="312" spans="1:9" x14ac:dyDescent="0.2">
      <c r="A312" s="69">
        <v>312</v>
      </c>
      <c r="B312" s="90" t="s">
        <v>1793</v>
      </c>
      <c r="C312" s="90" t="s">
        <v>639</v>
      </c>
      <c r="D312" s="90" t="s">
        <v>1794</v>
      </c>
      <c r="E312" s="82">
        <v>3002599656</v>
      </c>
      <c r="F312" s="93" t="s">
        <v>1090</v>
      </c>
      <c r="G312" s="82"/>
      <c r="H312" s="74" t="s">
        <v>1029</v>
      </c>
      <c r="I312" s="92"/>
    </row>
    <row r="313" spans="1:9" x14ac:dyDescent="0.2">
      <c r="A313" s="69">
        <v>313</v>
      </c>
      <c r="B313" s="90" t="s">
        <v>1795</v>
      </c>
      <c r="C313" s="90" t="s">
        <v>1796</v>
      </c>
      <c r="D313" s="90" t="s">
        <v>1797</v>
      </c>
      <c r="E313" s="82"/>
      <c r="F313" s="93" t="s">
        <v>1062</v>
      </c>
      <c r="G313" s="82"/>
      <c r="H313" s="74" t="s">
        <v>1029</v>
      </c>
      <c r="I313" s="92"/>
    </row>
    <row r="314" spans="1:9" x14ac:dyDescent="0.2">
      <c r="A314" s="69">
        <v>314</v>
      </c>
      <c r="B314" s="90" t="s">
        <v>1798</v>
      </c>
      <c r="C314" s="90" t="s">
        <v>1799</v>
      </c>
      <c r="D314" s="90" t="s">
        <v>1800</v>
      </c>
      <c r="E314" s="82">
        <v>3104819629</v>
      </c>
      <c r="F314" s="93" t="s">
        <v>1062</v>
      </c>
      <c r="G314" s="82"/>
      <c r="H314" s="74" t="s">
        <v>1029</v>
      </c>
      <c r="I314" s="92"/>
    </row>
    <row r="315" spans="1:9" x14ac:dyDescent="0.2">
      <c r="A315" s="69">
        <v>315</v>
      </c>
      <c r="B315" s="90" t="s">
        <v>1210</v>
      </c>
      <c r="C315" s="90" t="s">
        <v>1801</v>
      </c>
      <c r="D315" s="90" t="s">
        <v>1802</v>
      </c>
      <c r="E315" s="82">
        <v>2090998</v>
      </c>
      <c r="F315" s="93" t="s">
        <v>1062</v>
      </c>
      <c r="G315" s="82"/>
      <c r="H315" s="74" t="s">
        <v>1029</v>
      </c>
      <c r="I315" s="92"/>
    </row>
    <row r="316" spans="1:9" x14ac:dyDescent="0.2">
      <c r="A316" s="69">
        <v>316</v>
      </c>
      <c r="B316" s="90" t="s">
        <v>1803</v>
      </c>
      <c r="C316" s="90" t="s">
        <v>639</v>
      </c>
      <c r="D316" s="90" t="s">
        <v>1804</v>
      </c>
      <c r="E316" s="82">
        <v>2397414</v>
      </c>
      <c r="F316" s="93" t="s">
        <v>1062</v>
      </c>
      <c r="G316" s="82"/>
      <c r="H316" s="74" t="s">
        <v>1029</v>
      </c>
      <c r="I316" s="92"/>
    </row>
    <row r="317" spans="1:9" x14ac:dyDescent="0.2">
      <c r="A317" s="69">
        <v>317</v>
      </c>
      <c r="B317" s="90" t="s">
        <v>1805</v>
      </c>
      <c r="C317" s="89" t="s">
        <v>639</v>
      </c>
      <c r="D317" s="90" t="s">
        <v>1806</v>
      </c>
      <c r="E317" s="83">
        <v>5670965</v>
      </c>
      <c r="F317" s="93" t="s">
        <v>1028</v>
      </c>
      <c r="G317" s="82"/>
      <c r="H317" s="74" t="s">
        <v>1029</v>
      </c>
      <c r="I317" s="92"/>
    </row>
    <row r="318" spans="1:9" x14ac:dyDescent="0.2">
      <c r="A318" s="69">
        <v>318</v>
      </c>
      <c r="B318" s="90" t="s">
        <v>1807</v>
      </c>
      <c r="C318" s="89" t="s">
        <v>1302</v>
      </c>
      <c r="D318" s="90" t="s">
        <v>1303</v>
      </c>
      <c r="E318" s="83">
        <v>3158037649</v>
      </c>
      <c r="F318" s="93" t="s">
        <v>1028</v>
      </c>
      <c r="G318" s="82"/>
      <c r="H318" s="74" t="s">
        <v>1029</v>
      </c>
      <c r="I318" s="92"/>
    </row>
    <row r="319" spans="1:9" x14ac:dyDescent="0.2">
      <c r="A319" s="69">
        <v>319</v>
      </c>
      <c r="B319" s="90" t="s">
        <v>1808</v>
      </c>
      <c r="C319" s="90" t="s">
        <v>1809</v>
      </c>
      <c r="D319" s="90" t="s">
        <v>1810</v>
      </c>
      <c r="E319" s="82"/>
      <c r="F319" s="93" t="s">
        <v>961</v>
      </c>
      <c r="G319" s="82"/>
      <c r="H319" s="74" t="s">
        <v>1029</v>
      </c>
      <c r="I319" s="92"/>
    </row>
    <row r="320" spans="1:9" x14ac:dyDescent="0.2">
      <c r="A320" s="69">
        <v>320</v>
      </c>
      <c r="B320" s="90" t="s">
        <v>1811</v>
      </c>
      <c r="C320" s="90" t="s">
        <v>1812</v>
      </c>
      <c r="D320" s="90" t="s">
        <v>1813</v>
      </c>
      <c r="E320" s="82">
        <v>3158426980</v>
      </c>
      <c r="F320" s="93" t="s">
        <v>961</v>
      </c>
      <c r="G320" s="82"/>
      <c r="H320" s="74" t="s">
        <v>1029</v>
      </c>
      <c r="I320" s="92"/>
    </row>
    <row r="321" spans="1:9" x14ac:dyDescent="0.2">
      <c r="A321" s="69">
        <v>321</v>
      </c>
      <c r="B321" s="90" t="s">
        <v>1814</v>
      </c>
      <c r="C321" s="90" t="s">
        <v>1510</v>
      </c>
      <c r="D321" s="90" t="s">
        <v>1511</v>
      </c>
      <c r="E321" s="82">
        <v>4777319</v>
      </c>
      <c r="F321" s="93" t="s">
        <v>1057</v>
      </c>
      <c r="G321" s="82">
        <v>19377892</v>
      </c>
      <c r="H321" s="74" t="s">
        <v>1029</v>
      </c>
      <c r="I321" s="92"/>
    </row>
    <row r="322" spans="1:9" x14ac:dyDescent="0.2">
      <c r="A322" s="69">
        <v>322</v>
      </c>
      <c r="B322" s="90" t="s">
        <v>1815</v>
      </c>
      <c r="C322" s="90" t="s">
        <v>1816</v>
      </c>
      <c r="D322" s="90" t="s">
        <v>1817</v>
      </c>
      <c r="E322" s="82">
        <v>2783835</v>
      </c>
      <c r="F322" s="93" t="s">
        <v>1057</v>
      </c>
      <c r="G322" s="82"/>
      <c r="H322" s="74" t="s">
        <v>1029</v>
      </c>
      <c r="I322" s="92"/>
    </row>
    <row r="323" spans="1:9" x14ac:dyDescent="0.2">
      <c r="A323" s="69">
        <v>323</v>
      </c>
      <c r="B323" s="90" t="s">
        <v>1818</v>
      </c>
      <c r="C323" s="90" t="s">
        <v>1031</v>
      </c>
      <c r="D323" s="90" t="s">
        <v>1819</v>
      </c>
      <c r="E323" s="82">
        <v>3108873094</v>
      </c>
      <c r="F323" s="93" t="s">
        <v>1057</v>
      </c>
      <c r="G323" s="82"/>
      <c r="H323" s="74" t="s">
        <v>1029</v>
      </c>
      <c r="I323" s="92"/>
    </row>
    <row r="324" spans="1:9" x14ac:dyDescent="0.2">
      <c r="A324" s="69">
        <v>324</v>
      </c>
      <c r="B324" s="90" t="s">
        <v>1820</v>
      </c>
      <c r="C324" s="89" t="s">
        <v>1525</v>
      </c>
      <c r="D324" s="90" t="s">
        <v>1821</v>
      </c>
      <c r="E324" s="82">
        <v>3107962763</v>
      </c>
      <c r="F324" s="93" t="s">
        <v>1037</v>
      </c>
      <c r="G324" s="82"/>
      <c r="H324" s="74" t="s">
        <v>1029</v>
      </c>
      <c r="I324" s="92"/>
    </row>
    <row r="325" spans="1:9" x14ac:dyDescent="0.2">
      <c r="A325" s="69">
        <v>325</v>
      </c>
      <c r="B325" s="90" t="s">
        <v>1822</v>
      </c>
      <c r="C325" s="89" t="s">
        <v>948</v>
      </c>
      <c r="D325" s="90" t="s">
        <v>1823</v>
      </c>
      <c r="E325" s="82">
        <v>3735412</v>
      </c>
      <c r="F325" s="93" t="s">
        <v>1072</v>
      </c>
      <c r="G325" s="82"/>
      <c r="H325" s="74" t="s">
        <v>1029</v>
      </c>
      <c r="I325" s="92"/>
    </row>
    <row r="326" spans="1:9" x14ac:dyDescent="0.2">
      <c r="A326" s="69">
        <v>326</v>
      </c>
      <c r="B326" s="90" t="s">
        <v>1824</v>
      </c>
      <c r="C326" s="89" t="s">
        <v>1825</v>
      </c>
      <c r="D326" s="90" t="s">
        <v>1826</v>
      </c>
      <c r="E326" s="82">
        <v>3123888322</v>
      </c>
      <c r="F326" s="93" t="s">
        <v>1072</v>
      </c>
      <c r="G326" s="82"/>
      <c r="H326" s="74" t="s">
        <v>1123</v>
      </c>
      <c r="I326" s="92"/>
    </row>
    <row r="327" spans="1:9" x14ac:dyDescent="0.2">
      <c r="A327" s="69">
        <v>327</v>
      </c>
      <c r="B327" s="90" t="s">
        <v>1827</v>
      </c>
      <c r="C327" s="90" t="s">
        <v>1828</v>
      </c>
      <c r="D327" s="90" t="s">
        <v>1829</v>
      </c>
      <c r="E327" s="83">
        <v>3175760087</v>
      </c>
      <c r="F327" s="93" t="s">
        <v>1084</v>
      </c>
      <c r="G327" s="82"/>
      <c r="H327" s="74" t="s">
        <v>1029</v>
      </c>
      <c r="I327" s="92"/>
    </row>
    <row r="328" spans="1:9" x14ac:dyDescent="0.2">
      <c r="A328" s="69">
        <v>328</v>
      </c>
      <c r="B328" s="90" t="s">
        <v>1830</v>
      </c>
      <c r="C328" s="90" t="s">
        <v>639</v>
      </c>
      <c r="D328" s="90" t="s">
        <v>1831</v>
      </c>
      <c r="E328" s="82">
        <v>3138546424</v>
      </c>
      <c r="F328" s="93" t="s">
        <v>1033</v>
      </c>
      <c r="G328" s="82"/>
      <c r="H328" s="74" t="s">
        <v>1029</v>
      </c>
      <c r="I328" s="92"/>
    </row>
    <row r="329" spans="1:9" x14ac:dyDescent="0.2">
      <c r="A329" s="69">
        <v>329</v>
      </c>
      <c r="B329" s="90" t="s">
        <v>1832</v>
      </c>
      <c r="C329" s="89" t="s">
        <v>1833</v>
      </c>
      <c r="D329" s="90" t="s">
        <v>1341</v>
      </c>
      <c r="E329" s="83">
        <v>3157972342</v>
      </c>
      <c r="F329" s="93" t="s">
        <v>1044</v>
      </c>
      <c r="G329" s="82"/>
      <c r="H329" s="74" t="s">
        <v>1029</v>
      </c>
      <c r="I329" s="92"/>
    </row>
    <row r="330" spans="1:9" x14ac:dyDescent="0.2">
      <c r="A330" s="69">
        <v>330</v>
      </c>
      <c r="B330" s="90" t="s">
        <v>1834</v>
      </c>
      <c r="C330" s="89" t="s">
        <v>639</v>
      </c>
      <c r="D330" s="90" t="s">
        <v>1835</v>
      </c>
      <c r="E330" s="83">
        <v>31383327777</v>
      </c>
      <c r="F330" s="93" t="s">
        <v>1044</v>
      </c>
      <c r="G330" s="82"/>
      <c r="H330" s="74" t="s">
        <v>1029</v>
      </c>
      <c r="I330" s="92"/>
    </row>
    <row r="331" spans="1:9" x14ac:dyDescent="0.2">
      <c r="A331" s="69">
        <v>331</v>
      </c>
      <c r="B331" s="90" t="s">
        <v>1836</v>
      </c>
      <c r="C331" s="89" t="s">
        <v>639</v>
      </c>
      <c r="D331" s="90" t="s">
        <v>1837</v>
      </c>
      <c r="E331" s="83">
        <v>3164995122</v>
      </c>
      <c r="F331" s="93" t="s">
        <v>1044</v>
      </c>
      <c r="G331" s="82"/>
      <c r="H331" s="74" t="s">
        <v>1029</v>
      </c>
      <c r="I331" s="92"/>
    </row>
    <row r="332" spans="1:9" x14ac:dyDescent="0.2">
      <c r="A332" s="69">
        <v>332</v>
      </c>
      <c r="B332" s="90" t="s">
        <v>1277</v>
      </c>
      <c r="C332" s="91" t="s">
        <v>639</v>
      </c>
      <c r="D332" s="90" t="s">
        <v>1838</v>
      </c>
      <c r="E332" s="83">
        <v>3645860</v>
      </c>
      <c r="F332" s="93" t="s">
        <v>1108</v>
      </c>
      <c r="G332" s="87"/>
      <c r="H332" s="74" t="s">
        <v>1029</v>
      </c>
      <c r="I332" s="92"/>
    </row>
    <row r="333" spans="1:9" x14ac:dyDescent="0.2">
      <c r="A333" s="69">
        <v>333</v>
      </c>
      <c r="B333" s="90" t="s">
        <v>1839</v>
      </c>
      <c r="C333" s="91" t="s">
        <v>1840</v>
      </c>
      <c r="D333" s="90" t="s">
        <v>1841</v>
      </c>
      <c r="E333" s="83">
        <v>3157801400</v>
      </c>
      <c r="F333" s="93" t="s">
        <v>1108</v>
      </c>
      <c r="G333" s="87"/>
      <c r="H333" s="74" t="s">
        <v>1029</v>
      </c>
      <c r="I333" s="92"/>
    </row>
    <row r="334" spans="1:9" x14ac:dyDescent="0.2">
      <c r="A334" s="69">
        <v>334</v>
      </c>
      <c r="B334" s="90" t="s">
        <v>1842</v>
      </c>
      <c r="C334" s="91" t="s">
        <v>1843</v>
      </c>
      <c r="D334" s="90" t="s">
        <v>1844</v>
      </c>
      <c r="E334" s="83">
        <v>3741526</v>
      </c>
      <c r="F334" s="93" t="s">
        <v>1108</v>
      </c>
      <c r="G334" s="87"/>
      <c r="H334" s="74" t="s">
        <v>1029</v>
      </c>
      <c r="I334" s="92"/>
    </row>
    <row r="335" spans="1:9" x14ac:dyDescent="0.2">
      <c r="A335" s="69">
        <v>335</v>
      </c>
      <c r="B335" s="90" t="s">
        <v>1845</v>
      </c>
      <c r="C335" s="91" t="s">
        <v>951</v>
      </c>
      <c r="D335" s="90" t="s">
        <v>1846</v>
      </c>
      <c r="E335" s="83">
        <v>3132559578</v>
      </c>
      <c r="F335" s="93" t="s">
        <v>1108</v>
      </c>
      <c r="G335" s="87"/>
      <c r="H335" s="74" t="s">
        <v>1029</v>
      </c>
      <c r="I335" s="92"/>
    </row>
    <row r="336" spans="1:9" x14ac:dyDescent="0.2">
      <c r="A336" s="69">
        <v>336</v>
      </c>
      <c r="B336" s="90" t="s">
        <v>1847</v>
      </c>
      <c r="C336" s="91" t="s">
        <v>1848</v>
      </c>
      <c r="D336" s="90" t="s">
        <v>1849</v>
      </c>
      <c r="E336" s="83">
        <v>3213573292</v>
      </c>
      <c r="F336" s="93" t="s">
        <v>1108</v>
      </c>
      <c r="G336" s="87"/>
      <c r="H336" s="74" t="s">
        <v>1029</v>
      </c>
      <c r="I336" s="92"/>
    </row>
    <row r="337" spans="1:9" x14ac:dyDescent="0.2">
      <c r="A337" s="69">
        <v>337</v>
      </c>
      <c r="B337" s="90" t="s">
        <v>1850</v>
      </c>
      <c r="C337" s="91" t="s">
        <v>1851</v>
      </c>
      <c r="D337" s="90" t="s">
        <v>1852</v>
      </c>
      <c r="E337" s="83">
        <v>3202787701</v>
      </c>
      <c r="F337" s="93" t="s">
        <v>1108</v>
      </c>
      <c r="G337" s="87"/>
      <c r="H337" s="74" t="s">
        <v>1029</v>
      </c>
      <c r="I337" s="92"/>
    </row>
    <row r="338" spans="1:9" x14ac:dyDescent="0.2">
      <c r="A338" s="69">
        <v>338</v>
      </c>
      <c r="B338" s="90" t="s">
        <v>1853</v>
      </c>
      <c r="C338" s="89" t="s">
        <v>639</v>
      </c>
      <c r="D338" s="90" t="s">
        <v>1854</v>
      </c>
      <c r="E338" s="83">
        <v>3133620438</v>
      </c>
      <c r="F338" s="93" t="s">
        <v>1028</v>
      </c>
      <c r="G338" s="82"/>
      <c r="H338" s="74" t="s">
        <v>1029</v>
      </c>
      <c r="I338" s="92"/>
    </row>
    <row r="339" spans="1:9" x14ac:dyDescent="0.2">
      <c r="A339" s="69">
        <v>339</v>
      </c>
      <c r="B339" s="90" t="s">
        <v>1855</v>
      </c>
      <c r="C339" s="89" t="s">
        <v>1856</v>
      </c>
      <c r="D339" s="90" t="s">
        <v>1303</v>
      </c>
      <c r="E339" s="83">
        <v>3175062419</v>
      </c>
      <c r="F339" s="93" t="s">
        <v>1028</v>
      </c>
      <c r="G339" s="82"/>
      <c r="H339" s="74" t="s">
        <v>1029</v>
      </c>
      <c r="I339" s="92"/>
    </row>
    <row r="340" spans="1:9" x14ac:dyDescent="0.2">
      <c r="A340" s="69">
        <v>340</v>
      </c>
      <c r="B340" s="90" t="s">
        <v>1857</v>
      </c>
      <c r="C340" s="89" t="s">
        <v>639</v>
      </c>
      <c r="D340" s="90" t="s">
        <v>1858</v>
      </c>
      <c r="E340" s="83">
        <v>3143932279</v>
      </c>
      <c r="F340" s="93" t="s">
        <v>1028</v>
      </c>
      <c r="G340" s="82"/>
      <c r="H340" s="74" t="s">
        <v>1029</v>
      </c>
      <c r="I340" s="92"/>
    </row>
    <row r="341" spans="1:9" x14ac:dyDescent="0.2">
      <c r="A341" s="69">
        <v>341</v>
      </c>
      <c r="B341" s="90" t="s">
        <v>1859</v>
      </c>
      <c r="C341" s="90" t="s">
        <v>639</v>
      </c>
      <c r="D341" s="90" t="s">
        <v>1860</v>
      </c>
      <c r="E341" s="82">
        <v>3125604882</v>
      </c>
      <c r="F341" s="93" t="s">
        <v>1062</v>
      </c>
      <c r="G341" s="82"/>
      <c r="H341" s="74" t="s">
        <v>1029</v>
      </c>
      <c r="I341" s="92"/>
    </row>
    <row r="342" spans="1:9" x14ac:dyDescent="0.2">
      <c r="A342" s="69">
        <v>342</v>
      </c>
      <c r="B342" s="90" t="s">
        <v>1861</v>
      </c>
      <c r="C342" s="90" t="s">
        <v>639</v>
      </c>
      <c r="D342" s="90" t="s">
        <v>1862</v>
      </c>
      <c r="E342" s="82">
        <v>3143560914</v>
      </c>
      <c r="F342" s="93" t="s">
        <v>961</v>
      </c>
      <c r="G342" s="82"/>
      <c r="H342" s="74" t="s">
        <v>1029</v>
      </c>
      <c r="I342" s="92"/>
    </row>
    <row r="343" spans="1:9" x14ac:dyDescent="0.2">
      <c r="A343" s="69">
        <v>343</v>
      </c>
      <c r="B343" s="90" t="s">
        <v>1863</v>
      </c>
      <c r="C343" s="90" t="s">
        <v>1864</v>
      </c>
      <c r="D343" s="90" t="s">
        <v>1865</v>
      </c>
      <c r="E343" s="82">
        <v>4079149</v>
      </c>
      <c r="F343" s="93" t="s">
        <v>961</v>
      </c>
      <c r="G343" s="82"/>
      <c r="H343" s="74" t="s">
        <v>1029</v>
      </c>
      <c r="I343" s="92"/>
    </row>
    <row r="344" spans="1:9" x14ac:dyDescent="0.2">
      <c r="A344" s="69">
        <v>344</v>
      </c>
      <c r="B344" s="90" t="s">
        <v>1866</v>
      </c>
      <c r="C344" s="89" t="s">
        <v>1867</v>
      </c>
      <c r="D344" s="90" t="s">
        <v>1868</v>
      </c>
      <c r="E344" s="82">
        <v>2050529</v>
      </c>
      <c r="F344" s="93" t="s">
        <v>1037</v>
      </c>
      <c r="G344" s="82"/>
      <c r="H344" s="74" t="s">
        <v>1029</v>
      </c>
      <c r="I344" s="92"/>
    </row>
    <row r="345" spans="1:9" x14ac:dyDescent="0.2">
      <c r="A345" s="69">
        <v>345</v>
      </c>
      <c r="B345" s="90" t="s">
        <v>1869</v>
      </c>
      <c r="C345" s="89" t="s">
        <v>1870</v>
      </c>
      <c r="D345" s="90" t="s">
        <v>1871</v>
      </c>
      <c r="E345" s="82">
        <v>3105829055</v>
      </c>
      <c r="F345" s="93" t="s">
        <v>1037</v>
      </c>
      <c r="G345" s="82"/>
      <c r="H345" s="74" t="s">
        <v>1029</v>
      </c>
      <c r="I345" s="92"/>
    </row>
    <row r="346" spans="1:9" x14ac:dyDescent="0.2">
      <c r="A346" s="69">
        <v>346</v>
      </c>
      <c r="B346" s="90" t="s">
        <v>1872</v>
      </c>
      <c r="C346" s="89" t="s">
        <v>1151</v>
      </c>
      <c r="D346" s="90" t="s">
        <v>1873</v>
      </c>
      <c r="E346" s="82">
        <v>3147488316</v>
      </c>
      <c r="F346" s="93" t="s">
        <v>1037</v>
      </c>
      <c r="G346" s="82"/>
      <c r="H346" s="74" t="s">
        <v>1029</v>
      </c>
      <c r="I346" s="92"/>
    </row>
    <row r="347" spans="1:9" x14ac:dyDescent="0.2">
      <c r="A347" s="69">
        <v>347</v>
      </c>
      <c r="B347" s="90" t="s">
        <v>1874</v>
      </c>
      <c r="C347" s="89" t="s">
        <v>1438</v>
      </c>
      <c r="D347" s="90" t="s">
        <v>1875</v>
      </c>
      <c r="E347" s="82">
        <v>3204529974</v>
      </c>
      <c r="F347" s="93" t="s">
        <v>1037</v>
      </c>
      <c r="G347" s="82"/>
      <c r="H347" s="74" t="s">
        <v>1029</v>
      </c>
      <c r="I347" s="92"/>
    </row>
    <row r="348" spans="1:9" x14ac:dyDescent="0.2">
      <c r="A348" s="69">
        <v>348</v>
      </c>
      <c r="B348" s="90" t="s">
        <v>1876</v>
      </c>
      <c r="C348" s="89" t="s">
        <v>639</v>
      </c>
      <c r="D348" s="90" t="s">
        <v>1877</v>
      </c>
      <c r="E348" s="82">
        <v>3208092738</v>
      </c>
      <c r="F348" s="93" t="s">
        <v>1037</v>
      </c>
      <c r="G348" s="82"/>
      <c r="H348" s="74" t="s">
        <v>1029</v>
      </c>
      <c r="I348" s="92"/>
    </row>
    <row r="349" spans="1:9" x14ac:dyDescent="0.2">
      <c r="A349" s="69">
        <v>349</v>
      </c>
      <c r="B349" s="90" t="s">
        <v>1878</v>
      </c>
      <c r="C349" s="89" t="s">
        <v>639</v>
      </c>
      <c r="D349" s="90" t="s">
        <v>1879</v>
      </c>
      <c r="E349" s="82">
        <v>3107991482</v>
      </c>
      <c r="F349" s="93" t="s">
        <v>1483</v>
      </c>
      <c r="G349" s="82"/>
      <c r="H349" s="74" t="s">
        <v>1029</v>
      </c>
      <c r="I349" s="92"/>
    </row>
    <row r="350" spans="1:9" x14ac:dyDescent="0.2">
      <c r="A350" s="69">
        <v>350</v>
      </c>
      <c r="B350" s="90" t="s">
        <v>1880</v>
      </c>
      <c r="C350" s="89" t="s">
        <v>948</v>
      </c>
      <c r="D350" s="90" t="s">
        <v>1881</v>
      </c>
      <c r="E350" s="82">
        <v>3144409283</v>
      </c>
      <c r="F350" s="93" t="s">
        <v>1483</v>
      </c>
      <c r="G350" s="82"/>
      <c r="H350" s="74" t="s">
        <v>1029</v>
      </c>
      <c r="I350" s="92"/>
    </row>
    <row r="351" spans="1:9" x14ac:dyDescent="0.2">
      <c r="A351" s="69">
        <v>351</v>
      </c>
      <c r="B351" s="90" t="s">
        <v>1882</v>
      </c>
      <c r="C351" s="89" t="s">
        <v>639</v>
      </c>
      <c r="D351" s="90" t="s">
        <v>1883</v>
      </c>
      <c r="E351" s="82">
        <v>7604881</v>
      </c>
      <c r="F351" s="93" t="s">
        <v>1483</v>
      </c>
      <c r="G351" s="82"/>
      <c r="H351" s="74" t="s">
        <v>1029</v>
      </c>
      <c r="I351" s="92"/>
    </row>
    <row r="352" spans="1:9" x14ac:dyDescent="0.2">
      <c r="A352" s="69">
        <v>352</v>
      </c>
      <c r="B352" s="90" t="s">
        <v>1884</v>
      </c>
      <c r="C352" s="89" t="s">
        <v>639</v>
      </c>
      <c r="D352" s="90" t="s">
        <v>1885</v>
      </c>
      <c r="E352" s="82">
        <v>4021025</v>
      </c>
      <c r="F352" s="93" t="s">
        <v>1483</v>
      </c>
      <c r="G352" s="82"/>
      <c r="H352" s="74" t="s">
        <v>1029</v>
      </c>
      <c r="I352" s="92"/>
    </row>
    <row r="353" spans="1:9" x14ac:dyDescent="0.2">
      <c r="A353" s="69">
        <v>353</v>
      </c>
      <c r="B353" s="90" t="s">
        <v>1886</v>
      </c>
      <c r="C353" s="89" t="s">
        <v>639</v>
      </c>
      <c r="D353" s="90" t="s">
        <v>1887</v>
      </c>
      <c r="E353" s="82">
        <v>3143892686</v>
      </c>
      <c r="F353" s="93" t="s">
        <v>1483</v>
      </c>
      <c r="G353" s="82"/>
      <c r="H353" s="74" t="s">
        <v>1029</v>
      </c>
      <c r="I353" s="92"/>
    </row>
    <row r="354" spans="1:9" x14ac:dyDescent="0.2">
      <c r="A354" s="69">
        <v>354</v>
      </c>
      <c r="B354" s="90" t="s">
        <v>1888</v>
      </c>
      <c r="C354" s="89" t="s">
        <v>639</v>
      </c>
      <c r="D354" s="90" t="s">
        <v>1889</v>
      </c>
      <c r="E354" s="82">
        <v>6085305</v>
      </c>
      <c r="F354" s="93" t="s">
        <v>1483</v>
      </c>
      <c r="G354" s="82"/>
      <c r="H354" s="74" t="s">
        <v>1029</v>
      </c>
      <c r="I354" s="92"/>
    </row>
    <row r="355" spans="1:9" x14ac:dyDescent="0.2">
      <c r="A355" s="69">
        <v>355</v>
      </c>
      <c r="B355" s="90" t="s">
        <v>1890</v>
      </c>
      <c r="C355" s="89" t="s">
        <v>639</v>
      </c>
      <c r="D355" s="90" t="s">
        <v>1891</v>
      </c>
      <c r="E355" s="82"/>
      <c r="F355" s="93" t="s">
        <v>1483</v>
      </c>
      <c r="G355" s="82"/>
      <c r="H355" s="74" t="s">
        <v>1029</v>
      </c>
      <c r="I355" s="92"/>
    </row>
    <row r="356" spans="1:9" x14ac:dyDescent="0.2">
      <c r="A356" s="69">
        <v>356</v>
      </c>
      <c r="B356" s="90" t="s">
        <v>1892</v>
      </c>
      <c r="C356" s="89" t="s">
        <v>639</v>
      </c>
      <c r="D356" s="90" t="s">
        <v>1893</v>
      </c>
      <c r="E356" s="82">
        <v>3113643702</v>
      </c>
      <c r="F356" s="93" t="s">
        <v>1483</v>
      </c>
      <c r="G356" s="82"/>
      <c r="H356" s="74" t="s">
        <v>1029</v>
      </c>
      <c r="I356" s="92"/>
    </row>
    <row r="357" spans="1:9" x14ac:dyDescent="0.2">
      <c r="A357" s="69">
        <v>357</v>
      </c>
      <c r="B357" s="90" t="s">
        <v>1894</v>
      </c>
      <c r="C357" s="89" t="s">
        <v>639</v>
      </c>
      <c r="D357" s="90" t="s">
        <v>1895</v>
      </c>
      <c r="E357" s="82">
        <v>3003302187</v>
      </c>
      <c r="F357" s="93" t="s">
        <v>1896</v>
      </c>
      <c r="G357" s="82"/>
      <c r="H357" s="74" t="s">
        <v>1029</v>
      </c>
      <c r="I357" s="92"/>
    </row>
    <row r="358" spans="1:9" x14ac:dyDescent="0.2">
      <c r="A358" s="69">
        <v>358</v>
      </c>
      <c r="B358" s="89" t="s">
        <v>1897</v>
      </c>
      <c r="C358" s="89" t="s">
        <v>639</v>
      </c>
      <c r="D358" s="90" t="s">
        <v>1898</v>
      </c>
      <c r="E358" s="82">
        <v>3138267577</v>
      </c>
      <c r="F358" s="93" t="s">
        <v>1483</v>
      </c>
      <c r="G358" s="82"/>
      <c r="H358" s="74" t="s">
        <v>1029</v>
      </c>
      <c r="I358" s="92"/>
    </row>
    <row r="359" spans="1:9" x14ac:dyDescent="0.2">
      <c r="A359" s="69">
        <v>359</v>
      </c>
      <c r="B359" s="89" t="s">
        <v>1899</v>
      </c>
      <c r="C359" s="89" t="s">
        <v>639</v>
      </c>
      <c r="D359" s="90" t="s">
        <v>1900</v>
      </c>
      <c r="E359" s="82">
        <v>3144599046</v>
      </c>
      <c r="F359" s="93" t="s">
        <v>1483</v>
      </c>
      <c r="G359" s="82"/>
      <c r="H359" s="74" t="s">
        <v>1029</v>
      </c>
      <c r="I359" s="92"/>
    </row>
    <row r="360" spans="1:9" x14ac:dyDescent="0.2">
      <c r="A360" s="69">
        <v>360</v>
      </c>
      <c r="B360" s="90" t="s">
        <v>1901</v>
      </c>
      <c r="C360" s="90" t="s">
        <v>639</v>
      </c>
      <c r="D360" s="90" t="s">
        <v>1902</v>
      </c>
      <c r="E360" s="82">
        <v>3045234159</v>
      </c>
      <c r="F360" s="93" t="s">
        <v>1057</v>
      </c>
      <c r="G360" s="82">
        <v>52201503</v>
      </c>
      <c r="H360" s="74" t="s">
        <v>1029</v>
      </c>
      <c r="I360" s="92"/>
    </row>
    <row r="361" spans="1:9" x14ac:dyDescent="0.2">
      <c r="A361" s="69">
        <v>361</v>
      </c>
      <c r="B361" s="90" t="s">
        <v>1428</v>
      </c>
      <c r="C361" s="90" t="s">
        <v>1903</v>
      </c>
      <c r="D361" s="90" t="s">
        <v>1904</v>
      </c>
      <c r="E361" s="82"/>
      <c r="F361" s="93" t="s">
        <v>1057</v>
      </c>
      <c r="G361" s="82"/>
      <c r="H361" s="74" t="s">
        <v>1029</v>
      </c>
      <c r="I361" s="92"/>
    </row>
    <row r="362" spans="1:9" x14ac:dyDescent="0.2">
      <c r="A362" s="69">
        <v>362</v>
      </c>
      <c r="B362" s="90" t="s">
        <v>1905</v>
      </c>
      <c r="C362" s="90" t="s">
        <v>639</v>
      </c>
      <c r="D362" s="90" t="s">
        <v>1906</v>
      </c>
      <c r="E362" s="82">
        <v>6059267</v>
      </c>
      <c r="F362" s="93" t="s">
        <v>1057</v>
      </c>
      <c r="G362" s="82"/>
      <c r="H362" s="74" t="s">
        <v>1029</v>
      </c>
      <c r="I362" s="92"/>
    </row>
    <row r="363" spans="1:9" x14ac:dyDescent="0.2">
      <c r="A363" s="69">
        <v>363</v>
      </c>
      <c r="B363" s="90" t="s">
        <v>1907</v>
      </c>
      <c r="C363" s="90" t="s">
        <v>947</v>
      </c>
      <c r="D363" s="90" t="s">
        <v>1908</v>
      </c>
      <c r="E363" s="82">
        <v>3102796508</v>
      </c>
      <c r="F363" s="93" t="s">
        <v>1057</v>
      </c>
      <c r="G363" s="82"/>
      <c r="H363" s="74" t="s">
        <v>1029</v>
      </c>
      <c r="I363" s="92"/>
    </row>
    <row r="364" spans="1:9" x14ac:dyDescent="0.2">
      <c r="A364" s="69">
        <v>364</v>
      </c>
      <c r="B364" s="89" t="s">
        <v>1118</v>
      </c>
      <c r="C364" s="89" t="s">
        <v>639</v>
      </c>
      <c r="D364" s="90" t="s">
        <v>1909</v>
      </c>
      <c r="E364" s="82">
        <v>3123817155</v>
      </c>
      <c r="F364" s="93" t="s">
        <v>1084</v>
      </c>
      <c r="G364" s="82"/>
      <c r="H364" s="74" t="s">
        <v>1029</v>
      </c>
      <c r="I364" s="92"/>
    </row>
    <row r="365" spans="1:9" x14ac:dyDescent="0.2">
      <c r="A365" s="69">
        <v>365</v>
      </c>
      <c r="B365" s="90" t="s">
        <v>1910</v>
      </c>
      <c r="C365" s="90" t="s">
        <v>639</v>
      </c>
      <c r="D365" s="90" t="s">
        <v>1911</v>
      </c>
      <c r="E365" s="82">
        <v>2082816</v>
      </c>
      <c r="F365" s="93" t="s">
        <v>1033</v>
      </c>
      <c r="G365" s="82"/>
      <c r="H365" s="74" t="s">
        <v>1029</v>
      </c>
      <c r="I365" s="92"/>
    </row>
    <row r="366" spans="1:9" x14ac:dyDescent="0.2">
      <c r="A366" s="69">
        <v>366</v>
      </c>
      <c r="B366" s="79" t="s">
        <v>1118</v>
      </c>
      <c r="C366" s="89" t="s">
        <v>639</v>
      </c>
      <c r="D366" s="90" t="s">
        <v>1912</v>
      </c>
      <c r="E366" s="83">
        <v>3123817155</v>
      </c>
      <c r="F366" s="81" t="s">
        <v>1084</v>
      </c>
      <c r="G366" s="82"/>
      <c r="H366" s="74" t="s">
        <v>1029</v>
      </c>
      <c r="I366" s="92"/>
    </row>
    <row r="367" spans="1:9" x14ac:dyDescent="0.2">
      <c r="A367" s="69">
        <v>367</v>
      </c>
      <c r="B367" s="94" t="s">
        <v>1913</v>
      </c>
      <c r="C367" s="79" t="s">
        <v>639</v>
      </c>
      <c r="D367" s="79" t="s">
        <v>1914</v>
      </c>
      <c r="E367" s="82">
        <v>3102073262</v>
      </c>
      <c r="F367" s="81" t="s">
        <v>1084</v>
      </c>
      <c r="G367" s="82"/>
      <c r="H367" s="74" t="s">
        <v>1029</v>
      </c>
      <c r="I367" s="92"/>
    </row>
    <row r="368" spans="1:9" x14ac:dyDescent="0.2">
      <c r="A368" s="69">
        <v>368</v>
      </c>
      <c r="B368" s="79" t="s">
        <v>1915</v>
      </c>
      <c r="C368" s="89" t="s">
        <v>639</v>
      </c>
      <c r="D368" s="89" t="s">
        <v>1916</v>
      </c>
      <c r="E368" s="82">
        <v>3125666873</v>
      </c>
      <c r="F368" s="95" t="s">
        <v>1084</v>
      </c>
      <c r="G368" s="82">
        <v>13707876</v>
      </c>
      <c r="H368" s="74" t="s">
        <v>1029</v>
      </c>
      <c r="I368" s="92"/>
    </row>
    <row r="369" spans="1:9" x14ac:dyDescent="0.2">
      <c r="A369" s="69">
        <v>369</v>
      </c>
      <c r="B369" s="94" t="s">
        <v>1917</v>
      </c>
      <c r="C369" s="89" t="s">
        <v>639</v>
      </c>
      <c r="D369" s="89" t="s">
        <v>1918</v>
      </c>
      <c r="E369" s="82">
        <v>3193982859</v>
      </c>
      <c r="F369" s="95" t="s">
        <v>1084</v>
      </c>
      <c r="G369" s="82"/>
      <c r="H369" s="74" t="s">
        <v>1029</v>
      </c>
      <c r="I369" s="92"/>
    </row>
    <row r="370" spans="1:9" x14ac:dyDescent="0.2">
      <c r="A370" s="69">
        <v>370</v>
      </c>
      <c r="B370" s="94" t="s">
        <v>1919</v>
      </c>
      <c r="C370" s="89" t="s">
        <v>1920</v>
      </c>
      <c r="D370" s="89" t="s">
        <v>1921</v>
      </c>
      <c r="E370" s="82">
        <v>3112656639</v>
      </c>
      <c r="F370" s="95" t="s">
        <v>1084</v>
      </c>
      <c r="G370" s="82">
        <v>22080975</v>
      </c>
      <c r="H370" s="74" t="s">
        <v>1029</v>
      </c>
      <c r="I370" s="92"/>
    </row>
    <row r="371" spans="1:9" x14ac:dyDescent="0.2">
      <c r="A371" s="69">
        <v>371</v>
      </c>
      <c r="B371" s="94" t="s">
        <v>1922</v>
      </c>
      <c r="C371" s="94" t="s">
        <v>1923</v>
      </c>
      <c r="D371" s="89" t="s">
        <v>1924</v>
      </c>
      <c r="E371" s="82">
        <v>3115165778</v>
      </c>
      <c r="F371" s="95" t="s">
        <v>1084</v>
      </c>
      <c r="G371" s="82">
        <v>19459240</v>
      </c>
      <c r="H371" s="74" t="s">
        <v>1029</v>
      </c>
      <c r="I371" s="92"/>
    </row>
    <row r="372" spans="1:9" x14ac:dyDescent="0.2">
      <c r="A372" s="69">
        <v>372</v>
      </c>
      <c r="B372" s="94" t="s">
        <v>1925</v>
      </c>
      <c r="C372" s="89" t="s">
        <v>639</v>
      </c>
      <c r="D372" s="89" t="s">
        <v>1926</v>
      </c>
      <c r="E372" s="82">
        <v>3726448</v>
      </c>
      <c r="F372" s="95" t="s">
        <v>1084</v>
      </c>
      <c r="G372" s="82"/>
      <c r="H372" s="74" t="s">
        <v>1029</v>
      </c>
      <c r="I372" s="92"/>
    </row>
    <row r="373" spans="1:9" x14ac:dyDescent="0.2">
      <c r="A373" s="69">
        <v>373</v>
      </c>
      <c r="B373" s="94" t="s">
        <v>1927</v>
      </c>
      <c r="C373" s="89" t="s">
        <v>639</v>
      </c>
      <c r="D373" s="89" t="s">
        <v>1928</v>
      </c>
      <c r="E373" s="82">
        <v>3214010522</v>
      </c>
      <c r="F373" s="95" t="s">
        <v>1084</v>
      </c>
      <c r="G373" s="82"/>
      <c r="H373" s="74" t="s">
        <v>1029</v>
      </c>
      <c r="I373" s="92"/>
    </row>
    <row r="374" spans="1:9" x14ac:dyDescent="0.2">
      <c r="A374" s="69">
        <v>374</v>
      </c>
      <c r="B374" s="94" t="s">
        <v>1929</v>
      </c>
      <c r="C374" s="89" t="s">
        <v>639</v>
      </c>
      <c r="D374" s="89" t="s">
        <v>1930</v>
      </c>
      <c r="E374" s="82">
        <v>3123121777</v>
      </c>
      <c r="F374" s="95" t="s">
        <v>1084</v>
      </c>
      <c r="G374" s="82"/>
      <c r="H374" s="74" t="s">
        <v>1029</v>
      </c>
      <c r="I374" s="92"/>
    </row>
    <row r="375" spans="1:9" x14ac:dyDescent="0.2">
      <c r="A375" s="69">
        <v>375</v>
      </c>
      <c r="B375" s="94" t="s">
        <v>1931</v>
      </c>
      <c r="C375" s="89" t="s">
        <v>1932</v>
      </c>
      <c r="D375" s="89" t="s">
        <v>1933</v>
      </c>
      <c r="E375" s="82">
        <v>2390573</v>
      </c>
      <c r="F375" s="95" t="s">
        <v>1084</v>
      </c>
      <c r="G375" s="82">
        <v>41718081</v>
      </c>
      <c r="H375" s="74" t="s">
        <v>1029</v>
      </c>
      <c r="I375" s="92"/>
    </row>
    <row r="376" spans="1:9" x14ac:dyDescent="0.2">
      <c r="A376" s="69">
        <v>376</v>
      </c>
      <c r="B376" s="94" t="s">
        <v>1515</v>
      </c>
      <c r="C376" s="89" t="s">
        <v>639</v>
      </c>
      <c r="D376" s="89" t="s">
        <v>1934</v>
      </c>
      <c r="E376" s="82">
        <v>3132537254</v>
      </c>
      <c r="F376" s="95" t="s">
        <v>1084</v>
      </c>
      <c r="G376" s="82"/>
      <c r="H376" s="74" t="s">
        <v>1029</v>
      </c>
      <c r="I376" s="92"/>
    </row>
    <row r="377" spans="1:9" x14ac:dyDescent="0.2">
      <c r="A377" s="69">
        <v>377</v>
      </c>
      <c r="B377" s="94" t="s">
        <v>1131</v>
      </c>
      <c r="C377" s="89" t="s">
        <v>639</v>
      </c>
      <c r="D377" s="89" t="s">
        <v>1935</v>
      </c>
      <c r="E377" s="82">
        <v>2720420</v>
      </c>
      <c r="F377" s="95" t="s">
        <v>1084</v>
      </c>
      <c r="G377" s="82"/>
      <c r="H377" s="74" t="s">
        <v>1029</v>
      </c>
      <c r="I377" s="92"/>
    </row>
    <row r="378" spans="1:9" x14ac:dyDescent="0.2">
      <c r="A378" s="69">
        <v>378</v>
      </c>
      <c r="B378" s="94" t="s">
        <v>1863</v>
      </c>
      <c r="C378" s="89" t="s">
        <v>639</v>
      </c>
      <c r="D378" s="89" t="s">
        <v>1936</v>
      </c>
      <c r="E378" s="82">
        <v>4609548</v>
      </c>
      <c r="F378" s="95" t="s">
        <v>1084</v>
      </c>
      <c r="G378" s="82"/>
      <c r="H378" s="74" t="s">
        <v>1029</v>
      </c>
      <c r="I378" s="92"/>
    </row>
    <row r="379" spans="1:9" x14ac:dyDescent="0.2">
      <c r="A379" s="69">
        <v>379</v>
      </c>
      <c r="B379" s="94" t="s">
        <v>1937</v>
      </c>
      <c r="C379" s="89" t="s">
        <v>639</v>
      </c>
      <c r="D379" s="89" t="s">
        <v>1938</v>
      </c>
      <c r="E379" s="82">
        <v>3163084080</v>
      </c>
      <c r="F379" s="95" t="s">
        <v>1084</v>
      </c>
      <c r="G379" s="82"/>
      <c r="H379" s="74" t="s">
        <v>1029</v>
      </c>
      <c r="I379" s="92"/>
    </row>
    <row r="380" spans="1:9" x14ac:dyDescent="0.2">
      <c r="A380" s="69">
        <v>380</v>
      </c>
      <c r="B380" s="94" t="s">
        <v>1939</v>
      </c>
      <c r="C380" s="89" t="s">
        <v>639</v>
      </c>
      <c r="D380" s="89" t="s">
        <v>1940</v>
      </c>
      <c r="E380" s="82">
        <v>3042028113</v>
      </c>
      <c r="F380" s="95" t="s">
        <v>1084</v>
      </c>
      <c r="G380" s="82"/>
      <c r="H380" s="74" t="s">
        <v>1029</v>
      </c>
      <c r="I380" s="92"/>
    </row>
    <row r="381" spans="1:9" x14ac:dyDescent="0.2">
      <c r="A381" s="69">
        <v>381</v>
      </c>
      <c r="B381" s="94" t="s">
        <v>1941</v>
      </c>
      <c r="C381" s="89" t="s">
        <v>639</v>
      </c>
      <c r="D381" s="89" t="s">
        <v>1942</v>
      </c>
      <c r="E381" s="82">
        <v>3118927597</v>
      </c>
      <c r="F381" s="95" t="s">
        <v>1943</v>
      </c>
      <c r="G381" s="82"/>
      <c r="H381" s="74" t="s">
        <v>1029</v>
      </c>
      <c r="I381" s="92"/>
    </row>
    <row r="382" spans="1:9" x14ac:dyDescent="0.2">
      <c r="A382" s="69">
        <v>382</v>
      </c>
      <c r="B382" s="94" t="s">
        <v>1944</v>
      </c>
      <c r="C382" s="89" t="s">
        <v>1701</v>
      </c>
      <c r="D382" s="89" t="s">
        <v>1945</v>
      </c>
      <c r="E382" s="82">
        <v>2893152</v>
      </c>
      <c r="F382" s="95" t="s">
        <v>1943</v>
      </c>
      <c r="G382" s="82"/>
      <c r="H382" s="74" t="s">
        <v>1029</v>
      </c>
      <c r="I382" s="92"/>
    </row>
    <row r="383" spans="1:9" x14ac:dyDescent="0.2">
      <c r="A383" s="69">
        <v>383</v>
      </c>
      <c r="B383" s="94" t="s">
        <v>1946</v>
      </c>
      <c r="C383" s="89" t="s">
        <v>639</v>
      </c>
      <c r="D383" s="89" t="s">
        <v>1947</v>
      </c>
      <c r="E383" s="82">
        <v>2804861</v>
      </c>
      <c r="F383" s="95" t="s">
        <v>1943</v>
      </c>
      <c r="G383" s="82"/>
      <c r="H383" s="74" t="s">
        <v>1029</v>
      </c>
      <c r="I383" s="92"/>
    </row>
    <row r="384" spans="1:9" x14ac:dyDescent="0.2">
      <c r="A384" s="69">
        <v>384</v>
      </c>
      <c r="B384" s="94" t="s">
        <v>1948</v>
      </c>
      <c r="C384" s="89" t="s">
        <v>639</v>
      </c>
      <c r="D384" s="89" t="s">
        <v>1947</v>
      </c>
      <c r="E384" s="82">
        <v>2805301</v>
      </c>
      <c r="F384" s="95" t="s">
        <v>1943</v>
      </c>
      <c r="G384" s="82"/>
      <c r="H384" s="74" t="s">
        <v>1029</v>
      </c>
      <c r="I384" s="92"/>
    </row>
    <row r="385" spans="1:9" x14ac:dyDescent="0.2">
      <c r="A385" s="69">
        <v>385</v>
      </c>
      <c r="B385" s="94" t="s">
        <v>1949</v>
      </c>
      <c r="C385" s="89" t="s">
        <v>1950</v>
      </c>
      <c r="D385" s="89" t="s">
        <v>1951</v>
      </c>
      <c r="E385" s="82">
        <v>3669007</v>
      </c>
      <c r="F385" s="95" t="s">
        <v>1943</v>
      </c>
      <c r="G385" s="82"/>
      <c r="H385" s="74" t="s">
        <v>1029</v>
      </c>
      <c r="I385" s="92"/>
    </row>
    <row r="386" spans="1:9" x14ac:dyDescent="0.2">
      <c r="A386" s="69">
        <v>386</v>
      </c>
      <c r="B386" s="94" t="s">
        <v>1952</v>
      </c>
      <c r="C386" s="89" t="s">
        <v>1953</v>
      </c>
      <c r="D386" s="89" t="s">
        <v>1954</v>
      </c>
      <c r="E386" s="82">
        <v>3023019</v>
      </c>
      <c r="F386" s="95" t="s">
        <v>1943</v>
      </c>
      <c r="G386" s="82">
        <v>51564736</v>
      </c>
      <c r="H386" s="74" t="s">
        <v>1029</v>
      </c>
      <c r="I386" s="92"/>
    </row>
    <row r="387" spans="1:9" x14ac:dyDescent="0.2">
      <c r="A387" s="69">
        <v>387</v>
      </c>
      <c r="B387" s="94" t="s">
        <v>1955</v>
      </c>
      <c r="C387" s="89" t="s">
        <v>1956</v>
      </c>
      <c r="D387" s="89" t="s">
        <v>1957</v>
      </c>
      <c r="E387" s="82">
        <v>4605876</v>
      </c>
      <c r="F387" s="95" t="s">
        <v>1943</v>
      </c>
      <c r="G387" s="82"/>
      <c r="H387" s="74" t="s">
        <v>1029</v>
      </c>
      <c r="I387" s="92"/>
    </row>
    <row r="388" spans="1:9" x14ac:dyDescent="0.2">
      <c r="A388" s="69">
        <v>388</v>
      </c>
      <c r="B388" s="94" t="s">
        <v>1958</v>
      </c>
      <c r="C388" s="89" t="s">
        <v>639</v>
      </c>
      <c r="D388" s="89" t="s">
        <v>1959</v>
      </c>
      <c r="E388" s="82">
        <v>2467190</v>
      </c>
      <c r="F388" s="95" t="s">
        <v>1943</v>
      </c>
      <c r="G388" s="82"/>
      <c r="H388" s="74" t="s">
        <v>1029</v>
      </c>
      <c r="I388" s="92"/>
    </row>
    <row r="389" spans="1:9" x14ac:dyDescent="0.2">
      <c r="A389" s="69">
        <v>389</v>
      </c>
      <c r="B389" s="94" t="s">
        <v>1960</v>
      </c>
      <c r="C389" s="89" t="s">
        <v>1961</v>
      </c>
      <c r="D389" s="89" t="s">
        <v>1962</v>
      </c>
      <c r="E389" s="82">
        <v>3212971931</v>
      </c>
      <c r="F389" s="95" t="s">
        <v>1943</v>
      </c>
      <c r="G389" s="82"/>
      <c r="H389" s="74" t="s">
        <v>1029</v>
      </c>
      <c r="I389" s="92"/>
    </row>
    <row r="390" spans="1:9" x14ac:dyDescent="0.2">
      <c r="A390" s="69">
        <v>390</v>
      </c>
      <c r="B390" s="94" t="s">
        <v>1379</v>
      </c>
      <c r="C390" s="89" t="s">
        <v>1963</v>
      </c>
      <c r="D390" s="89" t="s">
        <v>1964</v>
      </c>
      <c r="E390" s="82">
        <v>3125172289</v>
      </c>
      <c r="F390" s="95" t="s">
        <v>1943</v>
      </c>
      <c r="G390" s="82"/>
      <c r="H390" s="74" t="s">
        <v>1029</v>
      </c>
      <c r="I390" s="92"/>
    </row>
    <row r="391" spans="1:9" x14ac:dyDescent="0.2">
      <c r="A391" s="69">
        <v>391</v>
      </c>
      <c r="B391" s="94" t="s">
        <v>1965</v>
      </c>
      <c r="C391" s="89" t="s">
        <v>1966</v>
      </c>
      <c r="D391" s="89" t="s">
        <v>1967</v>
      </c>
      <c r="E391" s="82">
        <v>3214369271</v>
      </c>
      <c r="F391" s="95" t="s">
        <v>1943</v>
      </c>
      <c r="G391" s="82"/>
      <c r="H391" s="74" t="s">
        <v>1029</v>
      </c>
      <c r="I391" s="92"/>
    </row>
    <row r="392" spans="1:9" x14ac:dyDescent="0.2">
      <c r="A392" s="69">
        <v>392</v>
      </c>
      <c r="B392" s="94" t="s">
        <v>1968</v>
      </c>
      <c r="C392" s="89" t="s">
        <v>1969</v>
      </c>
      <c r="D392" s="89" t="s">
        <v>1970</v>
      </c>
      <c r="E392" s="82">
        <v>3118274630</v>
      </c>
      <c r="F392" s="95" t="s">
        <v>1943</v>
      </c>
      <c r="G392" s="82"/>
      <c r="H392" s="74" t="s">
        <v>1029</v>
      </c>
      <c r="I392" s="92"/>
    </row>
    <row r="393" spans="1:9" x14ac:dyDescent="0.2">
      <c r="A393" s="69">
        <v>393</v>
      </c>
      <c r="B393" s="90" t="s">
        <v>1971</v>
      </c>
      <c r="C393" s="89" t="s">
        <v>947</v>
      </c>
      <c r="D393" s="90" t="s">
        <v>1972</v>
      </c>
      <c r="E393" s="83">
        <v>3168752998</v>
      </c>
      <c r="F393" s="93" t="s">
        <v>1044</v>
      </c>
      <c r="G393" s="82"/>
      <c r="H393" s="74" t="s">
        <v>1029</v>
      </c>
      <c r="I393" s="92"/>
    </row>
    <row r="394" spans="1:9" x14ac:dyDescent="0.2">
      <c r="A394" s="69">
        <v>394</v>
      </c>
      <c r="B394" s="90" t="s">
        <v>1973</v>
      </c>
      <c r="C394" s="89" t="s">
        <v>1974</v>
      </c>
      <c r="D394" s="90" t="s">
        <v>1975</v>
      </c>
      <c r="E394" s="83">
        <v>3206218414</v>
      </c>
      <c r="F394" s="93" t="s">
        <v>1044</v>
      </c>
      <c r="G394" s="82"/>
      <c r="H394" s="74" t="s">
        <v>1029</v>
      </c>
      <c r="I394" s="92"/>
    </row>
    <row r="395" spans="1:9" x14ac:dyDescent="0.2">
      <c r="A395" s="69">
        <v>395</v>
      </c>
      <c r="B395" s="90" t="s">
        <v>1976</v>
      </c>
      <c r="C395" s="89" t="s">
        <v>639</v>
      </c>
      <c r="D395" s="90" t="s">
        <v>1977</v>
      </c>
      <c r="E395" s="83">
        <v>3142432009</v>
      </c>
      <c r="F395" s="93" t="s">
        <v>1044</v>
      </c>
      <c r="G395" s="82"/>
      <c r="H395" s="74" t="s">
        <v>1029</v>
      </c>
      <c r="I395" s="92"/>
    </row>
    <row r="396" spans="1:9" x14ac:dyDescent="0.2">
      <c r="A396" s="69">
        <v>396</v>
      </c>
      <c r="B396" s="102" t="s">
        <v>1978</v>
      </c>
      <c r="C396" s="103" t="s">
        <v>1979</v>
      </c>
      <c r="D396" s="103" t="s">
        <v>1980</v>
      </c>
      <c r="E396" s="104">
        <v>3192781575</v>
      </c>
      <c r="F396" s="105" t="s">
        <v>1699</v>
      </c>
      <c r="G396" s="104">
        <v>1023935055</v>
      </c>
      <c r="H396" s="106" t="s">
        <v>1029</v>
      </c>
      <c r="I396" s="92"/>
    </row>
    <row r="397" spans="1:9" x14ac:dyDescent="0.2">
      <c r="A397" s="69">
        <v>397</v>
      </c>
      <c r="B397" s="94" t="s">
        <v>1981</v>
      </c>
      <c r="C397" s="89" t="s">
        <v>950</v>
      </c>
      <c r="D397" s="89" t="s">
        <v>1982</v>
      </c>
      <c r="E397" s="82">
        <v>2659845</v>
      </c>
      <c r="F397" s="95" t="s">
        <v>1062</v>
      </c>
      <c r="G397" s="82"/>
      <c r="H397" s="74" t="s">
        <v>1029</v>
      </c>
      <c r="I397" s="92"/>
    </row>
    <row r="398" spans="1:9" x14ac:dyDescent="0.2">
      <c r="A398" s="69">
        <v>398</v>
      </c>
      <c r="B398" s="90" t="s">
        <v>1983</v>
      </c>
      <c r="C398" s="89" t="s">
        <v>1984</v>
      </c>
      <c r="D398" s="89"/>
      <c r="E398" s="82"/>
      <c r="F398" s="95" t="s">
        <v>1062</v>
      </c>
      <c r="G398" s="82"/>
      <c r="H398" s="74" t="s">
        <v>1029</v>
      </c>
      <c r="I398" s="92"/>
    </row>
    <row r="399" spans="1:9" x14ac:dyDescent="0.2">
      <c r="A399" s="69">
        <v>399</v>
      </c>
      <c r="B399" s="90" t="s">
        <v>1985</v>
      </c>
      <c r="C399" s="89" t="s">
        <v>1986</v>
      </c>
      <c r="D399" s="89" t="s">
        <v>1987</v>
      </c>
      <c r="E399" s="82">
        <v>3213481300</v>
      </c>
      <c r="F399" s="95" t="s">
        <v>1062</v>
      </c>
      <c r="G399" s="82"/>
      <c r="H399" s="74" t="s">
        <v>1029</v>
      </c>
      <c r="I399" s="92"/>
    </row>
    <row r="400" spans="1:9" x14ac:dyDescent="0.2">
      <c r="A400" s="69">
        <v>400</v>
      </c>
      <c r="B400" s="90" t="s">
        <v>1988</v>
      </c>
      <c r="C400" s="89" t="s">
        <v>1989</v>
      </c>
      <c r="D400" s="89" t="s">
        <v>1990</v>
      </c>
      <c r="E400" s="82">
        <v>3213287714</v>
      </c>
      <c r="F400" s="95" t="s">
        <v>1062</v>
      </c>
      <c r="G400" s="82"/>
      <c r="H400" s="74" t="s">
        <v>1029</v>
      </c>
      <c r="I400" s="92"/>
    </row>
    <row r="401" spans="1:9" x14ac:dyDescent="0.2">
      <c r="A401" s="69">
        <v>401</v>
      </c>
      <c r="B401" s="90" t="s">
        <v>1991</v>
      </c>
      <c r="C401" s="89" t="s">
        <v>1992</v>
      </c>
      <c r="D401" s="89" t="s">
        <v>1993</v>
      </c>
      <c r="E401" s="82">
        <v>3002336515</v>
      </c>
      <c r="F401" s="95" t="s">
        <v>1062</v>
      </c>
      <c r="G401" s="82"/>
      <c r="H401" s="74" t="s">
        <v>1029</v>
      </c>
      <c r="I401" s="92"/>
    </row>
    <row r="402" spans="1:9" x14ac:dyDescent="0.2">
      <c r="A402" s="69">
        <v>402</v>
      </c>
      <c r="B402" s="90" t="s">
        <v>1994</v>
      </c>
      <c r="C402" s="89" t="s">
        <v>639</v>
      </c>
      <c r="D402" s="89" t="s">
        <v>1995</v>
      </c>
      <c r="E402" s="82">
        <v>3117484270</v>
      </c>
      <c r="F402" s="95" t="s">
        <v>1062</v>
      </c>
      <c r="G402" s="82"/>
      <c r="H402" s="74" t="s">
        <v>1029</v>
      </c>
      <c r="I402" s="92"/>
    </row>
    <row r="403" spans="1:9" x14ac:dyDescent="0.2">
      <c r="A403" s="69">
        <v>403</v>
      </c>
      <c r="B403" s="90" t="s">
        <v>1996</v>
      </c>
      <c r="C403" s="89" t="s">
        <v>639</v>
      </c>
      <c r="D403" s="89" t="s">
        <v>1997</v>
      </c>
      <c r="E403" s="82">
        <v>3214369271</v>
      </c>
      <c r="F403" s="95" t="s">
        <v>1896</v>
      </c>
      <c r="G403" s="82"/>
      <c r="H403" s="74" t="s">
        <v>1029</v>
      </c>
      <c r="I403" s="92"/>
    </row>
    <row r="404" spans="1:9" x14ac:dyDescent="0.2">
      <c r="A404" s="69">
        <v>404</v>
      </c>
      <c r="B404" s="89" t="s">
        <v>1998</v>
      </c>
      <c r="C404" s="89" t="s">
        <v>1999</v>
      </c>
      <c r="D404" s="89" t="s">
        <v>2000</v>
      </c>
      <c r="E404" s="82">
        <v>2787905</v>
      </c>
      <c r="F404" s="95" t="s">
        <v>1062</v>
      </c>
      <c r="G404" s="82"/>
      <c r="H404" s="74" t="s">
        <v>1029</v>
      </c>
      <c r="I404" s="92"/>
    </row>
    <row r="405" spans="1:9" x14ac:dyDescent="0.2">
      <c r="A405" s="69">
        <v>405</v>
      </c>
      <c r="B405" s="89" t="s">
        <v>2001</v>
      </c>
      <c r="C405" s="89" t="s">
        <v>947</v>
      </c>
      <c r="D405" s="89" t="s">
        <v>2002</v>
      </c>
      <c r="E405" s="82">
        <v>2786924</v>
      </c>
      <c r="F405" s="95" t="s">
        <v>1062</v>
      </c>
      <c r="G405" s="82"/>
      <c r="H405" s="74" t="s">
        <v>1029</v>
      </c>
      <c r="I405" s="92"/>
    </row>
    <row r="406" spans="1:9" x14ac:dyDescent="0.2">
      <c r="A406" s="69">
        <v>406</v>
      </c>
      <c r="B406" s="89" t="s">
        <v>2003</v>
      </c>
      <c r="C406" s="89" t="s">
        <v>947</v>
      </c>
      <c r="D406" s="89" t="s">
        <v>2004</v>
      </c>
      <c r="E406" s="82">
        <v>4746672</v>
      </c>
      <c r="F406" s="95" t="s">
        <v>1062</v>
      </c>
      <c r="G406" s="82"/>
      <c r="H406" s="74" t="s">
        <v>1029</v>
      </c>
      <c r="I406" s="92"/>
    </row>
    <row r="407" spans="1:9" x14ac:dyDescent="0.2">
      <c r="A407" s="69">
        <v>407</v>
      </c>
      <c r="B407" s="89" t="s">
        <v>2005</v>
      </c>
      <c r="C407" s="89" t="s">
        <v>639</v>
      </c>
      <c r="D407" s="89" t="s">
        <v>2006</v>
      </c>
      <c r="E407" s="82">
        <v>2093172</v>
      </c>
      <c r="F407" s="95" t="s">
        <v>1062</v>
      </c>
      <c r="G407" s="82"/>
      <c r="H407" s="74" t="s">
        <v>1029</v>
      </c>
      <c r="I407" s="92"/>
    </row>
    <row r="408" spans="1:9" x14ac:dyDescent="0.2">
      <c r="A408" s="69">
        <v>408</v>
      </c>
      <c r="B408" s="90" t="s">
        <v>2007</v>
      </c>
      <c r="C408" s="91" t="s">
        <v>639</v>
      </c>
      <c r="D408" s="90" t="s">
        <v>2008</v>
      </c>
      <c r="E408" s="83">
        <v>3112165180</v>
      </c>
      <c r="F408" s="93" t="s">
        <v>1108</v>
      </c>
      <c r="G408" s="87"/>
      <c r="H408" s="74" t="s">
        <v>1029</v>
      </c>
      <c r="I408" s="92"/>
    </row>
    <row r="409" spans="1:9" x14ac:dyDescent="0.2">
      <c r="A409" s="69">
        <v>409</v>
      </c>
      <c r="B409" s="90" t="s">
        <v>2009</v>
      </c>
      <c r="C409" s="91" t="s">
        <v>946</v>
      </c>
      <c r="D409" s="90" t="s">
        <v>2010</v>
      </c>
      <c r="E409" s="83">
        <v>3104502259</v>
      </c>
      <c r="F409" s="93" t="s">
        <v>1108</v>
      </c>
      <c r="G409" s="87"/>
      <c r="H409" s="74" t="s">
        <v>1029</v>
      </c>
      <c r="I409" s="92"/>
    </row>
    <row r="410" spans="1:9" x14ac:dyDescent="0.2">
      <c r="A410" s="69">
        <v>410</v>
      </c>
      <c r="B410" s="90" t="s">
        <v>2011</v>
      </c>
      <c r="C410" s="90" t="s">
        <v>639</v>
      </c>
      <c r="D410" s="90" t="s">
        <v>2012</v>
      </c>
      <c r="E410" s="82">
        <v>3118305417</v>
      </c>
      <c r="F410" s="93" t="s">
        <v>2013</v>
      </c>
      <c r="G410" s="82"/>
      <c r="H410" s="74" t="s">
        <v>1029</v>
      </c>
      <c r="I410" s="92"/>
    </row>
    <row r="411" spans="1:9" x14ac:dyDescent="0.2">
      <c r="A411" s="69">
        <v>411</v>
      </c>
      <c r="B411" s="90" t="s">
        <v>2014</v>
      </c>
      <c r="C411" s="90" t="s">
        <v>639</v>
      </c>
      <c r="D411" s="90" t="s">
        <v>2015</v>
      </c>
      <c r="E411" s="82">
        <v>3679998</v>
      </c>
      <c r="F411" s="93" t="s">
        <v>2013</v>
      </c>
      <c r="G411" s="82"/>
      <c r="H411" s="74" t="s">
        <v>1029</v>
      </c>
      <c r="I411" s="92"/>
    </row>
    <row r="412" spans="1:9" x14ac:dyDescent="0.2">
      <c r="A412" s="69">
        <v>412</v>
      </c>
      <c r="B412" s="90" t="s">
        <v>2016</v>
      </c>
      <c r="C412" s="90" t="s">
        <v>639</v>
      </c>
      <c r="D412" s="90" t="s">
        <v>2017</v>
      </c>
      <c r="E412" s="82">
        <v>3144403230</v>
      </c>
      <c r="F412" s="93" t="s">
        <v>2013</v>
      </c>
      <c r="G412" s="82"/>
      <c r="H412" s="74" t="s">
        <v>1029</v>
      </c>
      <c r="I412" s="92"/>
    </row>
    <row r="413" spans="1:9" x14ac:dyDescent="0.2">
      <c r="A413" s="69">
        <v>413</v>
      </c>
      <c r="B413" s="90" t="s">
        <v>2018</v>
      </c>
      <c r="C413" s="90" t="s">
        <v>1195</v>
      </c>
      <c r="D413" s="90" t="s">
        <v>2019</v>
      </c>
      <c r="E413" s="82">
        <v>3114875635</v>
      </c>
      <c r="F413" s="93" t="s">
        <v>2013</v>
      </c>
      <c r="G413" s="82"/>
      <c r="H413" s="74" t="s">
        <v>1029</v>
      </c>
      <c r="I413" s="92"/>
    </row>
    <row r="414" spans="1:9" x14ac:dyDescent="0.2">
      <c r="A414" s="69">
        <v>414</v>
      </c>
      <c r="B414" s="90" t="s">
        <v>2020</v>
      </c>
      <c r="C414" s="90" t="s">
        <v>2021</v>
      </c>
      <c r="D414" s="90" t="s">
        <v>2022</v>
      </c>
      <c r="E414" s="82">
        <v>3645351</v>
      </c>
      <c r="F414" s="93" t="s">
        <v>2013</v>
      </c>
      <c r="G414" s="82"/>
      <c r="H414" s="74" t="s">
        <v>1029</v>
      </c>
      <c r="I414" s="92"/>
    </row>
    <row r="415" spans="1:9" x14ac:dyDescent="0.2">
      <c r="A415" s="69">
        <v>415</v>
      </c>
      <c r="B415" s="90" t="s">
        <v>2023</v>
      </c>
      <c r="C415" s="90" t="s">
        <v>947</v>
      </c>
      <c r="D415" s="90" t="s">
        <v>2024</v>
      </c>
      <c r="E415" s="82">
        <v>5206101</v>
      </c>
      <c r="F415" s="93" t="s">
        <v>2013</v>
      </c>
      <c r="G415" s="82"/>
      <c r="H415" s="74" t="s">
        <v>1029</v>
      </c>
      <c r="I415" s="92"/>
    </row>
    <row r="416" spans="1:9" x14ac:dyDescent="0.2">
      <c r="A416" s="69">
        <v>416</v>
      </c>
      <c r="B416" s="90" t="s">
        <v>2025</v>
      </c>
      <c r="C416" s="90" t="s">
        <v>2026</v>
      </c>
      <c r="D416" s="90" t="s">
        <v>2027</v>
      </c>
      <c r="E416" s="82">
        <v>3118322977</v>
      </c>
      <c r="F416" s="93" t="s">
        <v>2013</v>
      </c>
      <c r="G416" s="82"/>
      <c r="H416" s="74" t="s">
        <v>1029</v>
      </c>
      <c r="I416" s="92"/>
    </row>
    <row r="417" spans="1:9" x14ac:dyDescent="0.2">
      <c r="A417" s="69">
        <v>417</v>
      </c>
      <c r="B417" s="90" t="s">
        <v>2028</v>
      </c>
      <c r="C417" s="90" t="s">
        <v>947</v>
      </c>
      <c r="D417" s="90" t="s">
        <v>2029</v>
      </c>
      <c r="E417" s="82">
        <v>3632338</v>
      </c>
      <c r="F417" s="93" t="s">
        <v>2013</v>
      </c>
      <c r="G417" s="82"/>
      <c r="H417" s="74" t="s">
        <v>1029</v>
      </c>
      <c r="I417" s="92"/>
    </row>
    <row r="418" spans="1:9" x14ac:dyDescent="0.2">
      <c r="A418" s="69">
        <v>418</v>
      </c>
      <c r="B418" s="90" t="s">
        <v>2030</v>
      </c>
      <c r="C418" s="90" t="s">
        <v>2031</v>
      </c>
      <c r="D418" s="90" t="s">
        <v>2032</v>
      </c>
      <c r="E418" s="82">
        <v>3204353634</v>
      </c>
      <c r="F418" s="93" t="s">
        <v>2013</v>
      </c>
      <c r="G418" s="82">
        <v>79435842</v>
      </c>
      <c r="H418" s="74" t="s">
        <v>1029</v>
      </c>
      <c r="I418" s="92"/>
    </row>
    <row r="419" spans="1:9" x14ac:dyDescent="0.2">
      <c r="A419" s="69">
        <v>419</v>
      </c>
      <c r="B419" s="90" t="s">
        <v>2033</v>
      </c>
      <c r="C419" s="90" t="s">
        <v>639</v>
      </c>
      <c r="D419" s="90" t="s">
        <v>2034</v>
      </c>
      <c r="E419" s="82">
        <v>3104542332</v>
      </c>
      <c r="F419" s="93" t="s">
        <v>2013</v>
      </c>
      <c r="G419" s="82"/>
      <c r="H419" s="74" t="s">
        <v>1029</v>
      </c>
      <c r="I419" s="92"/>
    </row>
    <row r="420" spans="1:9" x14ac:dyDescent="0.2">
      <c r="A420" s="69">
        <v>420</v>
      </c>
      <c r="B420" s="90" t="s">
        <v>2035</v>
      </c>
      <c r="C420" s="90" t="s">
        <v>947</v>
      </c>
      <c r="D420" s="90" t="s">
        <v>2036</v>
      </c>
      <c r="E420" s="82"/>
      <c r="F420" s="93" t="s">
        <v>2013</v>
      </c>
      <c r="G420" s="82"/>
      <c r="H420" s="74" t="s">
        <v>1029</v>
      </c>
      <c r="I420" s="92"/>
    </row>
    <row r="421" spans="1:9" x14ac:dyDescent="0.2">
      <c r="A421" s="69">
        <v>421</v>
      </c>
      <c r="B421" s="90" t="s">
        <v>2037</v>
      </c>
      <c r="C421" s="90" t="s">
        <v>639</v>
      </c>
      <c r="D421" s="90" t="s">
        <v>2038</v>
      </c>
      <c r="E421" s="82">
        <v>3142568630</v>
      </c>
      <c r="F421" s="93" t="s">
        <v>2013</v>
      </c>
      <c r="G421" s="82"/>
      <c r="H421" s="74" t="s">
        <v>1029</v>
      </c>
      <c r="I421" s="92"/>
    </row>
    <row r="422" spans="1:9" x14ac:dyDescent="0.2">
      <c r="A422" s="69">
        <v>422</v>
      </c>
      <c r="B422" s="90" t="s">
        <v>2039</v>
      </c>
      <c r="C422" s="90" t="s">
        <v>946</v>
      </c>
      <c r="D422" s="90" t="s">
        <v>2040</v>
      </c>
      <c r="E422" s="82">
        <v>7625786</v>
      </c>
      <c r="F422" s="93" t="s">
        <v>1041</v>
      </c>
      <c r="G422" s="82"/>
      <c r="H422" s="74" t="s">
        <v>1029</v>
      </c>
      <c r="I422" s="92"/>
    </row>
    <row r="423" spans="1:9" x14ac:dyDescent="0.2">
      <c r="A423" s="69">
        <v>423</v>
      </c>
      <c r="B423" s="90" t="s">
        <v>2041</v>
      </c>
      <c r="C423" s="90" t="s">
        <v>946</v>
      </c>
      <c r="D423" s="90" t="s">
        <v>2042</v>
      </c>
      <c r="E423" s="82">
        <v>3123660744</v>
      </c>
      <c r="F423" s="93" t="s">
        <v>961</v>
      </c>
      <c r="G423" s="82"/>
      <c r="H423" s="74" t="s">
        <v>1029</v>
      </c>
      <c r="I423" s="92"/>
    </row>
    <row r="424" spans="1:9" x14ac:dyDescent="0.2">
      <c r="A424" s="69">
        <v>424</v>
      </c>
      <c r="B424" s="90" t="s">
        <v>2043</v>
      </c>
      <c r="C424" s="89" t="s">
        <v>2044</v>
      </c>
      <c r="D424" s="90" t="s">
        <v>2045</v>
      </c>
      <c r="E424" s="82">
        <v>3133005509</v>
      </c>
      <c r="F424" s="93" t="s">
        <v>1028</v>
      </c>
      <c r="G424" s="82">
        <v>53890930</v>
      </c>
      <c r="H424" s="74" t="s">
        <v>1029</v>
      </c>
      <c r="I424" s="92"/>
    </row>
    <row r="425" spans="1:9" x14ac:dyDescent="0.2">
      <c r="A425" s="69">
        <v>425</v>
      </c>
      <c r="B425" s="90" t="s">
        <v>2046</v>
      </c>
      <c r="C425" s="89" t="s">
        <v>2047</v>
      </c>
      <c r="D425" s="90" t="s">
        <v>2048</v>
      </c>
      <c r="E425" s="82"/>
      <c r="F425" s="93" t="s">
        <v>1028</v>
      </c>
      <c r="G425" s="82"/>
      <c r="H425" s="74" t="s">
        <v>1029</v>
      </c>
      <c r="I425" s="92"/>
    </row>
    <row r="426" spans="1:9" x14ac:dyDescent="0.2">
      <c r="A426" s="69">
        <v>426</v>
      </c>
      <c r="B426" s="90" t="s">
        <v>2049</v>
      </c>
      <c r="C426" s="89" t="s">
        <v>948</v>
      </c>
      <c r="D426" s="90" t="s">
        <v>2050</v>
      </c>
      <c r="E426" s="82">
        <v>3142716398</v>
      </c>
      <c r="F426" s="93" t="s">
        <v>1028</v>
      </c>
      <c r="G426" s="82"/>
      <c r="H426" s="74" t="s">
        <v>1029</v>
      </c>
      <c r="I426" s="92"/>
    </row>
    <row r="427" spans="1:9" x14ac:dyDescent="0.2">
      <c r="A427" s="69">
        <v>427</v>
      </c>
      <c r="B427" s="90" t="s">
        <v>2051</v>
      </c>
      <c r="C427" s="89" t="s">
        <v>1151</v>
      </c>
      <c r="D427" s="90" t="s">
        <v>2052</v>
      </c>
      <c r="E427" s="82">
        <v>3202636727</v>
      </c>
      <c r="F427" s="93" t="s">
        <v>1028</v>
      </c>
      <c r="G427" s="82"/>
      <c r="H427" s="74" t="s">
        <v>1029</v>
      </c>
      <c r="I427" s="92"/>
    </row>
    <row r="428" spans="1:9" x14ac:dyDescent="0.2">
      <c r="A428" s="69">
        <v>428</v>
      </c>
      <c r="B428" s="90" t="s">
        <v>2053</v>
      </c>
      <c r="C428" s="89" t="s">
        <v>2054</v>
      </c>
      <c r="D428" s="90" t="s">
        <v>2055</v>
      </c>
      <c r="E428" s="82">
        <v>3204990535</v>
      </c>
      <c r="F428" s="93" t="s">
        <v>1028</v>
      </c>
      <c r="G428" s="82"/>
      <c r="H428" s="74" t="s">
        <v>1029</v>
      </c>
      <c r="I428" s="92"/>
    </row>
    <row r="429" spans="1:9" x14ac:dyDescent="0.2">
      <c r="A429" s="69">
        <v>429</v>
      </c>
      <c r="B429" s="90" t="s">
        <v>2056</v>
      </c>
      <c r="C429" s="89" t="s">
        <v>2057</v>
      </c>
      <c r="D429" s="90" t="s">
        <v>2058</v>
      </c>
      <c r="E429" s="82">
        <v>3132738806</v>
      </c>
      <c r="F429" s="93" t="s">
        <v>1028</v>
      </c>
      <c r="G429" s="82"/>
      <c r="H429" s="74" t="s">
        <v>1029</v>
      </c>
      <c r="I429" s="92"/>
    </row>
    <row r="430" spans="1:9" x14ac:dyDescent="0.2">
      <c r="A430" s="69">
        <v>430</v>
      </c>
      <c r="B430" s="90" t="s">
        <v>2059</v>
      </c>
      <c r="C430" s="89" t="s">
        <v>2060</v>
      </c>
      <c r="D430" s="90" t="s">
        <v>2061</v>
      </c>
      <c r="E430" s="82">
        <v>3105856544</v>
      </c>
      <c r="F430" s="93" t="s">
        <v>1037</v>
      </c>
      <c r="G430" s="82"/>
      <c r="H430" s="74" t="s">
        <v>1029</v>
      </c>
      <c r="I430" s="92"/>
    </row>
    <row r="431" spans="1:9" x14ac:dyDescent="0.2">
      <c r="A431" s="69">
        <v>431</v>
      </c>
      <c r="B431" s="90" t="s">
        <v>2062</v>
      </c>
      <c r="C431" s="89" t="s">
        <v>2063</v>
      </c>
      <c r="D431" s="90" t="s">
        <v>2064</v>
      </c>
      <c r="E431" s="82">
        <v>3115704561</v>
      </c>
      <c r="F431" s="93" t="s">
        <v>1037</v>
      </c>
      <c r="G431" s="82"/>
      <c r="H431" s="74" t="s">
        <v>1029</v>
      </c>
      <c r="I431" s="92"/>
    </row>
    <row r="432" spans="1:9" x14ac:dyDescent="0.2">
      <c r="A432" s="69">
        <v>432</v>
      </c>
      <c r="B432" s="90" t="s">
        <v>2065</v>
      </c>
      <c r="C432" s="89" t="s">
        <v>2066</v>
      </c>
      <c r="D432" s="90" t="s">
        <v>2067</v>
      </c>
      <c r="E432" s="82">
        <v>3007353300</v>
      </c>
      <c r="F432" s="93" t="s">
        <v>1037</v>
      </c>
      <c r="G432" s="82"/>
      <c r="H432" s="74" t="s">
        <v>1029</v>
      </c>
      <c r="I432" s="92"/>
    </row>
    <row r="433" spans="1:9" x14ac:dyDescent="0.2">
      <c r="A433" s="69">
        <v>433</v>
      </c>
      <c r="B433" s="89" t="s">
        <v>2068</v>
      </c>
      <c r="C433" s="89" t="s">
        <v>2069</v>
      </c>
      <c r="D433" s="90" t="s">
        <v>2070</v>
      </c>
      <c r="E433" s="82">
        <v>8029833</v>
      </c>
      <c r="F433" s="93" t="s">
        <v>1483</v>
      </c>
      <c r="G433" s="82"/>
      <c r="H433" s="74" t="s">
        <v>2071</v>
      </c>
      <c r="I433" s="92"/>
    </row>
    <row r="434" spans="1:9" x14ac:dyDescent="0.2">
      <c r="A434" s="69">
        <v>434</v>
      </c>
      <c r="B434" s="89" t="s">
        <v>2072</v>
      </c>
      <c r="C434" s="89" t="s">
        <v>2073</v>
      </c>
      <c r="D434" s="90" t="s">
        <v>2074</v>
      </c>
      <c r="E434" s="82">
        <v>2898969</v>
      </c>
      <c r="F434" s="93" t="s">
        <v>1483</v>
      </c>
      <c r="G434" s="82"/>
      <c r="H434" s="74" t="s">
        <v>1029</v>
      </c>
      <c r="I434" s="92"/>
    </row>
    <row r="435" spans="1:9" x14ac:dyDescent="0.2">
      <c r="A435" s="69">
        <v>435</v>
      </c>
      <c r="B435" s="89" t="s">
        <v>2075</v>
      </c>
      <c r="C435" s="89" t="s">
        <v>2076</v>
      </c>
      <c r="D435" s="90" t="s">
        <v>2077</v>
      </c>
      <c r="E435" s="82">
        <v>3134915298</v>
      </c>
      <c r="F435" s="93" t="s">
        <v>1483</v>
      </c>
      <c r="G435" s="82"/>
      <c r="H435" s="74" t="s">
        <v>1029</v>
      </c>
      <c r="I435" s="92"/>
    </row>
    <row r="436" spans="1:9" x14ac:dyDescent="0.2">
      <c r="A436" s="69">
        <v>436</v>
      </c>
      <c r="B436" s="90" t="s">
        <v>2078</v>
      </c>
      <c r="C436" s="90" t="s">
        <v>2079</v>
      </c>
      <c r="D436" s="90" t="s">
        <v>2080</v>
      </c>
      <c r="E436" s="82">
        <v>3124607403</v>
      </c>
      <c r="F436" s="93" t="s">
        <v>1057</v>
      </c>
      <c r="G436" s="82"/>
      <c r="H436" s="74" t="s">
        <v>1029</v>
      </c>
      <c r="I436" s="92"/>
    </row>
    <row r="437" spans="1:9" x14ac:dyDescent="0.2">
      <c r="A437" s="69">
        <v>437</v>
      </c>
      <c r="B437" s="94" t="s">
        <v>2081</v>
      </c>
      <c r="C437" s="89" t="s">
        <v>2082</v>
      </c>
      <c r="D437" s="89" t="s">
        <v>2083</v>
      </c>
      <c r="E437" s="82">
        <v>3678118</v>
      </c>
      <c r="F437" s="95" t="s">
        <v>1084</v>
      </c>
      <c r="G437" s="82"/>
      <c r="H437" s="74" t="s">
        <v>1029</v>
      </c>
      <c r="I437" s="92"/>
    </row>
    <row r="438" spans="1:9" x14ac:dyDescent="0.2">
      <c r="A438" s="69">
        <v>438</v>
      </c>
      <c r="B438" s="94" t="s">
        <v>2084</v>
      </c>
      <c r="C438" s="89" t="s">
        <v>639</v>
      </c>
      <c r="D438" s="89" t="s">
        <v>2085</v>
      </c>
      <c r="E438" s="82"/>
      <c r="F438" s="95" t="s">
        <v>1084</v>
      </c>
      <c r="G438" s="82"/>
      <c r="H438" s="74" t="s">
        <v>1029</v>
      </c>
      <c r="I438" s="92"/>
    </row>
    <row r="439" spans="1:9" x14ac:dyDescent="0.2">
      <c r="A439" s="69">
        <v>439</v>
      </c>
      <c r="B439" s="94" t="s">
        <v>2086</v>
      </c>
      <c r="C439" s="89" t="s">
        <v>2087</v>
      </c>
      <c r="D439" s="89" t="s">
        <v>2088</v>
      </c>
      <c r="E439" s="82">
        <v>2724448</v>
      </c>
      <c r="F439" s="95" t="s">
        <v>1084</v>
      </c>
      <c r="G439" s="82"/>
      <c r="H439" s="74" t="s">
        <v>1029</v>
      </c>
      <c r="I439" s="92"/>
    </row>
    <row r="440" spans="1:9" x14ac:dyDescent="0.2">
      <c r="A440" s="69">
        <v>440</v>
      </c>
      <c r="B440" s="94" t="s">
        <v>2089</v>
      </c>
      <c r="C440" s="89" t="s">
        <v>2090</v>
      </c>
      <c r="D440" s="89" t="s">
        <v>2091</v>
      </c>
      <c r="E440" s="82">
        <v>3663808</v>
      </c>
      <c r="F440" s="95" t="s">
        <v>1084</v>
      </c>
      <c r="G440" s="82"/>
      <c r="H440" s="74" t="s">
        <v>1029</v>
      </c>
      <c r="I440" s="92"/>
    </row>
    <row r="441" spans="1:9" x14ac:dyDescent="0.2">
      <c r="A441" s="69">
        <v>441</v>
      </c>
      <c r="B441" s="94" t="s">
        <v>2092</v>
      </c>
      <c r="C441" s="89" t="s">
        <v>639</v>
      </c>
      <c r="D441" s="89" t="s">
        <v>2093</v>
      </c>
      <c r="E441" s="82"/>
      <c r="F441" s="95" t="s">
        <v>1084</v>
      </c>
      <c r="G441" s="82"/>
      <c r="H441" s="74" t="s">
        <v>1029</v>
      </c>
      <c r="I441" s="92"/>
    </row>
    <row r="442" spans="1:9" x14ac:dyDescent="0.2">
      <c r="A442" s="69">
        <v>442</v>
      </c>
      <c r="B442" s="94" t="s">
        <v>2094</v>
      </c>
      <c r="C442" s="89" t="s">
        <v>639</v>
      </c>
      <c r="D442" s="89" t="s">
        <v>2095</v>
      </c>
      <c r="E442" s="82">
        <v>7008064</v>
      </c>
      <c r="F442" s="95" t="s">
        <v>1084</v>
      </c>
      <c r="G442" s="82"/>
      <c r="H442" s="74" t="s">
        <v>1029</v>
      </c>
      <c r="I442" s="92"/>
    </row>
    <row r="443" spans="1:9" x14ac:dyDescent="0.2">
      <c r="A443" s="69">
        <v>443</v>
      </c>
      <c r="B443" s="90" t="s">
        <v>2096</v>
      </c>
      <c r="C443" s="90" t="s">
        <v>947</v>
      </c>
      <c r="D443" s="90" t="s">
        <v>2097</v>
      </c>
      <c r="E443" s="82"/>
      <c r="F443" s="93" t="s">
        <v>1033</v>
      </c>
      <c r="G443" s="82"/>
      <c r="H443" s="74" t="s">
        <v>1029</v>
      </c>
      <c r="I443" s="92"/>
    </row>
    <row r="444" spans="1:9" x14ac:dyDescent="0.2">
      <c r="A444" s="69">
        <v>444</v>
      </c>
      <c r="B444" s="90" t="s">
        <v>2098</v>
      </c>
      <c r="C444" s="90" t="s">
        <v>639</v>
      </c>
      <c r="D444" s="90" t="s">
        <v>2099</v>
      </c>
      <c r="E444" s="82">
        <v>2063020</v>
      </c>
      <c r="F444" s="93" t="s">
        <v>1033</v>
      </c>
      <c r="G444" s="82">
        <v>321113</v>
      </c>
      <c r="H444" s="74" t="s">
        <v>1029</v>
      </c>
      <c r="I444" s="92"/>
    </row>
    <row r="445" spans="1:9" x14ac:dyDescent="0.2">
      <c r="A445" s="69">
        <v>445</v>
      </c>
      <c r="B445" s="94" t="s">
        <v>2100</v>
      </c>
      <c r="C445" s="89" t="s">
        <v>639</v>
      </c>
      <c r="D445" s="89" t="s">
        <v>2101</v>
      </c>
      <c r="E445" s="82">
        <v>2468335</v>
      </c>
      <c r="F445" s="95" t="s">
        <v>1943</v>
      </c>
      <c r="G445" s="82"/>
      <c r="H445" s="74" t="s">
        <v>1029</v>
      </c>
      <c r="I445" s="92"/>
    </row>
    <row r="446" spans="1:9" x14ac:dyDescent="0.2">
      <c r="A446" s="69">
        <v>446</v>
      </c>
      <c r="B446" s="94" t="s">
        <v>2102</v>
      </c>
      <c r="C446" s="89" t="s">
        <v>639</v>
      </c>
      <c r="D446" s="89" t="s">
        <v>2103</v>
      </c>
      <c r="E446" s="82">
        <v>3124907115</v>
      </c>
      <c r="F446" s="95" t="s">
        <v>1943</v>
      </c>
      <c r="G446" s="82"/>
      <c r="H446" s="74" t="s">
        <v>1029</v>
      </c>
      <c r="I446" s="92"/>
    </row>
    <row r="447" spans="1:9" x14ac:dyDescent="0.2">
      <c r="A447" s="69">
        <v>447</v>
      </c>
      <c r="B447" s="94" t="s">
        <v>2104</v>
      </c>
      <c r="C447" s="89" t="s">
        <v>2105</v>
      </c>
      <c r="D447" s="89" t="s">
        <v>2106</v>
      </c>
      <c r="E447" s="82">
        <v>2335945</v>
      </c>
      <c r="F447" s="95" t="s">
        <v>1943</v>
      </c>
      <c r="G447" s="82"/>
      <c r="H447" s="74" t="s">
        <v>1029</v>
      </c>
      <c r="I447" s="92"/>
    </row>
    <row r="448" spans="1:9" x14ac:dyDescent="0.2">
      <c r="A448" s="69">
        <v>448</v>
      </c>
      <c r="B448" s="94" t="s">
        <v>2107</v>
      </c>
      <c r="C448" s="89" t="s">
        <v>2108</v>
      </c>
      <c r="D448" s="89" t="s">
        <v>2109</v>
      </c>
      <c r="E448" s="82">
        <v>2465176</v>
      </c>
      <c r="F448" s="95" t="s">
        <v>1943</v>
      </c>
      <c r="G448" s="82"/>
      <c r="H448" s="74" t="s">
        <v>1029</v>
      </c>
      <c r="I448" s="92"/>
    </row>
    <row r="449" spans="1:9" x14ac:dyDescent="0.2">
      <c r="A449" s="69">
        <v>449</v>
      </c>
      <c r="B449" s="94" t="s">
        <v>2110</v>
      </c>
      <c r="C449" s="89" t="s">
        <v>2111</v>
      </c>
      <c r="D449" s="89" t="s">
        <v>2112</v>
      </c>
      <c r="E449" s="82">
        <v>3203093314</v>
      </c>
      <c r="F449" s="95" t="s">
        <v>1943</v>
      </c>
      <c r="G449" s="82"/>
      <c r="H449" s="74" t="s">
        <v>1029</v>
      </c>
      <c r="I449" s="92"/>
    </row>
    <row r="450" spans="1:9" x14ac:dyDescent="0.2">
      <c r="A450" s="69">
        <v>450</v>
      </c>
      <c r="B450" s="94" t="s">
        <v>2113</v>
      </c>
      <c r="C450" s="89" t="s">
        <v>639</v>
      </c>
      <c r="D450" s="89" t="s">
        <v>2114</v>
      </c>
      <c r="E450" s="82">
        <v>2460392</v>
      </c>
      <c r="F450" s="95" t="s">
        <v>1943</v>
      </c>
      <c r="G450" s="82"/>
      <c r="H450" s="74" t="s">
        <v>1029</v>
      </c>
      <c r="I450" s="92"/>
    </row>
    <row r="451" spans="1:9" x14ac:dyDescent="0.2">
      <c r="A451" s="69">
        <v>451</v>
      </c>
      <c r="B451" s="90" t="s">
        <v>2115</v>
      </c>
      <c r="C451" s="89" t="s">
        <v>948</v>
      </c>
      <c r="D451" s="90" t="s">
        <v>2116</v>
      </c>
      <c r="E451" s="83">
        <v>3167614344</v>
      </c>
      <c r="F451" s="93" t="s">
        <v>1044</v>
      </c>
      <c r="G451" s="82">
        <v>52010536</v>
      </c>
      <c r="H451" s="74" t="s">
        <v>1029</v>
      </c>
      <c r="I451" s="92"/>
    </row>
    <row r="452" spans="1:9" x14ac:dyDescent="0.2">
      <c r="A452" s="69">
        <v>452</v>
      </c>
      <c r="B452" s="90" t="s">
        <v>2117</v>
      </c>
      <c r="C452" s="89" t="s">
        <v>2118</v>
      </c>
      <c r="D452" s="90" t="s">
        <v>2119</v>
      </c>
      <c r="E452" s="83">
        <v>3646293</v>
      </c>
      <c r="F452" s="93" t="s">
        <v>1044</v>
      </c>
      <c r="G452" s="82"/>
      <c r="H452" s="74" t="s">
        <v>1029</v>
      </c>
      <c r="I452" s="92"/>
    </row>
    <row r="453" spans="1:9" x14ac:dyDescent="0.2">
      <c r="A453" s="69">
        <v>453</v>
      </c>
      <c r="B453" s="90" t="s">
        <v>2120</v>
      </c>
      <c r="C453" s="89" t="s">
        <v>2121</v>
      </c>
      <c r="D453" s="90" t="s">
        <v>2122</v>
      </c>
      <c r="E453" s="83">
        <v>3138665781</v>
      </c>
      <c r="F453" s="93" t="s">
        <v>1044</v>
      </c>
      <c r="G453" s="82"/>
      <c r="H453" s="74" t="s">
        <v>1029</v>
      </c>
      <c r="I453" s="92"/>
    </row>
    <row r="454" spans="1:9" x14ac:dyDescent="0.2">
      <c r="A454" s="69">
        <v>454</v>
      </c>
      <c r="B454" s="90" t="s">
        <v>2123</v>
      </c>
      <c r="C454" s="90" t="s">
        <v>2124</v>
      </c>
      <c r="D454" s="90" t="s">
        <v>2125</v>
      </c>
      <c r="E454" s="82">
        <v>3105570757</v>
      </c>
      <c r="F454" s="93" t="s">
        <v>1090</v>
      </c>
      <c r="G454" s="82"/>
      <c r="H454" s="74" t="s">
        <v>1029</v>
      </c>
      <c r="I454" s="92"/>
    </row>
    <row r="455" spans="1:9" x14ac:dyDescent="0.2">
      <c r="A455" s="69">
        <v>455</v>
      </c>
      <c r="B455" s="90" t="s">
        <v>2126</v>
      </c>
      <c r="C455" s="90" t="s">
        <v>2127</v>
      </c>
      <c r="D455" s="90" t="s">
        <v>2128</v>
      </c>
      <c r="E455" s="82">
        <v>3207555780</v>
      </c>
      <c r="F455" s="93" t="s">
        <v>1090</v>
      </c>
      <c r="G455" s="82"/>
      <c r="H455" s="74" t="s">
        <v>1029</v>
      </c>
      <c r="I455" s="92"/>
    </row>
    <row r="456" spans="1:9" x14ac:dyDescent="0.2">
      <c r="A456" s="69">
        <v>456</v>
      </c>
      <c r="B456" s="90" t="s">
        <v>2129</v>
      </c>
      <c r="C456" s="91" t="s">
        <v>2130</v>
      </c>
      <c r="D456" s="90" t="s">
        <v>2008</v>
      </c>
      <c r="E456" s="83">
        <v>3209097292</v>
      </c>
      <c r="F456" s="93" t="s">
        <v>1108</v>
      </c>
      <c r="G456" s="87">
        <v>52444858</v>
      </c>
      <c r="H456" s="74" t="s">
        <v>1029</v>
      </c>
      <c r="I456" s="92"/>
    </row>
    <row r="457" spans="1:9" x14ac:dyDescent="0.2">
      <c r="A457" s="69">
        <v>457</v>
      </c>
      <c r="B457" s="90" t="s">
        <v>2131</v>
      </c>
      <c r="C457" s="90" t="s">
        <v>2132</v>
      </c>
      <c r="D457" s="90" t="s">
        <v>2133</v>
      </c>
      <c r="E457" s="82">
        <v>2075496</v>
      </c>
      <c r="F457" s="93" t="s">
        <v>953</v>
      </c>
      <c r="G457" s="82"/>
      <c r="H457" s="74" t="s">
        <v>1029</v>
      </c>
      <c r="I457" s="92"/>
    </row>
    <row r="458" spans="1:9" x14ac:dyDescent="0.2">
      <c r="A458" s="69">
        <v>458</v>
      </c>
      <c r="B458" s="89" t="s">
        <v>2134</v>
      </c>
      <c r="C458" s="89" t="s">
        <v>946</v>
      </c>
      <c r="D458" s="89" t="s">
        <v>2135</v>
      </c>
      <c r="E458" s="82">
        <v>3636494</v>
      </c>
      <c r="F458" s="95" t="s">
        <v>953</v>
      </c>
      <c r="G458" s="82"/>
      <c r="H458" s="74" t="s">
        <v>1029</v>
      </c>
      <c r="I458" s="92"/>
    </row>
    <row r="459" spans="1:9" x14ac:dyDescent="0.2">
      <c r="A459" s="69">
        <v>459</v>
      </c>
      <c r="B459" s="89" t="s">
        <v>2136</v>
      </c>
      <c r="C459" s="89" t="s">
        <v>639</v>
      </c>
      <c r="D459" s="89" t="s">
        <v>2137</v>
      </c>
      <c r="E459" s="82">
        <v>3016093467</v>
      </c>
      <c r="F459" s="95" t="s">
        <v>953</v>
      </c>
      <c r="G459" s="82"/>
      <c r="H459" s="74" t="s">
        <v>1029</v>
      </c>
      <c r="I459" s="92"/>
    </row>
    <row r="460" spans="1:9" x14ac:dyDescent="0.2">
      <c r="A460" s="69">
        <v>460</v>
      </c>
      <c r="B460" s="89" t="s">
        <v>2138</v>
      </c>
      <c r="C460" s="89" t="s">
        <v>2139</v>
      </c>
      <c r="D460" s="89" t="s">
        <v>2140</v>
      </c>
      <c r="E460" s="82">
        <v>3623012</v>
      </c>
      <c r="F460" s="95" t="s">
        <v>953</v>
      </c>
      <c r="G460" s="82">
        <v>79809010</v>
      </c>
      <c r="H460" s="74" t="s">
        <v>1029</v>
      </c>
      <c r="I460" s="92"/>
    </row>
    <row r="461" spans="1:9" x14ac:dyDescent="0.2">
      <c r="A461" s="69">
        <v>461</v>
      </c>
      <c r="B461" s="89" t="s">
        <v>2141</v>
      </c>
      <c r="C461" s="89" t="s">
        <v>639</v>
      </c>
      <c r="D461" s="89" t="s">
        <v>2142</v>
      </c>
      <c r="E461" s="82">
        <v>3646069</v>
      </c>
      <c r="F461" s="95" t="s">
        <v>953</v>
      </c>
      <c r="G461" s="82"/>
      <c r="H461" s="74" t="s">
        <v>1029</v>
      </c>
      <c r="I461" s="92"/>
    </row>
    <row r="462" spans="1:9" x14ac:dyDescent="0.2">
      <c r="A462" s="69">
        <v>462</v>
      </c>
      <c r="B462" s="89" t="s">
        <v>2143</v>
      </c>
      <c r="C462" s="89" t="s">
        <v>639</v>
      </c>
      <c r="D462" s="89" t="s">
        <v>2144</v>
      </c>
      <c r="E462" s="82">
        <v>3216846056</v>
      </c>
      <c r="F462" s="95" t="s">
        <v>953</v>
      </c>
      <c r="G462" s="82"/>
      <c r="H462" s="74" t="s">
        <v>1029</v>
      </c>
      <c r="I462" s="92"/>
    </row>
    <row r="463" spans="1:9" x14ac:dyDescent="0.2">
      <c r="A463" s="69">
        <v>463</v>
      </c>
      <c r="B463" s="89" t="s">
        <v>2145</v>
      </c>
      <c r="C463" s="89" t="s">
        <v>2146</v>
      </c>
      <c r="D463" s="89" t="s">
        <v>2147</v>
      </c>
      <c r="E463" s="82">
        <v>2066251</v>
      </c>
      <c r="F463" s="95" t="s">
        <v>953</v>
      </c>
      <c r="G463" s="82"/>
      <c r="H463" s="74" t="s">
        <v>1029</v>
      </c>
      <c r="I463" s="92"/>
    </row>
    <row r="464" spans="1:9" x14ac:dyDescent="0.2">
      <c r="A464" s="69">
        <v>464</v>
      </c>
      <c r="B464" s="89" t="s">
        <v>2148</v>
      </c>
      <c r="C464" s="89" t="s">
        <v>639</v>
      </c>
      <c r="D464" s="89" t="s">
        <v>2149</v>
      </c>
      <c r="E464" s="82">
        <v>3124284958</v>
      </c>
      <c r="F464" s="95" t="s">
        <v>953</v>
      </c>
      <c r="G464" s="82">
        <v>79965304</v>
      </c>
      <c r="H464" s="74" t="s">
        <v>1029</v>
      </c>
      <c r="I464" s="92"/>
    </row>
    <row r="465" spans="1:9" x14ac:dyDescent="0.2">
      <c r="A465" s="69">
        <v>465</v>
      </c>
      <c r="B465" s="89" t="s">
        <v>2150</v>
      </c>
      <c r="C465" s="89" t="s">
        <v>639</v>
      </c>
      <c r="D465" s="89" t="s">
        <v>2151</v>
      </c>
      <c r="E465" s="82">
        <v>3216443919</v>
      </c>
      <c r="F465" s="95" t="s">
        <v>953</v>
      </c>
      <c r="G465" s="82"/>
      <c r="H465" s="74" t="s">
        <v>1029</v>
      </c>
      <c r="I465" s="92"/>
    </row>
    <row r="466" spans="1:9" x14ac:dyDescent="0.2">
      <c r="A466" s="69">
        <v>466</v>
      </c>
      <c r="B466" s="89" t="s">
        <v>2152</v>
      </c>
      <c r="C466" s="89" t="s">
        <v>639</v>
      </c>
      <c r="D466" s="89" t="s">
        <v>2153</v>
      </c>
      <c r="E466" s="82">
        <v>3671817</v>
      </c>
      <c r="F466" s="95" t="s">
        <v>953</v>
      </c>
      <c r="G466" s="82"/>
      <c r="H466" s="74" t="s">
        <v>1029</v>
      </c>
      <c r="I466" s="92"/>
    </row>
    <row r="467" spans="1:9" x14ac:dyDescent="0.2">
      <c r="A467" s="69">
        <v>467</v>
      </c>
      <c r="B467" s="89" t="s">
        <v>2154</v>
      </c>
      <c r="C467" s="89" t="s">
        <v>639</v>
      </c>
      <c r="D467" s="89" t="s">
        <v>2155</v>
      </c>
      <c r="E467" s="82">
        <v>2075020</v>
      </c>
      <c r="F467" s="95" t="s">
        <v>953</v>
      </c>
      <c r="G467" s="82"/>
      <c r="H467" s="74" t="s">
        <v>1029</v>
      </c>
      <c r="I467" s="92"/>
    </row>
    <row r="468" spans="1:9" x14ac:dyDescent="0.2">
      <c r="A468" s="69">
        <v>468</v>
      </c>
      <c r="B468" s="89" t="s">
        <v>2156</v>
      </c>
      <c r="C468" s="89" t="s">
        <v>2157</v>
      </c>
      <c r="D468" s="89" t="s">
        <v>2158</v>
      </c>
      <c r="E468" s="82">
        <v>3138193882</v>
      </c>
      <c r="F468" s="95" t="s">
        <v>953</v>
      </c>
      <c r="G468" s="82">
        <v>1121844170</v>
      </c>
      <c r="H468" s="74" t="s">
        <v>1029</v>
      </c>
      <c r="I468" s="92"/>
    </row>
    <row r="469" spans="1:9" x14ac:dyDescent="0.2">
      <c r="A469" s="69">
        <v>469</v>
      </c>
      <c r="B469" s="89" t="s">
        <v>2159</v>
      </c>
      <c r="C469" s="89" t="s">
        <v>639</v>
      </c>
      <c r="D469" s="89" t="s">
        <v>2160</v>
      </c>
      <c r="E469" s="82">
        <v>3203421428</v>
      </c>
      <c r="F469" s="95" t="s">
        <v>953</v>
      </c>
      <c r="G469" s="82"/>
      <c r="H469" s="74" t="s">
        <v>1029</v>
      </c>
      <c r="I469" s="92"/>
    </row>
    <row r="470" spans="1:9" x14ac:dyDescent="0.2">
      <c r="A470" s="69">
        <v>470</v>
      </c>
      <c r="B470" s="90" t="s">
        <v>2161</v>
      </c>
      <c r="C470" s="90" t="s">
        <v>2162</v>
      </c>
      <c r="D470" s="90" t="s">
        <v>2163</v>
      </c>
      <c r="E470" s="82">
        <v>3183577560</v>
      </c>
      <c r="F470" s="93" t="s">
        <v>2013</v>
      </c>
      <c r="G470" s="82">
        <v>80068548</v>
      </c>
      <c r="H470" s="74" t="s">
        <v>1029</v>
      </c>
      <c r="I470" s="92"/>
    </row>
    <row r="471" spans="1:9" x14ac:dyDescent="0.2">
      <c r="A471" s="69">
        <v>471</v>
      </c>
      <c r="B471" s="90" t="s">
        <v>2164</v>
      </c>
      <c r="C471" s="90" t="s">
        <v>2165</v>
      </c>
      <c r="D471" s="90" t="s">
        <v>2166</v>
      </c>
      <c r="E471" s="82">
        <v>3123918175</v>
      </c>
      <c r="F471" s="93" t="s">
        <v>2013</v>
      </c>
      <c r="G471" s="82"/>
      <c r="H471" s="74" t="s">
        <v>1029</v>
      </c>
      <c r="I471" s="92"/>
    </row>
    <row r="472" spans="1:9" x14ac:dyDescent="0.2">
      <c r="A472" s="69">
        <v>472</v>
      </c>
      <c r="B472" s="90" t="s">
        <v>2167</v>
      </c>
      <c r="C472" s="89" t="s">
        <v>639</v>
      </c>
      <c r="D472" s="90" t="s">
        <v>2168</v>
      </c>
      <c r="E472" s="82">
        <v>5682273</v>
      </c>
      <c r="F472" s="93" t="s">
        <v>1028</v>
      </c>
      <c r="G472" s="82"/>
      <c r="H472" s="74" t="s">
        <v>1029</v>
      </c>
      <c r="I472" s="92"/>
    </row>
    <row r="473" spans="1:9" x14ac:dyDescent="0.2">
      <c r="A473" s="69">
        <v>473</v>
      </c>
      <c r="B473" s="89" t="s">
        <v>2169</v>
      </c>
      <c r="C473" s="89" t="s">
        <v>1701</v>
      </c>
      <c r="D473" s="90" t="s">
        <v>2170</v>
      </c>
      <c r="E473" s="82">
        <v>7146042</v>
      </c>
      <c r="F473" s="93" t="s">
        <v>1483</v>
      </c>
      <c r="G473" s="82"/>
      <c r="H473" s="74" t="s">
        <v>1029</v>
      </c>
      <c r="I473" s="92"/>
    </row>
    <row r="474" spans="1:9" x14ac:dyDescent="0.2">
      <c r="A474" s="69">
        <v>474</v>
      </c>
      <c r="B474" s="89" t="s">
        <v>2171</v>
      </c>
      <c r="C474" s="89" t="s">
        <v>2172</v>
      </c>
      <c r="D474" s="90" t="s">
        <v>2173</v>
      </c>
      <c r="E474" s="82"/>
      <c r="F474" s="93" t="s">
        <v>1483</v>
      </c>
      <c r="G474" s="82"/>
      <c r="H474" s="74" t="s">
        <v>1029</v>
      </c>
      <c r="I474" s="92"/>
    </row>
    <row r="475" spans="1:9" x14ac:dyDescent="0.2">
      <c r="A475" s="69">
        <v>475</v>
      </c>
      <c r="B475" s="89" t="s">
        <v>2174</v>
      </c>
      <c r="C475" s="89" t="s">
        <v>2175</v>
      </c>
      <c r="D475" s="90" t="s">
        <v>2176</v>
      </c>
      <c r="E475" s="82">
        <v>3134091429</v>
      </c>
      <c r="F475" s="93" t="s">
        <v>1483</v>
      </c>
      <c r="G475" s="82"/>
      <c r="H475" s="74" t="s">
        <v>1029</v>
      </c>
      <c r="I475" s="92"/>
    </row>
    <row r="476" spans="1:9" x14ac:dyDescent="0.2">
      <c r="A476" s="69">
        <v>476</v>
      </c>
      <c r="B476" s="89" t="s">
        <v>2177</v>
      </c>
      <c r="C476" s="89" t="s">
        <v>639</v>
      </c>
      <c r="D476" s="90" t="s">
        <v>2178</v>
      </c>
      <c r="E476" s="82"/>
      <c r="F476" s="93" t="s">
        <v>1483</v>
      </c>
      <c r="G476" s="82"/>
      <c r="H476" s="74" t="s">
        <v>1029</v>
      </c>
      <c r="I476" s="92"/>
    </row>
    <row r="477" spans="1:9" x14ac:dyDescent="0.2">
      <c r="A477" s="69">
        <v>477</v>
      </c>
      <c r="B477" s="89" t="s">
        <v>2179</v>
      </c>
      <c r="C477" s="89" t="s">
        <v>639</v>
      </c>
      <c r="D477" s="90" t="s">
        <v>2180</v>
      </c>
      <c r="E477" s="82">
        <v>6049784</v>
      </c>
      <c r="F477" s="93" t="s">
        <v>1483</v>
      </c>
      <c r="G477" s="82"/>
      <c r="H477" s="74" t="s">
        <v>1029</v>
      </c>
      <c r="I477" s="92"/>
    </row>
    <row r="478" spans="1:9" x14ac:dyDescent="0.2">
      <c r="A478" s="69">
        <v>478</v>
      </c>
      <c r="B478" s="89" t="s">
        <v>2181</v>
      </c>
      <c r="C478" s="89" t="s">
        <v>2182</v>
      </c>
      <c r="D478" s="90" t="s">
        <v>2183</v>
      </c>
      <c r="E478" s="82"/>
      <c r="F478" s="93" t="s">
        <v>1483</v>
      </c>
      <c r="G478" s="82"/>
      <c r="H478" s="74" t="s">
        <v>1029</v>
      </c>
      <c r="I478" s="92"/>
    </row>
    <row r="479" spans="1:9" x14ac:dyDescent="0.2">
      <c r="A479" s="69">
        <v>479</v>
      </c>
      <c r="B479" s="90" t="s">
        <v>2184</v>
      </c>
      <c r="C479" s="89" t="s">
        <v>639</v>
      </c>
      <c r="D479" s="90" t="s">
        <v>2185</v>
      </c>
      <c r="E479" s="82">
        <v>3193858571</v>
      </c>
      <c r="F479" s="93" t="s">
        <v>1072</v>
      </c>
      <c r="G479" s="82"/>
      <c r="H479" s="74" t="s">
        <v>1029</v>
      </c>
      <c r="I479" s="92"/>
    </row>
    <row r="480" spans="1:9" x14ac:dyDescent="0.2">
      <c r="A480" s="69">
        <v>480</v>
      </c>
      <c r="B480" s="90" t="s">
        <v>2186</v>
      </c>
      <c r="C480" s="89" t="s">
        <v>948</v>
      </c>
      <c r="D480" s="90" t="s">
        <v>2187</v>
      </c>
      <c r="E480" s="82">
        <v>3105650295</v>
      </c>
      <c r="F480" s="93" t="s">
        <v>1072</v>
      </c>
      <c r="G480" s="82"/>
      <c r="H480" s="74" t="s">
        <v>1029</v>
      </c>
      <c r="I480" s="92"/>
    </row>
    <row r="481" spans="1:9" x14ac:dyDescent="0.2">
      <c r="A481" s="69">
        <v>481</v>
      </c>
      <c r="B481" s="90" t="s">
        <v>2188</v>
      </c>
      <c r="C481" s="89" t="s">
        <v>2189</v>
      </c>
      <c r="D481" s="90" t="s">
        <v>2190</v>
      </c>
      <c r="E481" s="82">
        <v>3213787466</v>
      </c>
      <c r="F481" s="93" t="s">
        <v>1072</v>
      </c>
      <c r="G481" s="82"/>
      <c r="H481" s="74" t="s">
        <v>1029</v>
      </c>
      <c r="I481" s="92"/>
    </row>
    <row r="482" spans="1:9" x14ac:dyDescent="0.2">
      <c r="A482" s="69">
        <v>482</v>
      </c>
      <c r="B482" s="90" t="s">
        <v>2191</v>
      </c>
      <c r="C482" s="90" t="s">
        <v>2192</v>
      </c>
      <c r="D482" s="90" t="s">
        <v>2193</v>
      </c>
      <c r="E482" s="82">
        <v>3102826320</v>
      </c>
      <c r="F482" s="93" t="s">
        <v>961</v>
      </c>
      <c r="G482" s="82"/>
      <c r="H482" s="74" t="s">
        <v>1029</v>
      </c>
      <c r="I482" s="92"/>
    </row>
    <row r="483" spans="1:9" x14ac:dyDescent="0.2">
      <c r="A483" s="69">
        <v>483</v>
      </c>
      <c r="B483" s="90" t="s">
        <v>2194</v>
      </c>
      <c r="C483" s="90" t="s">
        <v>639</v>
      </c>
      <c r="D483" s="90" t="s">
        <v>2195</v>
      </c>
      <c r="E483" s="82">
        <v>3218684164</v>
      </c>
      <c r="F483" s="93" t="s">
        <v>1033</v>
      </c>
      <c r="G483" s="82"/>
      <c r="H483" s="74" t="s">
        <v>1029</v>
      </c>
      <c r="I483" s="92"/>
    </row>
    <row r="484" spans="1:9" x14ac:dyDescent="0.2">
      <c r="A484" s="69">
        <v>484</v>
      </c>
      <c r="B484" s="94" t="s">
        <v>2196</v>
      </c>
      <c r="C484" s="89" t="s">
        <v>639</v>
      </c>
      <c r="D484" s="89" t="s">
        <v>2197</v>
      </c>
      <c r="E484" s="82">
        <v>3728034</v>
      </c>
      <c r="F484" s="95" t="s">
        <v>1084</v>
      </c>
      <c r="G484" s="82"/>
      <c r="H484" s="74" t="s">
        <v>1029</v>
      </c>
      <c r="I484" s="92"/>
    </row>
    <row r="485" spans="1:9" x14ac:dyDescent="0.2">
      <c r="A485" s="69">
        <v>485</v>
      </c>
      <c r="B485" s="94" t="s">
        <v>2198</v>
      </c>
      <c r="C485" s="89" t="s">
        <v>639</v>
      </c>
      <c r="D485" s="89" t="s">
        <v>2199</v>
      </c>
      <c r="E485" s="82">
        <v>3729252</v>
      </c>
      <c r="F485" s="95" t="s">
        <v>1084</v>
      </c>
      <c r="G485" s="82"/>
      <c r="H485" s="74" t="s">
        <v>1029</v>
      </c>
      <c r="I485" s="92"/>
    </row>
    <row r="486" spans="1:9" x14ac:dyDescent="0.2">
      <c r="A486" s="69">
        <v>486</v>
      </c>
      <c r="B486" s="94" t="s">
        <v>2200</v>
      </c>
      <c r="C486" s="89" t="s">
        <v>2201</v>
      </c>
      <c r="D486" s="89" t="s">
        <v>2202</v>
      </c>
      <c r="E486" s="82">
        <v>8020185</v>
      </c>
      <c r="F486" s="95" t="s">
        <v>1084</v>
      </c>
      <c r="G486" s="82"/>
      <c r="H486" s="74" t="s">
        <v>1029</v>
      </c>
      <c r="I486" s="92"/>
    </row>
    <row r="487" spans="1:9" x14ac:dyDescent="0.2">
      <c r="A487" s="69">
        <v>487</v>
      </c>
      <c r="B487" s="94" t="s">
        <v>2203</v>
      </c>
      <c r="C487" s="89" t="s">
        <v>2204</v>
      </c>
      <c r="D487" s="89" t="s">
        <v>2205</v>
      </c>
      <c r="E487" s="82">
        <v>3202848188</v>
      </c>
      <c r="F487" s="95" t="s">
        <v>1084</v>
      </c>
      <c r="G487" s="82" t="s">
        <v>2206</v>
      </c>
      <c r="H487" s="74" t="s">
        <v>1029</v>
      </c>
      <c r="I487" s="92"/>
    </row>
    <row r="488" spans="1:9" x14ac:dyDescent="0.2">
      <c r="A488" s="69">
        <v>488</v>
      </c>
      <c r="B488" s="94" t="s">
        <v>2207</v>
      </c>
      <c r="C488" s="89" t="s">
        <v>639</v>
      </c>
      <c r="D488" s="89" t="s">
        <v>2208</v>
      </c>
      <c r="E488" s="82">
        <v>3216272927</v>
      </c>
      <c r="F488" s="95" t="s">
        <v>1084</v>
      </c>
      <c r="G488" s="82">
        <v>23610013</v>
      </c>
      <c r="H488" s="74" t="s">
        <v>1029</v>
      </c>
      <c r="I488" s="92"/>
    </row>
    <row r="489" spans="1:9" x14ac:dyDescent="0.2">
      <c r="A489" s="69">
        <v>489</v>
      </c>
      <c r="B489" s="94" t="s">
        <v>2209</v>
      </c>
      <c r="C489" s="89" t="s">
        <v>947</v>
      </c>
      <c r="D489" s="89" t="s">
        <v>2210</v>
      </c>
      <c r="E489" s="82">
        <v>3044279566</v>
      </c>
      <c r="F489" s="95" t="s">
        <v>1084</v>
      </c>
      <c r="G489" s="82"/>
      <c r="H489" s="74" t="s">
        <v>1029</v>
      </c>
      <c r="I489" s="92"/>
    </row>
    <row r="490" spans="1:9" x14ac:dyDescent="0.2">
      <c r="A490" s="69">
        <v>490</v>
      </c>
      <c r="B490" s="94" t="s">
        <v>2211</v>
      </c>
      <c r="C490" s="89" t="s">
        <v>639</v>
      </c>
      <c r="D490" s="89" t="s">
        <v>2212</v>
      </c>
      <c r="E490" s="82">
        <v>3173302475</v>
      </c>
      <c r="F490" s="95" t="s">
        <v>1084</v>
      </c>
      <c r="G490" s="82"/>
      <c r="H490" s="74" t="s">
        <v>1029</v>
      </c>
      <c r="I490" s="92"/>
    </row>
    <row r="491" spans="1:9" x14ac:dyDescent="0.2">
      <c r="A491" s="69">
        <v>491</v>
      </c>
      <c r="B491" s="94" t="s">
        <v>2213</v>
      </c>
      <c r="C491" s="89" t="s">
        <v>947</v>
      </c>
      <c r="D491" s="89" t="s">
        <v>2214</v>
      </c>
      <c r="E491" s="82">
        <v>3103372655</v>
      </c>
      <c r="F491" s="95" t="s">
        <v>1084</v>
      </c>
      <c r="G491" s="82"/>
      <c r="H491" s="74" t="s">
        <v>1029</v>
      </c>
      <c r="I491" s="92"/>
    </row>
    <row r="492" spans="1:9" x14ac:dyDescent="0.2">
      <c r="A492" s="69">
        <v>492</v>
      </c>
      <c r="B492" s="94" t="s">
        <v>2215</v>
      </c>
      <c r="C492" s="89" t="s">
        <v>2216</v>
      </c>
      <c r="D492" s="89" t="s">
        <v>2217</v>
      </c>
      <c r="E492" s="82">
        <v>3217496077</v>
      </c>
      <c r="F492" s="95" t="s">
        <v>1084</v>
      </c>
      <c r="G492" s="82"/>
      <c r="H492" s="74" t="s">
        <v>1029</v>
      </c>
      <c r="I492" s="92"/>
    </row>
    <row r="493" spans="1:9" x14ac:dyDescent="0.2">
      <c r="A493" s="69">
        <v>493</v>
      </c>
      <c r="B493" s="94" t="s">
        <v>2218</v>
      </c>
      <c r="C493" s="89" t="s">
        <v>639</v>
      </c>
      <c r="D493" s="89" t="s">
        <v>2219</v>
      </c>
      <c r="E493" s="82">
        <v>2396928</v>
      </c>
      <c r="F493" s="95" t="s">
        <v>1084</v>
      </c>
      <c r="G493" s="82"/>
      <c r="H493" s="74" t="s">
        <v>1029</v>
      </c>
      <c r="I493" s="92"/>
    </row>
    <row r="494" spans="1:9" x14ac:dyDescent="0.2">
      <c r="A494" s="69">
        <v>494</v>
      </c>
      <c r="B494" s="94" t="s">
        <v>2220</v>
      </c>
      <c r="C494" s="89" t="s">
        <v>639</v>
      </c>
      <c r="D494" s="89" t="s">
        <v>2221</v>
      </c>
      <c r="E494" s="82">
        <v>3212431336</v>
      </c>
      <c r="F494" s="95" t="s">
        <v>1084</v>
      </c>
      <c r="G494" s="82"/>
      <c r="H494" s="74" t="s">
        <v>1029</v>
      </c>
      <c r="I494" s="92"/>
    </row>
    <row r="495" spans="1:9" x14ac:dyDescent="0.2">
      <c r="A495" s="69">
        <v>495</v>
      </c>
      <c r="B495" s="94" t="s">
        <v>2222</v>
      </c>
      <c r="C495" s="89" t="s">
        <v>639</v>
      </c>
      <c r="D495" s="89" t="s">
        <v>2223</v>
      </c>
      <c r="E495" s="82">
        <v>4752308</v>
      </c>
      <c r="F495" s="95" t="s">
        <v>1943</v>
      </c>
      <c r="G495" s="82"/>
      <c r="H495" s="74" t="s">
        <v>1029</v>
      </c>
      <c r="I495" s="92"/>
    </row>
    <row r="496" spans="1:9" x14ac:dyDescent="0.2">
      <c r="A496" s="69">
        <v>496</v>
      </c>
      <c r="B496" s="94" t="s">
        <v>2224</v>
      </c>
      <c r="C496" s="89" t="s">
        <v>2225</v>
      </c>
      <c r="D496" s="89" t="s">
        <v>2226</v>
      </c>
      <c r="E496" s="82">
        <v>3134660133</v>
      </c>
      <c r="F496" s="95" t="s">
        <v>1943</v>
      </c>
      <c r="G496" s="82"/>
      <c r="H496" s="74" t="s">
        <v>1029</v>
      </c>
      <c r="I496" s="92"/>
    </row>
    <row r="497" spans="1:9" x14ac:dyDescent="0.2">
      <c r="A497" s="69">
        <v>497</v>
      </c>
      <c r="B497" s="94" t="s">
        <v>2227</v>
      </c>
      <c r="C497" s="89" t="s">
        <v>639</v>
      </c>
      <c r="D497" s="89" t="s">
        <v>2228</v>
      </c>
      <c r="E497" s="82">
        <v>3114950445</v>
      </c>
      <c r="F497" s="95" t="s">
        <v>1943</v>
      </c>
      <c r="G497" s="82"/>
      <c r="H497" s="74" t="s">
        <v>1029</v>
      </c>
      <c r="I497" s="92"/>
    </row>
    <row r="498" spans="1:9" x14ac:dyDescent="0.2">
      <c r="A498" s="69">
        <v>498</v>
      </c>
      <c r="B498" s="94" t="s">
        <v>2229</v>
      </c>
      <c r="C498" s="89" t="s">
        <v>639</v>
      </c>
      <c r="D498" s="89" t="s">
        <v>2230</v>
      </c>
      <c r="E498" s="82">
        <v>3115694957</v>
      </c>
      <c r="F498" s="95" t="s">
        <v>1943</v>
      </c>
      <c r="G498" s="82"/>
      <c r="H498" s="74" t="s">
        <v>1029</v>
      </c>
      <c r="I498" s="92"/>
    </row>
    <row r="499" spans="1:9" x14ac:dyDescent="0.2">
      <c r="A499" s="69">
        <v>499</v>
      </c>
      <c r="B499" s="94" t="s">
        <v>2231</v>
      </c>
      <c r="C499" s="89" t="s">
        <v>947</v>
      </c>
      <c r="D499" s="89" t="s">
        <v>2232</v>
      </c>
      <c r="E499" s="82">
        <v>3280279</v>
      </c>
      <c r="F499" s="95" t="s">
        <v>1943</v>
      </c>
      <c r="G499" s="82"/>
      <c r="H499" s="74" t="s">
        <v>1029</v>
      </c>
      <c r="I499" s="92"/>
    </row>
    <row r="500" spans="1:9" x14ac:dyDescent="0.2">
      <c r="A500" s="69">
        <v>500</v>
      </c>
      <c r="B500" s="89" t="s">
        <v>2233</v>
      </c>
      <c r="C500" s="89" t="s">
        <v>639</v>
      </c>
      <c r="D500" s="89" t="s">
        <v>2234</v>
      </c>
      <c r="E500" s="82">
        <v>3631903</v>
      </c>
      <c r="F500" s="95" t="s">
        <v>953</v>
      </c>
      <c r="G500" s="82"/>
      <c r="H500" s="74" t="s">
        <v>1029</v>
      </c>
      <c r="I500" s="92"/>
    </row>
    <row r="501" spans="1:9" x14ac:dyDescent="0.2">
      <c r="A501" s="69">
        <v>501</v>
      </c>
      <c r="B501" s="89" t="s">
        <v>1444</v>
      </c>
      <c r="C501" s="89" t="s">
        <v>2235</v>
      </c>
      <c r="D501" s="89" t="s">
        <v>2236</v>
      </c>
      <c r="E501" s="82">
        <v>3640453</v>
      </c>
      <c r="F501" s="95" t="s">
        <v>953</v>
      </c>
      <c r="G501" s="82">
        <v>1902066</v>
      </c>
      <c r="H501" s="74" t="s">
        <v>1029</v>
      </c>
      <c r="I501" s="92"/>
    </row>
    <row r="502" spans="1:9" x14ac:dyDescent="0.2">
      <c r="A502" s="69">
        <v>502</v>
      </c>
      <c r="B502" s="89" t="s">
        <v>2237</v>
      </c>
      <c r="C502" s="89" t="s">
        <v>2238</v>
      </c>
      <c r="D502" s="89" t="s">
        <v>2239</v>
      </c>
      <c r="E502" s="82">
        <v>3633501</v>
      </c>
      <c r="F502" s="95" t="s">
        <v>953</v>
      </c>
      <c r="G502" s="82"/>
      <c r="H502" s="74" t="s">
        <v>1029</v>
      </c>
      <c r="I502" s="92"/>
    </row>
    <row r="503" spans="1:9" x14ac:dyDescent="0.2">
      <c r="A503" s="69">
        <v>503</v>
      </c>
      <c r="B503" s="89" t="s">
        <v>2240</v>
      </c>
      <c r="C503" s="89" t="s">
        <v>639</v>
      </c>
      <c r="D503" s="89" t="s">
        <v>2241</v>
      </c>
      <c r="E503" s="82">
        <v>3263451</v>
      </c>
      <c r="F503" s="95" t="s">
        <v>953</v>
      </c>
      <c r="G503" s="82"/>
      <c r="H503" s="74" t="s">
        <v>1029</v>
      </c>
      <c r="I503" s="92"/>
    </row>
    <row r="504" spans="1:9" x14ac:dyDescent="0.2">
      <c r="A504" s="69">
        <v>504</v>
      </c>
      <c r="B504" s="89" t="s">
        <v>2242</v>
      </c>
      <c r="C504" s="89" t="s">
        <v>639</v>
      </c>
      <c r="D504" s="89" t="s">
        <v>1713</v>
      </c>
      <c r="E504" s="82"/>
      <c r="F504" s="95" t="s">
        <v>1062</v>
      </c>
      <c r="G504" s="82"/>
      <c r="H504" s="74" t="s">
        <v>1029</v>
      </c>
      <c r="I504" s="92"/>
    </row>
    <row r="505" spans="1:9" x14ac:dyDescent="0.2">
      <c r="A505" s="69">
        <v>505</v>
      </c>
      <c r="B505" s="90" t="s">
        <v>2243</v>
      </c>
      <c r="C505" s="89" t="s">
        <v>947</v>
      </c>
      <c r="D505" s="90" t="s">
        <v>2244</v>
      </c>
      <c r="E505" s="83">
        <v>3202159923</v>
      </c>
      <c r="F505" s="93" t="s">
        <v>1044</v>
      </c>
      <c r="G505" s="82"/>
      <c r="H505" s="74" t="s">
        <v>1029</v>
      </c>
      <c r="I505" s="92"/>
    </row>
    <row r="506" spans="1:9" x14ac:dyDescent="0.2">
      <c r="A506" s="69">
        <v>506</v>
      </c>
      <c r="B506" s="90" t="s">
        <v>2245</v>
      </c>
      <c r="C506" s="89" t="s">
        <v>1780</v>
      </c>
      <c r="D506" s="90" t="s">
        <v>1781</v>
      </c>
      <c r="E506" s="83">
        <v>3006073875</v>
      </c>
      <c r="F506" s="93" t="s">
        <v>1044</v>
      </c>
      <c r="G506" s="82"/>
      <c r="H506" s="74" t="s">
        <v>1029</v>
      </c>
      <c r="I506" s="92"/>
    </row>
    <row r="507" spans="1:9" x14ac:dyDescent="0.2">
      <c r="A507" s="69">
        <v>507</v>
      </c>
      <c r="B507" s="90" t="s">
        <v>2246</v>
      </c>
      <c r="C507" s="89" t="s">
        <v>639</v>
      </c>
      <c r="D507" s="90" t="s">
        <v>2247</v>
      </c>
      <c r="E507" s="83">
        <v>3202789715</v>
      </c>
      <c r="F507" s="93" t="s">
        <v>1044</v>
      </c>
      <c r="G507" s="82"/>
      <c r="H507" s="74" t="s">
        <v>1029</v>
      </c>
      <c r="I507" s="92"/>
    </row>
    <row r="508" spans="1:9" x14ac:dyDescent="0.2">
      <c r="A508" s="69">
        <v>508</v>
      </c>
      <c r="B508" s="90" t="s">
        <v>2248</v>
      </c>
      <c r="C508" s="91" t="s">
        <v>2249</v>
      </c>
      <c r="D508" s="90" t="s">
        <v>2250</v>
      </c>
      <c r="E508" s="83">
        <v>3114772523</v>
      </c>
      <c r="F508" s="93" t="s">
        <v>1108</v>
      </c>
      <c r="G508" s="87"/>
      <c r="H508" s="74" t="s">
        <v>1029</v>
      </c>
      <c r="I508" s="92"/>
    </row>
    <row r="509" spans="1:9" x14ac:dyDescent="0.2">
      <c r="A509" s="69">
        <v>509</v>
      </c>
      <c r="B509" s="90" t="s">
        <v>2251</v>
      </c>
      <c r="C509" s="91" t="s">
        <v>947</v>
      </c>
      <c r="D509" s="79" t="s">
        <v>1409</v>
      </c>
      <c r="E509" s="83">
        <v>3217597188</v>
      </c>
      <c r="F509" s="93" t="s">
        <v>1108</v>
      </c>
      <c r="G509" s="87"/>
      <c r="H509" s="74" t="s">
        <v>1029</v>
      </c>
      <c r="I509" s="92"/>
    </row>
    <row r="510" spans="1:9" x14ac:dyDescent="0.2">
      <c r="A510" s="69">
        <v>510</v>
      </c>
      <c r="B510" s="90" t="s">
        <v>2252</v>
      </c>
      <c r="C510" s="89" t="s">
        <v>639</v>
      </c>
      <c r="D510" s="90" t="s">
        <v>2253</v>
      </c>
      <c r="E510" s="82"/>
      <c r="F510" s="93" t="s">
        <v>1041</v>
      </c>
      <c r="G510" s="82"/>
      <c r="H510" s="74" t="s">
        <v>1029</v>
      </c>
      <c r="I510" s="92"/>
    </row>
    <row r="511" spans="1:9" x14ac:dyDescent="0.2">
      <c r="A511" s="69">
        <v>511</v>
      </c>
      <c r="B511" s="90" t="s">
        <v>2254</v>
      </c>
      <c r="C511" s="89" t="s">
        <v>639</v>
      </c>
      <c r="D511" s="90" t="s">
        <v>2255</v>
      </c>
      <c r="E511" s="82">
        <v>7626631</v>
      </c>
      <c r="F511" s="93" t="s">
        <v>1041</v>
      </c>
      <c r="G511" s="82"/>
      <c r="H511" s="74" t="s">
        <v>1029</v>
      </c>
      <c r="I511" s="92"/>
    </row>
    <row r="512" spans="1:9" x14ac:dyDescent="0.2">
      <c r="A512" s="69">
        <v>512</v>
      </c>
      <c r="B512" s="90" t="s">
        <v>2256</v>
      </c>
      <c r="C512" s="89" t="s">
        <v>639</v>
      </c>
      <c r="D512" s="90" t="s">
        <v>1480</v>
      </c>
      <c r="E512" s="82">
        <v>3212497371</v>
      </c>
      <c r="F512" s="93" t="s">
        <v>1028</v>
      </c>
      <c r="G512" s="82"/>
      <c r="H512" s="74" t="s">
        <v>1029</v>
      </c>
      <c r="I512" s="92"/>
    </row>
    <row r="513" spans="1:9" x14ac:dyDescent="0.2">
      <c r="A513" s="69">
        <v>513</v>
      </c>
      <c r="B513" s="90" t="s">
        <v>2257</v>
      </c>
      <c r="C513" s="89" t="s">
        <v>2258</v>
      </c>
      <c r="D513" s="90" t="s">
        <v>2259</v>
      </c>
      <c r="E513" s="82">
        <v>3134233529</v>
      </c>
      <c r="F513" s="93" t="s">
        <v>1028</v>
      </c>
      <c r="G513" s="82"/>
      <c r="H513" s="74" t="s">
        <v>1029</v>
      </c>
      <c r="I513" s="92"/>
    </row>
    <row r="514" spans="1:9" x14ac:dyDescent="0.2">
      <c r="A514" s="69">
        <v>514</v>
      </c>
      <c r="B514" s="90" t="s">
        <v>2260</v>
      </c>
      <c r="C514" s="89" t="s">
        <v>2261</v>
      </c>
      <c r="D514" s="90" t="s">
        <v>1594</v>
      </c>
      <c r="E514" s="82">
        <v>3107656255</v>
      </c>
      <c r="F514" s="93" t="s">
        <v>1037</v>
      </c>
      <c r="G514" s="82"/>
      <c r="H514" s="74" t="s">
        <v>1029</v>
      </c>
      <c r="I514" s="92"/>
    </row>
    <row r="515" spans="1:9" x14ac:dyDescent="0.2">
      <c r="A515" s="69">
        <v>515</v>
      </c>
      <c r="B515" s="90" t="s">
        <v>2262</v>
      </c>
      <c r="C515" s="89" t="s">
        <v>2263</v>
      </c>
      <c r="D515" s="90" t="s">
        <v>2264</v>
      </c>
      <c r="E515" s="82">
        <v>3018912</v>
      </c>
      <c r="F515" s="93" t="s">
        <v>1483</v>
      </c>
      <c r="G515" s="82"/>
      <c r="H515" s="74" t="s">
        <v>1029</v>
      </c>
      <c r="I515" s="92"/>
    </row>
    <row r="516" spans="1:9" x14ac:dyDescent="0.2">
      <c r="A516" s="69">
        <v>516</v>
      </c>
      <c r="B516" s="90" t="s">
        <v>2265</v>
      </c>
      <c r="C516" s="89" t="s">
        <v>2266</v>
      </c>
      <c r="D516" s="90" t="s">
        <v>2267</v>
      </c>
      <c r="E516" s="82">
        <v>2798308</v>
      </c>
      <c r="F516" s="93" t="s">
        <v>1483</v>
      </c>
      <c r="G516" s="82"/>
      <c r="H516" s="74" t="s">
        <v>1029</v>
      </c>
      <c r="I516" s="92"/>
    </row>
    <row r="517" spans="1:9" x14ac:dyDescent="0.2">
      <c r="A517" s="69">
        <v>517</v>
      </c>
      <c r="B517" s="90" t="s">
        <v>2268</v>
      </c>
      <c r="C517" s="89" t="s">
        <v>2268</v>
      </c>
      <c r="D517" s="90" t="s">
        <v>2269</v>
      </c>
      <c r="E517" s="82"/>
      <c r="F517" s="93" t="s">
        <v>1483</v>
      </c>
      <c r="G517" s="82"/>
      <c r="H517" s="74" t="s">
        <v>1029</v>
      </c>
      <c r="I517" s="92"/>
    </row>
    <row r="518" spans="1:9" x14ac:dyDescent="0.2">
      <c r="A518" s="69">
        <v>518</v>
      </c>
      <c r="B518" s="90" t="s">
        <v>2270</v>
      </c>
      <c r="C518" s="89" t="s">
        <v>2271</v>
      </c>
      <c r="D518" s="90" t="s">
        <v>2272</v>
      </c>
      <c r="E518" s="82"/>
      <c r="F518" s="93" t="s">
        <v>1483</v>
      </c>
      <c r="G518" s="82"/>
      <c r="H518" s="74" t="s">
        <v>1029</v>
      </c>
      <c r="I518" s="92"/>
    </row>
    <row r="519" spans="1:9" x14ac:dyDescent="0.2">
      <c r="A519" s="69">
        <v>519</v>
      </c>
      <c r="B519" s="90" t="s">
        <v>2273</v>
      </c>
      <c r="C519" s="89" t="s">
        <v>639</v>
      </c>
      <c r="D519" s="90" t="s">
        <v>2274</v>
      </c>
      <c r="E519" s="82">
        <v>3157735287</v>
      </c>
      <c r="F519" s="93" t="s">
        <v>1483</v>
      </c>
      <c r="G519" s="82"/>
      <c r="H519" s="74" t="s">
        <v>1029</v>
      </c>
      <c r="I519" s="92"/>
    </row>
    <row r="520" spans="1:9" x14ac:dyDescent="0.2">
      <c r="A520" s="69">
        <v>520</v>
      </c>
      <c r="B520" s="94" t="s">
        <v>2275</v>
      </c>
      <c r="C520" s="89" t="s">
        <v>1920</v>
      </c>
      <c r="D520" s="89" t="s">
        <v>2276</v>
      </c>
      <c r="E520" s="82">
        <v>3138699903</v>
      </c>
      <c r="F520" s="95" t="s">
        <v>1084</v>
      </c>
      <c r="G520" s="82"/>
      <c r="H520" s="74" t="s">
        <v>1029</v>
      </c>
      <c r="I520" s="92"/>
    </row>
    <row r="521" spans="1:9" x14ac:dyDescent="0.2">
      <c r="A521" s="69">
        <v>521</v>
      </c>
      <c r="B521" s="94" t="s">
        <v>2277</v>
      </c>
      <c r="C521" s="89" t="s">
        <v>2278</v>
      </c>
      <c r="D521" s="89" t="s">
        <v>2279</v>
      </c>
      <c r="E521" s="82"/>
      <c r="F521" s="95" t="s">
        <v>1084</v>
      </c>
      <c r="G521" s="82"/>
      <c r="H521" s="74" t="s">
        <v>1029</v>
      </c>
      <c r="I521" s="92"/>
    </row>
    <row r="522" spans="1:9" x14ac:dyDescent="0.2">
      <c r="A522" s="69">
        <v>522</v>
      </c>
      <c r="B522" s="90" t="s">
        <v>2280</v>
      </c>
      <c r="C522" s="90" t="s">
        <v>639</v>
      </c>
      <c r="D522" s="90" t="s">
        <v>2281</v>
      </c>
      <c r="E522" s="82">
        <v>3054542828</v>
      </c>
      <c r="F522" s="93" t="s">
        <v>1090</v>
      </c>
      <c r="G522" s="82"/>
      <c r="H522" s="74" t="s">
        <v>1029</v>
      </c>
      <c r="I522" s="92"/>
    </row>
    <row r="523" spans="1:9" x14ac:dyDescent="0.2">
      <c r="A523" s="69">
        <v>523</v>
      </c>
      <c r="B523" s="94" t="s">
        <v>2282</v>
      </c>
      <c r="C523" s="89" t="s">
        <v>2283</v>
      </c>
      <c r="D523" s="89" t="s">
        <v>2284</v>
      </c>
      <c r="E523" s="82"/>
      <c r="F523" s="95" t="s">
        <v>1943</v>
      </c>
      <c r="G523" s="82"/>
      <c r="H523" s="74" t="s">
        <v>1029</v>
      </c>
      <c r="I523" s="92"/>
    </row>
    <row r="524" spans="1:9" x14ac:dyDescent="0.2">
      <c r="A524" s="69">
        <v>524</v>
      </c>
      <c r="B524" s="94" t="s">
        <v>2285</v>
      </c>
      <c r="C524" s="89" t="s">
        <v>948</v>
      </c>
      <c r="D524" s="89" t="s">
        <v>2286</v>
      </c>
      <c r="E524" s="82">
        <v>2097608</v>
      </c>
      <c r="F524" s="95" t="s">
        <v>1943</v>
      </c>
      <c r="G524" s="82"/>
      <c r="H524" s="74" t="s">
        <v>1029</v>
      </c>
      <c r="I524" s="92"/>
    </row>
    <row r="525" spans="1:9" x14ac:dyDescent="0.2">
      <c r="A525" s="69">
        <v>525</v>
      </c>
      <c r="B525" s="94" t="s">
        <v>2287</v>
      </c>
      <c r="C525" s="89" t="s">
        <v>2288</v>
      </c>
      <c r="D525" s="89" t="s">
        <v>2289</v>
      </c>
      <c r="E525" s="82">
        <v>2334219</v>
      </c>
      <c r="F525" s="95" t="s">
        <v>1943</v>
      </c>
      <c r="G525" s="82">
        <v>80229918</v>
      </c>
      <c r="H525" s="74" t="s">
        <v>1029</v>
      </c>
      <c r="I525" s="92"/>
    </row>
    <row r="526" spans="1:9" x14ac:dyDescent="0.2">
      <c r="A526" s="69">
        <v>526</v>
      </c>
      <c r="B526" s="89" t="s">
        <v>2290</v>
      </c>
      <c r="C526" s="89" t="s">
        <v>639</v>
      </c>
      <c r="D526" s="89" t="s">
        <v>2291</v>
      </c>
      <c r="E526" s="82">
        <v>2081820</v>
      </c>
      <c r="F526" s="95" t="s">
        <v>953</v>
      </c>
      <c r="G526" s="82"/>
      <c r="H526" s="74" t="s">
        <v>1029</v>
      </c>
      <c r="I526" s="92"/>
    </row>
    <row r="527" spans="1:9" x14ac:dyDescent="0.2">
      <c r="A527" s="69">
        <v>527</v>
      </c>
      <c r="B527" s="89" t="s">
        <v>2292</v>
      </c>
      <c r="C527" s="89" t="s">
        <v>639</v>
      </c>
      <c r="D527" s="89" t="s">
        <v>2293</v>
      </c>
      <c r="E527" s="82">
        <v>2060917</v>
      </c>
      <c r="F527" s="95" t="s">
        <v>953</v>
      </c>
      <c r="G527" s="82"/>
      <c r="H527" s="74" t="s">
        <v>1029</v>
      </c>
      <c r="I527" s="92"/>
    </row>
    <row r="528" spans="1:9" x14ac:dyDescent="0.2">
      <c r="A528" s="69">
        <v>528</v>
      </c>
      <c r="B528" s="91" t="s">
        <v>2294</v>
      </c>
      <c r="C528" s="91" t="s">
        <v>639</v>
      </c>
      <c r="D528" s="91" t="s">
        <v>2295</v>
      </c>
      <c r="E528" s="87">
        <v>3133439794</v>
      </c>
      <c r="F528" s="107" t="s">
        <v>1108</v>
      </c>
      <c r="G528" s="87"/>
      <c r="H528" s="74" t="s">
        <v>1029</v>
      </c>
      <c r="I528" s="92"/>
    </row>
    <row r="529" spans="1:9" x14ac:dyDescent="0.2">
      <c r="A529" s="69">
        <v>529</v>
      </c>
      <c r="B529" s="89" t="s">
        <v>2296</v>
      </c>
      <c r="C529" s="89" t="s">
        <v>2297</v>
      </c>
      <c r="D529" s="89" t="s">
        <v>2298</v>
      </c>
      <c r="E529" s="82">
        <v>3112012367</v>
      </c>
      <c r="F529" s="95" t="s">
        <v>1062</v>
      </c>
      <c r="G529" s="82"/>
      <c r="H529" s="74" t="s">
        <v>1029</v>
      </c>
      <c r="I529" s="92"/>
    </row>
    <row r="530" spans="1:9" x14ac:dyDescent="0.2">
      <c r="A530" s="69">
        <v>530</v>
      </c>
      <c r="B530" s="89" t="s">
        <v>2299</v>
      </c>
      <c r="C530" s="89" t="s">
        <v>2300</v>
      </c>
      <c r="D530" s="89" t="s">
        <v>2301</v>
      </c>
      <c r="E530" s="82">
        <v>3630156</v>
      </c>
      <c r="F530" s="95" t="s">
        <v>2302</v>
      </c>
      <c r="G530" s="82"/>
      <c r="H530" s="74" t="s">
        <v>1029</v>
      </c>
      <c r="I530" s="92"/>
    </row>
    <row r="531" spans="1:9" x14ac:dyDescent="0.2">
      <c r="A531" s="69">
        <v>531</v>
      </c>
      <c r="B531" s="89" t="s">
        <v>2303</v>
      </c>
      <c r="C531" s="89" t="s">
        <v>639</v>
      </c>
      <c r="D531" s="89" t="s">
        <v>2304</v>
      </c>
      <c r="E531" s="82">
        <v>3172610490</v>
      </c>
      <c r="F531" s="95" t="s">
        <v>2302</v>
      </c>
      <c r="G531" s="82"/>
      <c r="H531" s="74" t="s">
        <v>1029</v>
      </c>
      <c r="I531" s="92"/>
    </row>
    <row r="532" spans="1:9" x14ac:dyDescent="0.2">
      <c r="A532" s="69">
        <v>532</v>
      </c>
      <c r="B532" s="89" t="s">
        <v>2305</v>
      </c>
      <c r="C532" s="89" t="s">
        <v>639</v>
      </c>
      <c r="D532" s="89" t="s">
        <v>2306</v>
      </c>
      <c r="E532" s="82">
        <v>3006515303</v>
      </c>
      <c r="F532" s="95" t="s">
        <v>1062</v>
      </c>
      <c r="G532" s="82"/>
      <c r="H532" s="74" t="s">
        <v>1029</v>
      </c>
      <c r="I532" s="92"/>
    </row>
    <row r="533" spans="1:9" x14ac:dyDescent="0.2">
      <c r="A533" s="69">
        <v>533</v>
      </c>
      <c r="B533" s="89" t="s">
        <v>2307</v>
      </c>
      <c r="C533" s="89" t="s">
        <v>639</v>
      </c>
      <c r="D533" s="89" t="s">
        <v>2308</v>
      </c>
      <c r="E533" s="82"/>
      <c r="F533" s="95" t="s">
        <v>1062</v>
      </c>
      <c r="G533" s="82"/>
      <c r="H533" s="74" t="s">
        <v>1029</v>
      </c>
      <c r="I533" s="92"/>
    </row>
    <row r="534" spans="1:9" x14ac:dyDescent="0.2">
      <c r="A534" s="69">
        <v>534</v>
      </c>
      <c r="B534" s="90" t="s">
        <v>2309</v>
      </c>
      <c r="C534" s="89" t="s">
        <v>639</v>
      </c>
      <c r="D534" s="79" t="s">
        <v>2310</v>
      </c>
      <c r="E534" s="83">
        <v>3202056555</v>
      </c>
      <c r="F534" s="93" t="s">
        <v>1044</v>
      </c>
      <c r="G534" s="82"/>
      <c r="H534" s="74" t="s">
        <v>1029</v>
      </c>
      <c r="I534" s="92"/>
    </row>
    <row r="535" spans="1:9" x14ac:dyDescent="0.2">
      <c r="A535" s="69">
        <v>535</v>
      </c>
      <c r="B535" s="90" t="s">
        <v>2311</v>
      </c>
      <c r="C535" s="89" t="s">
        <v>639</v>
      </c>
      <c r="D535" s="90" t="s">
        <v>2312</v>
      </c>
      <c r="E535" s="83">
        <v>3208164185</v>
      </c>
      <c r="F535" s="93" t="s">
        <v>1044</v>
      </c>
      <c r="G535" s="82"/>
      <c r="H535" s="74" t="s">
        <v>1029</v>
      </c>
      <c r="I535" s="92"/>
    </row>
    <row r="536" spans="1:9" x14ac:dyDescent="0.2">
      <c r="A536" s="69">
        <v>536</v>
      </c>
      <c r="B536" s="90" t="s">
        <v>2313</v>
      </c>
      <c r="C536" s="90" t="s">
        <v>2314</v>
      </c>
      <c r="D536" s="90" t="s">
        <v>2315</v>
      </c>
      <c r="E536" s="82">
        <v>3642461</v>
      </c>
      <c r="F536" s="93" t="s">
        <v>2013</v>
      </c>
      <c r="G536" s="82"/>
      <c r="H536" s="74" t="s">
        <v>1029</v>
      </c>
      <c r="I536" s="92"/>
    </row>
    <row r="537" spans="1:9" x14ac:dyDescent="0.2">
      <c r="A537" s="69">
        <v>537</v>
      </c>
      <c r="B537" s="90" t="s">
        <v>2316</v>
      </c>
      <c r="C537" s="90" t="s">
        <v>2317</v>
      </c>
      <c r="D537" s="90" t="s">
        <v>2318</v>
      </c>
      <c r="E537" s="82">
        <v>3144326234</v>
      </c>
      <c r="F537" s="93" t="s">
        <v>2013</v>
      </c>
      <c r="G537" s="82"/>
      <c r="H537" s="74" t="s">
        <v>1029</v>
      </c>
      <c r="I537" s="92"/>
    </row>
    <row r="538" spans="1:9" x14ac:dyDescent="0.2">
      <c r="A538" s="69">
        <v>538</v>
      </c>
      <c r="B538" s="90" t="s">
        <v>2319</v>
      </c>
      <c r="C538" s="90" t="s">
        <v>639</v>
      </c>
      <c r="D538" s="90" t="s">
        <v>2320</v>
      </c>
      <c r="E538" s="82">
        <v>3124640940</v>
      </c>
      <c r="F538" s="93" t="s">
        <v>2013</v>
      </c>
      <c r="G538" s="82"/>
      <c r="H538" s="74" t="s">
        <v>1029</v>
      </c>
      <c r="I538" s="92"/>
    </row>
    <row r="539" spans="1:9" x14ac:dyDescent="0.2">
      <c r="A539" s="69">
        <v>539</v>
      </c>
      <c r="B539" s="90" t="s">
        <v>2321</v>
      </c>
      <c r="C539" s="90" t="s">
        <v>1195</v>
      </c>
      <c r="D539" s="90" t="s">
        <v>2322</v>
      </c>
      <c r="E539" s="82">
        <v>3175681574</v>
      </c>
      <c r="F539" s="93" t="s">
        <v>2013</v>
      </c>
      <c r="G539" s="82"/>
      <c r="H539" s="74" t="s">
        <v>1029</v>
      </c>
      <c r="I539" s="92"/>
    </row>
    <row r="540" spans="1:9" x14ac:dyDescent="0.2">
      <c r="A540" s="69">
        <v>540</v>
      </c>
      <c r="B540" s="90" t="s">
        <v>2323</v>
      </c>
      <c r="C540" s="90" t="s">
        <v>2324</v>
      </c>
      <c r="D540" s="90" t="s">
        <v>2325</v>
      </c>
      <c r="E540" s="82">
        <v>3187269961</v>
      </c>
      <c r="F540" s="93" t="s">
        <v>2013</v>
      </c>
      <c r="G540" s="82">
        <v>4390133</v>
      </c>
      <c r="H540" s="74" t="s">
        <v>1029</v>
      </c>
      <c r="I540" s="92"/>
    </row>
    <row r="541" spans="1:9" x14ac:dyDescent="0.2">
      <c r="A541" s="69">
        <v>541</v>
      </c>
      <c r="B541" s="90" t="s">
        <v>2326</v>
      </c>
      <c r="C541" s="90" t="s">
        <v>639</v>
      </c>
      <c r="D541" s="90" t="s">
        <v>2327</v>
      </c>
      <c r="E541" s="82">
        <v>3142986111</v>
      </c>
      <c r="F541" s="93" t="s">
        <v>2013</v>
      </c>
      <c r="G541" s="82"/>
      <c r="H541" s="74" t="s">
        <v>1029</v>
      </c>
      <c r="I541" s="92"/>
    </row>
    <row r="542" spans="1:9" x14ac:dyDescent="0.2">
      <c r="A542" s="69">
        <v>542</v>
      </c>
      <c r="B542" s="90" t="s">
        <v>2328</v>
      </c>
      <c r="C542" s="90" t="s">
        <v>2329</v>
      </c>
      <c r="D542" s="90" t="s">
        <v>2330</v>
      </c>
      <c r="E542" s="82">
        <v>3676269</v>
      </c>
      <c r="F542" s="93" t="s">
        <v>2013</v>
      </c>
      <c r="G542" s="82">
        <v>41708234</v>
      </c>
      <c r="H542" s="74" t="s">
        <v>1029</v>
      </c>
      <c r="I542" s="92"/>
    </row>
    <row r="543" spans="1:9" x14ac:dyDescent="0.2">
      <c r="A543" s="69">
        <v>543</v>
      </c>
      <c r="B543" s="90" t="s">
        <v>2331</v>
      </c>
      <c r="C543" s="89" t="s">
        <v>949</v>
      </c>
      <c r="D543" s="90" t="s">
        <v>2332</v>
      </c>
      <c r="E543" s="82">
        <v>3187951995</v>
      </c>
      <c r="F543" s="93" t="s">
        <v>1037</v>
      </c>
      <c r="G543" s="82"/>
      <c r="H543" s="74" t="s">
        <v>1029</v>
      </c>
      <c r="I543" s="92"/>
    </row>
    <row r="544" spans="1:9" x14ac:dyDescent="0.2">
      <c r="A544" s="69">
        <v>544</v>
      </c>
      <c r="B544" s="90" t="s">
        <v>2333</v>
      </c>
      <c r="C544" s="89" t="s">
        <v>2334</v>
      </c>
      <c r="D544" s="90" t="s">
        <v>2335</v>
      </c>
      <c r="E544" s="82">
        <v>3142159580</v>
      </c>
      <c r="F544" s="93" t="s">
        <v>1037</v>
      </c>
      <c r="G544" s="82"/>
      <c r="H544" s="74" t="s">
        <v>1029</v>
      </c>
      <c r="I544" s="92"/>
    </row>
    <row r="545" spans="1:9" x14ac:dyDescent="0.2">
      <c r="A545" s="69">
        <v>545</v>
      </c>
      <c r="B545" s="90" t="s">
        <v>2336</v>
      </c>
      <c r="C545" s="89" t="s">
        <v>639</v>
      </c>
      <c r="D545" s="90" t="s">
        <v>2337</v>
      </c>
      <c r="E545" s="82">
        <v>3123595703</v>
      </c>
      <c r="F545" s="93" t="s">
        <v>1037</v>
      </c>
      <c r="G545" s="82"/>
      <c r="H545" s="74" t="s">
        <v>1029</v>
      </c>
      <c r="I545" s="92"/>
    </row>
    <row r="546" spans="1:9" x14ac:dyDescent="0.2">
      <c r="A546" s="69">
        <v>546</v>
      </c>
      <c r="B546" s="90" t="s">
        <v>2338</v>
      </c>
      <c r="C546" s="89" t="s">
        <v>2339</v>
      </c>
      <c r="D546" s="90" t="s">
        <v>2340</v>
      </c>
      <c r="E546" s="82">
        <v>3115160347</v>
      </c>
      <c r="F546" s="93" t="s">
        <v>1072</v>
      </c>
      <c r="G546" s="82"/>
      <c r="H546" s="74" t="s">
        <v>1029</v>
      </c>
      <c r="I546" s="92"/>
    </row>
    <row r="547" spans="1:9" x14ac:dyDescent="0.2">
      <c r="A547" s="69">
        <v>547</v>
      </c>
      <c r="B547" s="90" t="s">
        <v>2341</v>
      </c>
      <c r="C547" s="89" t="s">
        <v>2342</v>
      </c>
      <c r="D547" s="90" t="s">
        <v>2343</v>
      </c>
      <c r="E547" s="82">
        <v>3208581232</v>
      </c>
      <c r="F547" s="93" t="s">
        <v>1072</v>
      </c>
      <c r="G547" s="82"/>
      <c r="H547" s="74" t="s">
        <v>1029</v>
      </c>
      <c r="I547" s="92"/>
    </row>
    <row r="548" spans="1:9" x14ac:dyDescent="0.2">
      <c r="A548" s="69">
        <v>548</v>
      </c>
      <c r="B548" s="90" t="s">
        <v>2344</v>
      </c>
      <c r="C548" s="89" t="s">
        <v>639</v>
      </c>
      <c r="D548" s="90" t="s">
        <v>2345</v>
      </c>
      <c r="E548" s="82">
        <v>3213845594</v>
      </c>
      <c r="F548" s="93" t="s">
        <v>1072</v>
      </c>
      <c r="G548" s="82"/>
      <c r="H548" s="74" t="s">
        <v>1029</v>
      </c>
      <c r="I548" s="92"/>
    </row>
    <row r="549" spans="1:9" x14ac:dyDescent="0.2">
      <c r="A549" s="69">
        <v>549</v>
      </c>
      <c r="B549" s="90" t="s">
        <v>2346</v>
      </c>
      <c r="C549" s="89" t="s">
        <v>639</v>
      </c>
      <c r="D549" s="79" t="s">
        <v>2347</v>
      </c>
      <c r="E549" s="82">
        <v>3118884751</v>
      </c>
      <c r="F549" s="93" t="s">
        <v>1044</v>
      </c>
      <c r="G549" s="82"/>
      <c r="H549" s="74" t="s">
        <v>1029</v>
      </c>
      <c r="I549" s="92"/>
    </row>
    <row r="550" spans="1:9" x14ac:dyDescent="0.2">
      <c r="A550" s="69">
        <v>550</v>
      </c>
      <c r="B550" s="90" t="s">
        <v>2348</v>
      </c>
      <c r="C550" s="89" t="s">
        <v>1701</v>
      </c>
      <c r="D550" s="90" t="s">
        <v>2349</v>
      </c>
      <c r="E550" s="82">
        <v>7019685</v>
      </c>
      <c r="F550" s="93" t="s">
        <v>1033</v>
      </c>
      <c r="G550" s="82"/>
      <c r="H550" s="74" t="s">
        <v>1029</v>
      </c>
      <c r="I550" s="92"/>
    </row>
    <row r="551" spans="1:9" x14ac:dyDescent="0.2">
      <c r="A551" s="69">
        <v>551</v>
      </c>
      <c r="B551" s="90" t="s">
        <v>2350</v>
      </c>
      <c r="C551" s="89" t="s">
        <v>2082</v>
      </c>
      <c r="D551" s="90" t="s">
        <v>2351</v>
      </c>
      <c r="E551" s="82">
        <v>3142374374</v>
      </c>
      <c r="F551" s="93" t="s">
        <v>1033</v>
      </c>
      <c r="G551" s="82"/>
      <c r="H551" s="74" t="s">
        <v>1029</v>
      </c>
      <c r="I551" s="92"/>
    </row>
    <row r="552" spans="1:9" x14ac:dyDescent="0.2">
      <c r="A552" s="69">
        <v>552</v>
      </c>
      <c r="B552" s="90" t="s">
        <v>2352</v>
      </c>
      <c r="C552" s="89" t="s">
        <v>2353</v>
      </c>
      <c r="D552" s="90" t="s">
        <v>2354</v>
      </c>
      <c r="E552" s="82">
        <v>3202437091</v>
      </c>
      <c r="F552" s="93" t="s">
        <v>1028</v>
      </c>
      <c r="G552" s="82"/>
      <c r="H552" s="74" t="s">
        <v>1029</v>
      </c>
      <c r="I552" s="92"/>
    </row>
    <row r="553" spans="1:9" x14ac:dyDescent="0.2">
      <c r="A553" s="69">
        <v>553</v>
      </c>
      <c r="B553" s="90" t="s">
        <v>2355</v>
      </c>
      <c r="C553" s="89" t="s">
        <v>639</v>
      </c>
      <c r="D553" s="90" t="s">
        <v>2356</v>
      </c>
      <c r="E553" s="82">
        <v>7624350</v>
      </c>
      <c r="F553" s="93" t="s">
        <v>1041</v>
      </c>
      <c r="G553" s="82"/>
      <c r="H553" s="74" t="s">
        <v>1029</v>
      </c>
      <c r="I553" s="92"/>
    </row>
    <row r="554" spans="1:9" x14ac:dyDescent="0.2">
      <c r="A554" s="69">
        <v>554</v>
      </c>
      <c r="B554" s="90" t="s">
        <v>2357</v>
      </c>
      <c r="C554" s="89" t="s">
        <v>950</v>
      </c>
      <c r="D554" s="90" t="s">
        <v>2358</v>
      </c>
      <c r="E554" s="82">
        <v>3134348889</v>
      </c>
      <c r="F554" s="93" t="s">
        <v>1041</v>
      </c>
      <c r="G554" s="82">
        <v>53114512</v>
      </c>
      <c r="H554" s="74" t="s">
        <v>1029</v>
      </c>
      <c r="I554" s="92"/>
    </row>
    <row r="555" spans="1:9" x14ac:dyDescent="0.2">
      <c r="A555" s="69">
        <v>555</v>
      </c>
      <c r="B555" s="90" t="s">
        <v>2359</v>
      </c>
      <c r="C555" s="89" t="s">
        <v>2360</v>
      </c>
      <c r="D555" s="90" t="s">
        <v>2361</v>
      </c>
      <c r="E555" s="82">
        <v>3112765131</v>
      </c>
      <c r="F555" s="93" t="s">
        <v>1084</v>
      </c>
      <c r="G555" s="82">
        <v>5694488</v>
      </c>
      <c r="H555" s="74" t="s">
        <v>1029</v>
      </c>
      <c r="I555" s="92"/>
    </row>
    <row r="556" spans="1:9" x14ac:dyDescent="0.2">
      <c r="A556" s="69">
        <v>556</v>
      </c>
      <c r="B556" s="90" t="s">
        <v>2362</v>
      </c>
      <c r="C556" s="89" t="s">
        <v>948</v>
      </c>
      <c r="D556" s="90" t="s">
        <v>2363</v>
      </c>
      <c r="E556" s="82"/>
      <c r="F556" s="93" t="s">
        <v>1084</v>
      </c>
      <c r="G556" s="82"/>
      <c r="H556" s="74" t="s">
        <v>1029</v>
      </c>
      <c r="I556" s="92"/>
    </row>
    <row r="557" spans="1:9" x14ac:dyDescent="0.2">
      <c r="A557" s="69">
        <v>557</v>
      </c>
      <c r="B557" s="90" t="s">
        <v>2364</v>
      </c>
      <c r="C557" s="89" t="s">
        <v>639</v>
      </c>
      <c r="D557" s="90" t="s">
        <v>2365</v>
      </c>
      <c r="E557" s="82">
        <v>4087081</v>
      </c>
      <c r="F557" s="93" t="s">
        <v>1084</v>
      </c>
      <c r="G557" s="82"/>
      <c r="H557" s="74" t="s">
        <v>1029</v>
      </c>
      <c r="I557" s="92"/>
    </row>
    <row r="558" spans="1:9" x14ac:dyDescent="0.2">
      <c r="A558" s="69">
        <v>558</v>
      </c>
      <c r="B558" s="90" t="s">
        <v>2366</v>
      </c>
      <c r="C558" s="89" t="s">
        <v>639</v>
      </c>
      <c r="D558" s="90" t="s">
        <v>2367</v>
      </c>
      <c r="E558" s="82">
        <v>3177172073</v>
      </c>
      <c r="F558" s="93" t="s">
        <v>1084</v>
      </c>
      <c r="G558" s="82"/>
      <c r="H558" s="74" t="s">
        <v>1029</v>
      </c>
      <c r="I558" s="92"/>
    </row>
    <row r="559" spans="1:9" x14ac:dyDescent="0.2">
      <c r="A559" s="69">
        <v>559</v>
      </c>
      <c r="B559" s="90" t="s">
        <v>2368</v>
      </c>
      <c r="C559" s="89" t="s">
        <v>947</v>
      </c>
      <c r="D559" s="90" t="s">
        <v>2369</v>
      </c>
      <c r="E559" s="82">
        <v>3112122879</v>
      </c>
      <c r="F559" s="93" t="s">
        <v>1044</v>
      </c>
      <c r="G559" s="82"/>
      <c r="H559" s="74" t="s">
        <v>1029</v>
      </c>
      <c r="I559" s="92"/>
    </row>
    <row r="560" spans="1:9" x14ac:dyDescent="0.2">
      <c r="A560" s="69">
        <v>560</v>
      </c>
      <c r="B560" s="90" t="s">
        <v>2370</v>
      </c>
      <c r="C560" s="89" t="s">
        <v>2371</v>
      </c>
      <c r="D560" s="90" t="s">
        <v>1335</v>
      </c>
      <c r="E560" s="82">
        <v>6018533</v>
      </c>
      <c r="F560" s="93" t="s">
        <v>1044</v>
      </c>
      <c r="G560" s="82"/>
      <c r="H560" s="74" t="s">
        <v>1029</v>
      </c>
      <c r="I560" s="92"/>
    </row>
    <row r="561" spans="1:9" x14ac:dyDescent="0.2">
      <c r="A561" s="69">
        <v>561</v>
      </c>
      <c r="B561" s="90" t="s">
        <v>2372</v>
      </c>
      <c r="C561" s="89" t="s">
        <v>639</v>
      </c>
      <c r="D561" s="90" t="s">
        <v>2373</v>
      </c>
      <c r="E561" s="82">
        <v>3118448641</v>
      </c>
      <c r="F561" s="93" t="s">
        <v>1033</v>
      </c>
      <c r="G561" s="82"/>
      <c r="H561" s="74" t="s">
        <v>1029</v>
      </c>
      <c r="I561" s="92"/>
    </row>
    <row r="562" spans="1:9" x14ac:dyDescent="0.2">
      <c r="A562" s="69">
        <v>562</v>
      </c>
      <c r="B562" s="90" t="s">
        <v>2374</v>
      </c>
      <c r="C562" s="89" t="s">
        <v>2375</v>
      </c>
      <c r="D562" s="90" t="s">
        <v>2376</v>
      </c>
      <c r="E562" s="82">
        <v>3174095580</v>
      </c>
      <c r="F562" s="93" t="s">
        <v>1062</v>
      </c>
      <c r="G562" s="82"/>
      <c r="H562" s="74" t="s">
        <v>1029</v>
      </c>
      <c r="I562" s="92"/>
    </row>
    <row r="563" spans="1:9" x14ac:dyDescent="0.2">
      <c r="A563" s="69">
        <v>563</v>
      </c>
      <c r="B563" s="90" t="s">
        <v>2377</v>
      </c>
      <c r="C563" s="89" t="s">
        <v>639</v>
      </c>
      <c r="D563" s="90" t="s">
        <v>2378</v>
      </c>
      <c r="E563" s="82">
        <v>3118388034</v>
      </c>
      <c r="F563" s="93" t="s">
        <v>1062</v>
      </c>
      <c r="G563" s="82"/>
      <c r="H563" s="74" t="s">
        <v>1029</v>
      </c>
      <c r="I563" s="92"/>
    </row>
    <row r="564" spans="1:9" x14ac:dyDescent="0.2">
      <c r="A564" s="69">
        <v>564</v>
      </c>
      <c r="B564" s="90" t="s">
        <v>2379</v>
      </c>
      <c r="C564" s="89" t="s">
        <v>948</v>
      </c>
      <c r="D564" s="90" t="s">
        <v>2380</v>
      </c>
      <c r="E564" s="82">
        <v>3193669402</v>
      </c>
      <c r="F564" s="93" t="s">
        <v>1062</v>
      </c>
      <c r="G564" s="82"/>
      <c r="H564" s="74" t="s">
        <v>1029</v>
      </c>
      <c r="I564" s="92"/>
    </row>
    <row r="565" spans="1:9" x14ac:dyDescent="0.2">
      <c r="A565" s="69">
        <v>565</v>
      </c>
      <c r="B565" s="90" t="s">
        <v>2381</v>
      </c>
      <c r="C565" s="91" t="s">
        <v>2382</v>
      </c>
      <c r="D565" s="90" t="s">
        <v>2383</v>
      </c>
      <c r="E565" s="87">
        <v>3125316511</v>
      </c>
      <c r="F565" s="93" t="s">
        <v>1108</v>
      </c>
      <c r="G565" s="87"/>
      <c r="H565" s="74" t="s">
        <v>1029</v>
      </c>
      <c r="I565" s="92"/>
    </row>
    <row r="566" spans="1:9" x14ac:dyDescent="0.2">
      <c r="A566" s="69">
        <v>566</v>
      </c>
      <c r="B566" s="90" t="s">
        <v>2384</v>
      </c>
      <c r="C566" s="89" t="s">
        <v>639</v>
      </c>
      <c r="D566" s="90" t="s">
        <v>2385</v>
      </c>
      <c r="E566" s="82">
        <v>3638265</v>
      </c>
      <c r="F566" s="93" t="s">
        <v>1090</v>
      </c>
      <c r="G566" s="82"/>
      <c r="H566" s="74" t="s">
        <v>1029</v>
      </c>
      <c r="I566" s="92"/>
    </row>
    <row r="567" spans="1:9" x14ac:dyDescent="0.2">
      <c r="A567" s="69">
        <v>567</v>
      </c>
      <c r="B567" s="90" t="s">
        <v>2386</v>
      </c>
      <c r="C567" s="89" t="s">
        <v>639</v>
      </c>
      <c r="D567" s="90" t="s">
        <v>2387</v>
      </c>
      <c r="E567" s="82">
        <v>3138263999</v>
      </c>
      <c r="F567" s="93" t="s">
        <v>1090</v>
      </c>
      <c r="G567" s="82"/>
      <c r="H567" s="74" t="s">
        <v>1029</v>
      </c>
      <c r="I567" s="92"/>
    </row>
    <row r="568" spans="1:9" x14ac:dyDescent="0.2">
      <c r="A568" s="69">
        <v>568</v>
      </c>
      <c r="B568" s="90" t="s">
        <v>2388</v>
      </c>
      <c r="C568" s="89" t="s">
        <v>948</v>
      </c>
      <c r="D568" s="90" t="s">
        <v>2389</v>
      </c>
      <c r="E568" s="82">
        <v>3624280</v>
      </c>
      <c r="F568" s="93" t="s">
        <v>1090</v>
      </c>
      <c r="G568" s="82"/>
      <c r="H568" s="74" t="s">
        <v>1029</v>
      </c>
      <c r="I568" s="92"/>
    </row>
    <row r="569" spans="1:9" x14ac:dyDescent="0.2">
      <c r="A569" s="69">
        <v>569</v>
      </c>
      <c r="B569" s="90" t="s">
        <v>2390</v>
      </c>
      <c r="C569" s="89" t="s">
        <v>639</v>
      </c>
      <c r="D569" s="90" t="s">
        <v>2391</v>
      </c>
      <c r="E569" s="82">
        <v>7672696</v>
      </c>
      <c r="F569" s="93" t="s">
        <v>1041</v>
      </c>
      <c r="G569" s="82"/>
      <c r="H569" s="74" t="s">
        <v>1029</v>
      </c>
      <c r="I569" s="92"/>
    </row>
    <row r="570" spans="1:9" x14ac:dyDescent="0.2">
      <c r="A570" s="69">
        <v>570</v>
      </c>
      <c r="B570" s="90" t="s">
        <v>2392</v>
      </c>
      <c r="C570" s="89" t="s">
        <v>639</v>
      </c>
      <c r="D570" s="90" t="s">
        <v>2393</v>
      </c>
      <c r="E570" s="82">
        <v>7677315</v>
      </c>
      <c r="F570" s="93" t="s">
        <v>1041</v>
      </c>
      <c r="G570" s="82"/>
      <c r="H570" s="74" t="s">
        <v>1029</v>
      </c>
      <c r="I570" s="92"/>
    </row>
    <row r="571" spans="1:9" x14ac:dyDescent="0.2">
      <c r="A571" s="69">
        <v>571</v>
      </c>
      <c r="B571" s="90" t="s">
        <v>2394</v>
      </c>
      <c r="C571" s="89" t="s">
        <v>639</v>
      </c>
      <c r="D571" s="90" t="s">
        <v>2395</v>
      </c>
      <c r="E571" s="82">
        <v>3134139693</v>
      </c>
      <c r="F571" s="93" t="s">
        <v>1072</v>
      </c>
      <c r="G571" s="82"/>
      <c r="H571" s="74" t="s">
        <v>1123</v>
      </c>
      <c r="I571" s="92"/>
    </row>
    <row r="572" spans="1:9" x14ac:dyDescent="0.2">
      <c r="A572" s="69">
        <v>572</v>
      </c>
      <c r="B572" s="90" t="s">
        <v>2396</v>
      </c>
      <c r="C572" s="89" t="s">
        <v>2397</v>
      </c>
      <c r="D572" s="90" t="s">
        <v>2398</v>
      </c>
      <c r="E572" s="82">
        <v>7557137</v>
      </c>
      <c r="F572" s="93" t="s">
        <v>1072</v>
      </c>
      <c r="G572" s="82"/>
      <c r="H572" s="74" t="s">
        <v>1123</v>
      </c>
      <c r="I572" s="92"/>
    </row>
    <row r="573" spans="1:9" x14ac:dyDescent="0.2">
      <c r="A573" s="69">
        <v>573</v>
      </c>
      <c r="B573" s="90" t="s">
        <v>2399</v>
      </c>
      <c r="C573" s="89" t="s">
        <v>2399</v>
      </c>
      <c r="D573" s="90" t="s">
        <v>2400</v>
      </c>
      <c r="E573" s="82">
        <v>4089004</v>
      </c>
      <c r="F573" s="93" t="s">
        <v>1072</v>
      </c>
      <c r="G573" s="82"/>
      <c r="H573" s="74" t="s">
        <v>1123</v>
      </c>
      <c r="I573" s="92"/>
    </row>
    <row r="574" spans="1:9" x14ac:dyDescent="0.2">
      <c r="A574" s="69">
        <v>574</v>
      </c>
      <c r="B574" s="90" t="s">
        <v>2401</v>
      </c>
      <c r="C574" s="89" t="s">
        <v>1648</v>
      </c>
      <c r="D574" s="90" t="s">
        <v>2402</v>
      </c>
      <c r="E574" s="82">
        <v>3204382216</v>
      </c>
      <c r="F574" s="93" t="s">
        <v>961</v>
      </c>
      <c r="G574" s="82"/>
      <c r="H574" s="74" t="s">
        <v>1029</v>
      </c>
      <c r="I574" s="92"/>
    </row>
    <row r="575" spans="1:9" x14ac:dyDescent="0.2">
      <c r="A575" s="69">
        <v>575</v>
      </c>
      <c r="B575" s="90" t="s">
        <v>2403</v>
      </c>
      <c r="C575" s="89" t="s">
        <v>639</v>
      </c>
      <c r="D575" s="90" t="s">
        <v>2404</v>
      </c>
      <c r="E575" s="82">
        <v>3108083150</v>
      </c>
      <c r="F575" s="93" t="s">
        <v>1062</v>
      </c>
      <c r="G575" s="82"/>
      <c r="H575" s="74" t="s">
        <v>1029</v>
      </c>
      <c r="I575" s="92"/>
    </row>
    <row r="576" spans="1:9" x14ac:dyDescent="0.2">
      <c r="A576" s="69">
        <v>576</v>
      </c>
      <c r="B576" s="90" t="s">
        <v>2405</v>
      </c>
      <c r="C576" s="89" t="s">
        <v>2406</v>
      </c>
      <c r="D576" s="90" t="s">
        <v>2407</v>
      </c>
      <c r="E576" s="82">
        <v>2723402</v>
      </c>
      <c r="F576" s="93" t="s">
        <v>1062</v>
      </c>
      <c r="G576" s="82"/>
      <c r="H576" s="74" t="s">
        <v>1029</v>
      </c>
      <c r="I576" s="92"/>
    </row>
    <row r="577" spans="1:9" x14ac:dyDescent="0.2">
      <c r="A577" s="69">
        <v>577</v>
      </c>
      <c r="B577" s="242" t="s">
        <v>8584</v>
      </c>
      <c r="C577" s="89" t="s">
        <v>639</v>
      </c>
      <c r="D577" s="90" t="s">
        <v>2408</v>
      </c>
      <c r="E577" s="82">
        <v>3105804103</v>
      </c>
      <c r="F577" s="93" t="s">
        <v>1090</v>
      </c>
      <c r="G577" s="82"/>
      <c r="H577" s="74" t="s">
        <v>1029</v>
      </c>
      <c r="I577" s="92"/>
    </row>
    <row r="578" spans="1:9" x14ac:dyDescent="0.2">
      <c r="A578" s="69">
        <v>578</v>
      </c>
      <c r="B578" s="90" t="s">
        <v>2409</v>
      </c>
      <c r="C578" s="89" t="s">
        <v>639</v>
      </c>
      <c r="D578" s="90" t="s">
        <v>2410</v>
      </c>
      <c r="E578" s="82">
        <v>2075280</v>
      </c>
      <c r="F578" s="93" t="s">
        <v>953</v>
      </c>
      <c r="G578" s="82"/>
      <c r="H578" s="74" t="s">
        <v>1029</v>
      </c>
      <c r="I578" s="92"/>
    </row>
    <row r="579" spans="1:9" x14ac:dyDescent="0.2">
      <c r="A579" s="69">
        <v>579</v>
      </c>
      <c r="B579" s="90" t="s">
        <v>2411</v>
      </c>
      <c r="C579" s="89" t="s">
        <v>639</v>
      </c>
      <c r="D579" s="90" t="s">
        <v>2412</v>
      </c>
      <c r="E579" s="82">
        <v>3105881404</v>
      </c>
      <c r="F579" s="93" t="s">
        <v>953</v>
      </c>
      <c r="G579" s="82"/>
      <c r="H579" s="74" t="s">
        <v>1029</v>
      </c>
      <c r="I579" s="92"/>
    </row>
    <row r="580" spans="1:9" x14ac:dyDescent="0.2">
      <c r="A580" s="69">
        <v>580</v>
      </c>
      <c r="B580" s="90" t="s">
        <v>2413</v>
      </c>
      <c r="C580" s="89" t="s">
        <v>639</v>
      </c>
      <c r="D580" s="90" t="s">
        <v>2414</v>
      </c>
      <c r="E580" s="82"/>
      <c r="F580" s="93" t="s">
        <v>953</v>
      </c>
      <c r="G580" s="82"/>
      <c r="H580" s="74" t="s">
        <v>1029</v>
      </c>
      <c r="I580" s="92"/>
    </row>
    <row r="581" spans="1:9" x14ac:dyDescent="0.2">
      <c r="A581" s="69">
        <v>581</v>
      </c>
      <c r="B581" s="90" t="s">
        <v>2415</v>
      </c>
      <c r="C581" s="89" t="s">
        <v>2416</v>
      </c>
      <c r="D581" s="89" t="s">
        <v>2417</v>
      </c>
      <c r="E581" s="82">
        <v>3132926517</v>
      </c>
      <c r="F581" s="93" t="s">
        <v>2418</v>
      </c>
      <c r="G581" s="82"/>
      <c r="H581" s="74" t="s">
        <v>1029</v>
      </c>
      <c r="I581" s="92"/>
    </row>
    <row r="582" spans="1:9" x14ac:dyDescent="0.2">
      <c r="A582" s="69">
        <v>582</v>
      </c>
      <c r="B582" s="90" t="s">
        <v>2419</v>
      </c>
      <c r="C582" s="89" t="s">
        <v>2420</v>
      </c>
      <c r="D582" s="89" t="s">
        <v>2421</v>
      </c>
      <c r="E582" s="82">
        <v>3133383915</v>
      </c>
      <c r="F582" s="93" t="s">
        <v>2418</v>
      </c>
      <c r="G582" s="82">
        <v>1024486614</v>
      </c>
      <c r="H582" s="74" t="s">
        <v>1123</v>
      </c>
      <c r="I582" s="92"/>
    </row>
    <row r="583" spans="1:9" x14ac:dyDescent="0.2">
      <c r="A583" s="69">
        <v>583</v>
      </c>
      <c r="B583" s="90" t="s">
        <v>2422</v>
      </c>
      <c r="C583" s="89" t="s">
        <v>2423</v>
      </c>
      <c r="D583" s="89" t="s">
        <v>2424</v>
      </c>
      <c r="E583" s="82">
        <v>7689080</v>
      </c>
      <c r="F583" s="93" t="s">
        <v>2418</v>
      </c>
      <c r="G583" s="82"/>
      <c r="H583" s="74" t="s">
        <v>1123</v>
      </c>
      <c r="I583" s="92"/>
    </row>
    <row r="584" spans="1:9" x14ac:dyDescent="0.2">
      <c r="A584" s="69">
        <v>584</v>
      </c>
      <c r="B584" s="90" t="s">
        <v>2425</v>
      </c>
      <c r="C584" s="89" t="s">
        <v>2426</v>
      </c>
      <c r="D584" s="89" t="s">
        <v>2427</v>
      </c>
      <c r="E584" s="82">
        <v>3102099257</v>
      </c>
      <c r="F584" s="93" t="s">
        <v>2418</v>
      </c>
      <c r="G584" s="82"/>
      <c r="H584" s="74" t="s">
        <v>1123</v>
      </c>
      <c r="I584" s="92"/>
    </row>
    <row r="585" spans="1:9" x14ac:dyDescent="0.2">
      <c r="A585" s="69">
        <v>585</v>
      </c>
      <c r="B585" s="90" t="s">
        <v>2428</v>
      </c>
      <c r="C585" s="89" t="s">
        <v>639</v>
      </c>
      <c r="D585" s="89" t="s">
        <v>2429</v>
      </c>
      <c r="E585" s="82">
        <v>7620934</v>
      </c>
      <c r="F585" s="93" t="s">
        <v>2418</v>
      </c>
      <c r="G585" s="82"/>
      <c r="H585" s="74" t="s">
        <v>1123</v>
      </c>
      <c r="I585" s="92"/>
    </row>
    <row r="586" spans="1:9" x14ac:dyDescent="0.2">
      <c r="A586" s="69">
        <v>586</v>
      </c>
      <c r="B586" s="90" t="s">
        <v>2430</v>
      </c>
      <c r="C586" s="89" t="s">
        <v>639</v>
      </c>
      <c r="D586" s="89" t="s">
        <v>2431</v>
      </c>
      <c r="E586" s="82">
        <v>3203177366</v>
      </c>
      <c r="F586" s="93" t="s">
        <v>2418</v>
      </c>
      <c r="G586" s="82"/>
      <c r="H586" s="74" t="s">
        <v>1123</v>
      </c>
      <c r="I586" s="92"/>
    </row>
    <row r="587" spans="1:9" x14ac:dyDescent="0.2">
      <c r="A587" s="69">
        <v>587</v>
      </c>
      <c r="B587" s="90" t="s">
        <v>2432</v>
      </c>
      <c r="C587" s="89" t="s">
        <v>1525</v>
      </c>
      <c r="D587" s="89" t="s">
        <v>2433</v>
      </c>
      <c r="E587" s="82">
        <v>3132761217</v>
      </c>
      <c r="F587" s="93" t="s">
        <v>2418</v>
      </c>
      <c r="G587" s="82"/>
      <c r="H587" s="74" t="s">
        <v>1123</v>
      </c>
      <c r="I587" s="92"/>
    </row>
    <row r="588" spans="1:9" x14ac:dyDescent="0.2">
      <c r="A588" s="69">
        <v>588</v>
      </c>
      <c r="B588" s="90" t="s">
        <v>2434</v>
      </c>
      <c r="C588" s="89" t="s">
        <v>639</v>
      </c>
      <c r="D588" s="89" t="s">
        <v>2435</v>
      </c>
      <c r="E588" s="82">
        <v>7612664</v>
      </c>
      <c r="F588" s="93" t="s">
        <v>2418</v>
      </c>
      <c r="G588" s="82"/>
      <c r="H588" s="74" t="s">
        <v>1123</v>
      </c>
      <c r="I588" s="92"/>
    </row>
    <row r="589" spans="1:9" x14ac:dyDescent="0.2">
      <c r="A589" s="69">
        <v>589</v>
      </c>
      <c r="B589" s="90" t="s">
        <v>2436</v>
      </c>
      <c r="C589" s="89" t="s">
        <v>948</v>
      </c>
      <c r="D589" s="89" t="s">
        <v>2437</v>
      </c>
      <c r="E589" s="82">
        <v>3112106411</v>
      </c>
      <c r="F589" s="93" t="s">
        <v>2418</v>
      </c>
      <c r="G589" s="82"/>
      <c r="H589" s="74" t="s">
        <v>1123</v>
      </c>
      <c r="I589" s="92"/>
    </row>
    <row r="590" spans="1:9" x14ac:dyDescent="0.2">
      <c r="A590" s="69">
        <v>590</v>
      </c>
      <c r="B590" s="90" t="s">
        <v>2438</v>
      </c>
      <c r="C590" s="89" t="s">
        <v>639</v>
      </c>
      <c r="D590" s="89" t="s">
        <v>2337</v>
      </c>
      <c r="E590" s="82">
        <v>3143250451</v>
      </c>
      <c r="F590" s="93" t="s">
        <v>1037</v>
      </c>
      <c r="G590" s="82"/>
      <c r="H590" s="74" t="s">
        <v>1029</v>
      </c>
      <c r="I590" s="92"/>
    </row>
    <row r="591" spans="1:9" x14ac:dyDescent="0.2">
      <c r="A591" s="69">
        <v>591</v>
      </c>
      <c r="B591" s="90" t="s">
        <v>2439</v>
      </c>
      <c r="C591" s="89" t="s">
        <v>639</v>
      </c>
      <c r="D591" s="89" t="s">
        <v>2440</v>
      </c>
      <c r="E591" s="82">
        <v>0</v>
      </c>
      <c r="F591" s="93" t="s">
        <v>1037</v>
      </c>
      <c r="G591" s="82"/>
      <c r="H591" s="74" t="s">
        <v>1029</v>
      </c>
      <c r="I591" s="92"/>
    </row>
    <row r="592" spans="1:9" x14ac:dyDescent="0.2">
      <c r="A592" s="69">
        <v>592</v>
      </c>
      <c r="B592" s="90" t="s">
        <v>2441</v>
      </c>
      <c r="C592" s="91" t="s">
        <v>639</v>
      </c>
      <c r="D592" s="91" t="s">
        <v>2442</v>
      </c>
      <c r="E592" s="87">
        <v>3142693685</v>
      </c>
      <c r="F592" s="93" t="s">
        <v>1108</v>
      </c>
      <c r="G592" s="87"/>
      <c r="H592" s="74" t="s">
        <v>1029</v>
      </c>
      <c r="I592" s="92"/>
    </row>
    <row r="593" spans="1:9" x14ac:dyDescent="0.2">
      <c r="A593" s="69">
        <v>593</v>
      </c>
      <c r="B593" s="90" t="s">
        <v>2443</v>
      </c>
      <c r="C593" s="89" t="s">
        <v>639</v>
      </c>
      <c r="D593" s="89" t="s">
        <v>2444</v>
      </c>
      <c r="E593" s="82">
        <v>3112084528</v>
      </c>
      <c r="F593" s="93" t="s">
        <v>1062</v>
      </c>
      <c r="G593" s="82"/>
      <c r="H593" s="74" t="s">
        <v>1029</v>
      </c>
      <c r="I593" s="92"/>
    </row>
    <row r="594" spans="1:9" x14ac:dyDescent="0.2">
      <c r="A594" s="69">
        <v>594</v>
      </c>
      <c r="B594" s="90" t="s">
        <v>2445</v>
      </c>
      <c r="C594" s="89" t="s">
        <v>948</v>
      </c>
      <c r="D594" s="89" t="s">
        <v>2446</v>
      </c>
      <c r="E594" s="82">
        <v>3214514063</v>
      </c>
      <c r="F594" s="93" t="s">
        <v>1062</v>
      </c>
      <c r="G594" s="82"/>
      <c r="H594" s="74" t="s">
        <v>1029</v>
      </c>
      <c r="I594" s="92"/>
    </row>
    <row r="595" spans="1:9" x14ac:dyDescent="0.2">
      <c r="A595" s="69">
        <v>595</v>
      </c>
      <c r="B595" s="90" t="s">
        <v>2447</v>
      </c>
      <c r="C595" s="89" t="s">
        <v>950</v>
      </c>
      <c r="D595" s="89" t="s">
        <v>2448</v>
      </c>
      <c r="E595" s="82">
        <v>3138748851</v>
      </c>
      <c r="F595" s="93" t="s">
        <v>1062</v>
      </c>
      <c r="G595" s="82">
        <v>79560885</v>
      </c>
      <c r="H595" s="74" t="s">
        <v>1029</v>
      </c>
      <c r="I595" s="92"/>
    </row>
    <row r="596" spans="1:9" x14ac:dyDescent="0.2">
      <c r="A596" s="69">
        <v>596</v>
      </c>
      <c r="B596" s="90" t="s">
        <v>2449</v>
      </c>
      <c r="C596" s="89" t="s">
        <v>948</v>
      </c>
      <c r="D596" s="89" t="s">
        <v>2450</v>
      </c>
      <c r="E596" s="82">
        <v>3005516432</v>
      </c>
      <c r="F596" s="93" t="s">
        <v>1084</v>
      </c>
      <c r="G596" s="82"/>
      <c r="H596" s="74" t="s">
        <v>1029</v>
      </c>
      <c r="I596" s="92"/>
    </row>
    <row r="597" spans="1:9" x14ac:dyDescent="0.2">
      <c r="A597" s="69">
        <v>597</v>
      </c>
      <c r="B597" s="90" t="s">
        <v>2451</v>
      </c>
      <c r="C597" s="89" t="s">
        <v>639</v>
      </c>
      <c r="D597" s="89" t="s">
        <v>2452</v>
      </c>
      <c r="E597" s="82">
        <v>2092898</v>
      </c>
      <c r="F597" s="93" t="s">
        <v>1062</v>
      </c>
      <c r="G597" s="82">
        <v>14317889</v>
      </c>
      <c r="H597" s="74" t="s">
        <v>1029</v>
      </c>
      <c r="I597" s="92"/>
    </row>
    <row r="598" spans="1:9" x14ac:dyDescent="0.2">
      <c r="A598" s="69">
        <v>598</v>
      </c>
      <c r="B598" s="90" t="s">
        <v>2453</v>
      </c>
      <c r="C598" s="89" t="s">
        <v>639</v>
      </c>
      <c r="D598" s="89" t="s">
        <v>2454</v>
      </c>
      <c r="E598" s="82">
        <v>7735845</v>
      </c>
      <c r="F598" s="93" t="s">
        <v>1041</v>
      </c>
      <c r="G598" s="82"/>
      <c r="H598" s="74" t="s">
        <v>1029</v>
      </c>
      <c r="I598" s="92"/>
    </row>
    <row r="599" spans="1:9" x14ac:dyDescent="0.2">
      <c r="A599" s="69">
        <v>599</v>
      </c>
      <c r="B599" s="90" t="s">
        <v>2455</v>
      </c>
      <c r="C599" s="89" t="s">
        <v>1031</v>
      </c>
      <c r="D599" s="90" t="s">
        <v>1601</v>
      </c>
      <c r="E599" s="82"/>
      <c r="F599" s="93" t="s">
        <v>1041</v>
      </c>
      <c r="G599" s="82"/>
      <c r="H599" s="74" t="s">
        <v>1029</v>
      </c>
      <c r="I599" s="92"/>
    </row>
    <row r="600" spans="1:9" x14ac:dyDescent="0.2">
      <c r="A600" s="69">
        <v>600</v>
      </c>
      <c r="B600" s="90" t="s">
        <v>2456</v>
      </c>
      <c r="C600" s="89" t="s">
        <v>2457</v>
      </c>
      <c r="D600" s="90" t="s">
        <v>2458</v>
      </c>
      <c r="E600" s="82">
        <v>2076915</v>
      </c>
      <c r="F600" s="93" t="s">
        <v>1033</v>
      </c>
      <c r="G600" s="82">
        <v>52119462</v>
      </c>
      <c r="H600" s="74" t="s">
        <v>1029</v>
      </c>
      <c r="I600" s="92"/>
    </row>
    <row r="601" spans="1:9" x14ac:dyDescent="0.2">
      <c r="A601" s="69">
        <v>601</v>
      </c>
      <c r="B601" s="90" t="s">
        <v>2459</v>
      </c>
      <c r="C601" s="89" t="s">
        <v>639</v>
      </c>
      <c r="D601" s="89" t="s">
        <v>2460</v>
      </c>
      <c r="E601" s="82">
        <v>3114771248</v>
      </c>
      <c r="F601" s="93" t="s">
        <v>1033</v>
      </c>
      <c r="G601" s="83">
        <v>4044117</v>
      </c>
      <c r="H601" s="74" t="s">
        <v>1029</v>
      </c>
      <c r="I601" s="92"/>
    </row>
    <row r="602" spans="1:9" x14ac:dyDescent="0.2">
      <c r="A602" s="69">
        <v>602</v>
      </c>
      <c r="B602" s="90" t="s">
        <v>2461</v>
      </c>
      <c r="C602" s="89" t="s">
        <v>639</v>
      </c>
      <c r="D602" s="89" t="s">
        <v>2462</v>
      </c>
      <c r="E602" s="82">
        <v>3014424331</v>
      </c>
      <c r="F602" s="93" t="s">
        <v>2302</v>
      </c>
      <c r="G602" s="82"/>
      <c r="H602" s="74" t="s">
        <v>1029</v>
      </c>
      <c r="I602" s="92"/>
    </row>
    <row r="603" spans="1:9" x14ac:dyDescent="0.2">
      <c r="A603" s="69">
        <v>603</v>
      </c>
      <c r="B603" s="90" t="s">
        <v>2463</v>
      </c>
      <c r="C603" s="89" t="s">
        <v>639</v>
      </c>
      <c r="D603" s="89" t="s">
        <v>2464</v>
      </c>
      <c r="E603" s="82">
        <v>3630525</v>
      </c>
      <c r="F603" s="93" t="s">
        <v>2302</v>
      </c>
      <c r="G603" s="82"/>
      <c r="H603" s="74" t="s">
        <v>1029</v>
      </c>
      <c r="I603" s="92"/>
    </row>
    <row r="604" spans="1:9" x14ac:dyDescent="0.2">
      <c r="A604" s="69">
        <v>604</v>
      </c>
      <c r="B604" s="90" t="s">
        <v>2465</v>
      </c>
      <c r="C604" s="89" t="s">
        <v>639</v>
      </c>
      <c r="D604" s="89" t="s">
        <v>2466</v>
      </c>
      <c r="E604" s="82">
        <v>3213549338</v>
      </c>
      <c r="F604" s="93" t="s">
        <v>1062</v>
      </c>
      <c r="G604" s="82"/>
      <c r="H604" s="74" t="s">
        <v>1029</v>
      </c>
      <c r="I604" s="92"/>
    </row>
    <row r="605" spans="1:9" x14ac:dyDescent="0.2">
      <c r="A605" s="69">
        <v>605</v>
      </c>
      <c r="B605" s="90" t="s">
        <v>2467</v>
      </c>
      <c r="C605" s="89" t="s">
        <v>1648</v>
      </c>
      <c r="D605" s="89" t="s">
        <v>2468</v>
      </c>
      <c r="E605" s="82">
        <v>4710519</v>
      </c>
      <c r="F605" s="93" t="s">
        <v>1062</v>
      </c>
      <c r="G605" s="82"/>
      <c r="H605" s="74" t="s">
        <v>1029</v>
      </c>
      <c r="I605" s="92"/>
    </row>
    <row r="606" spans="1:9" x14ac:dyDescent="0.2">
      <c r="A606" s="69">
        <v>606</v>
      </c>
      <c r="B606" s="90" t="s">
        <v>2469</v>
      </c>
      <c r="C606" s="89" t="s">
        <v>1701</v>
      </c>
      <c r="D606" s="89" t="s">
        <v>2470</v>
      </c>
      <c r="E606" s="82">
        <v>4710519</v>
      </c>
      <c r="F606" s="93" t="s">
        <v>1062</v>
      </c>
      <c r="G606" s="82"/>
      <c r="H606" s="74" t="s">
        <v>1029</v>
      </c>
      <c r="I606" s="92"/>
    </row>
    <row r="607" spans="1:9" x14ac:dyDescent="0.2">
      <c r="A607" s="69">
        <v>607</v>
      </c>
      <c r="B607" s="90" t="s">
        <v>2471</v>
      </c>
      <c r="C607" s="89" t="s">
        <v>639</v>
      </c>
      <c r="D607" s="89" t="s">
        <v>2472</v>
      </c>
      <c r="E607" s="82"/>
      <c r="F607" s="93" t="s">
        <v>1028</v>
      </c>
      <c r="G607" s="82"/>
      <c r="H607" s="74" t="s">
        <v>1029</v>
      </c>
      <c r="I607" s="92"/>
    </row>
    <row r="608" spans="1:9" x14ac:dyDescent="0.2">
      <c r="A608" s="69">
        <v>608</v>
      </c>
      <c r="B608" s="90" t="s">
        <v>2473</v>
      </c>
      <c r="C608" s="89" t="s">
        <v>639</v>
      </c>
      <c r="D608" s="89" t="s">
        <v>2474</v>
      </c>
      <c r="E608" s="82">
        <v>3142321972</v>
      </c>
      <c r="F608" s="93" t="s">
        <v>1028</v>
      </c>
      <c r="G608" s="82"/>
      <c r="H608" s="74" t="s">
        <v>1029</v>
      </c>
      <c r="I608" s="92"/>
    </row>
    <row r="609" spans="1:9" x14ac:dyDescent="0.2">
      <c r="A609" s="69">
        <v>609</v>
      </c>
      <c r="B609" s="90" t="s">
        <v>2475</v>
      </c>
      <c r="C609" s="89" t="s">
        <v>639</v>
      </c>
      <c r="D609" s="89" t="s">
        <v>2476</v>
      </c>
      <c r="E609" s="82">
        <v>5674564</v>
      </c>
      <c r="F609" s="93" t="s">
        <v>1028</v>
      </c>
      <c r="G609" s="82"/>
      <c r="H609" s="74" t="s">
        <v>1029</v>
      </c>
      <c r="I609" s="92"/>
    </row>
    <row r="610" spans="1:9" x14ac:dyDescent="0.2">
      <c r="A610" s="69">
        <v>610</v>
      </c>
      <c r="B610" s="90" t="s">
        <v>2477</v>
      </c>
      <c r="C610" s="89" t="s">
        <v>2478</v>
      </c>
      <c r="D610" s="89" t="s">
        <v>2479</v>
      </c>
      <c r="E610" s="82">
        <v>3005646912</v>
      </c>
      <c r="F610" s="93" t="s">
        <v>1041</v>
      </c>
      <c r="G610" s="82">
        <v>79821621</v>
      </c>
      <c r="H610" s="74" t="s">
        <v>1029</v>
      </c>
      <c r="I610" s="92"/>
    </row>
    <row r="611" spans="1:9" x14ac:dyDescent="0.2">
      <c r="A611" s="69">
        <v>611</v>
      </c>
      <c r="B611" s="90" t="s">
        <v>2480</v>
      </c>
      <c r="C611" s="89" t="s">
        <v>947</v>
      </c>
      <c r="D611" s="89" t="s">
        <v>2481</v>
      </c>
      <c r="E611" s="82">
        <v>3144185806</v>
      </c>
      <c r="F611" s="93" t="s">
        <v>1072</v>
      </c>
      <c r="G611" s="82"/>
      <c r="H611" s="74" t="s">
        <v>1029</v>
      </c>
      <c r="I611" s="92"/>
    </row>
    <row r="612" spans="1:9" x14ac:dyDescent="0.2">
      <c r="A612" s="69">
        <v>612</v>
      </c>
      <c r="B612" s="90" t="s">
        <v>2482</v>
      </c>
      <c r="C612" s="89" t="s">
        <v>639</v>
      </c>
      <c r="D612" s="89" t="s">
        <v>2183</v>
      </c>
      <c r="E612" s="82">
        <v>7140858</v>
      </c>
      <c r="F612" s="93" t="s">
        <v>1072</v>
      </c>
      <c r="G612" s="82"/>
      <c r="H612" s="74" t="s">
        <v>1029</v>
      </c>
      <c r="I612" s="92"/>
    </row>
    <row r="613" spans="1:9" x14ac:dyDescent="0.2">
      <c r="A613" s="69">
        <v>613</v>
      </c>
      <c r="B613" s="90" t="s">
        <v>2483</v>
      </c>
      <c r="C613" s="89" t="s">
        <v>639</v>
      </c>
      <c r="D613" s="89" t="s">
        <v>2484</v>
      </c>
      <c r="E613" s="82">
        <v>3133465073</v>
      </c>
      <c r="F613" s="93" t="s">
        <v>1072</v>
      </c>
      <c r="G613" s="82"/>
      <c r="H613" s="74" t="s">
        <v>1029</v>
      </c>
      <c r="I613" s="92"/>
    </row>
    <row r="614" spans="1:9" x14ac:dyDescent="0.2">
      <c r="A614" s="69">
        <v>614</v>
      </c>
      <c r="B614" s="90" t="s">
        <v>2485</v>
      </c>
      <c r="C614" s="89" t="s">
        <v>2486</v>
      </c>
      <c r="D614" s="89" t="s">
        <v>2487</v>
      </c>
      <c r="E614" s="82">
        <v>3124900278</v>
      </c>
      <c r="F614" s="93" t="s">
        <v>1483</v>
      </c>
      <c r="G614" s="82"/>
      <c r="H614" s="74" t="s">
        <v>1123</v>
      </c>
      <c r="I614" s="92"/>
    </row>
    <row r="615" spans="1:9" x14ac:dyDescent="0.2">
      <c r="A615" s="69">
        <v>615</v>
      </c>
      <c r="B615" s="90" t="s">
        <v>2488</v>
      </c>
      <c r="C615" s="89" t="s">
        <v>639</v>
      </c>
      <c r="D615" s="89" t="s">
        <v>2489</v>
      </c>
      <c r="E615" s="82">
        <v>3115068828</v>
      </c>
      <c r="F615" s="93" t="s">
        <v>1057</v>
      </c>
      <c r="G615" s="82">
        <v>19496122</v>
      </c>
      <c r="H615" s="74" t="s">
        <v>1029</v>
      </c>
      <c r="I615" s="92"/>
    </row>
    <row r="616" spans="1:9" x14ac:dyDescent="0.2">
      <c r="A616" s="69">
        <v>616</v>
      </c>
      <c r="B616" s="90" t="s">
        <v>2490</v>
      </c>
      <c r="C616" s="89" t="s">
        <v>639</v>
      </c>
      <c r="D616" s="89" t="s">
        <v>2491</v>
      </c>
      <c r="E616" s="82"/>
      <c r="F616" s="93" t="s">
        <v>1057</v>
      </c>
      <c r="G616" s="82"/>
      <c r="H616" s="74" t="s">
        <v>1029</v>
      </c>
      <c r="I616" s="92"/>
    </row>
    <row r="617" spans="1:9" x14ac:dyDescent="0.2">
      <c r="A617" s="69">
        <v>617</v>
      </c>
      <c r="B617" s="90" t="s">
        <v>2492</v>
      </c>
      <c r="C617" s="89" t="s">
        <v>639</v>
      </c>
      <c r="D617" s="89" t="s">
        <v>2493</v>
      </c>
      <c r="E617" s="82"/>
      <c r="F617" s="93" t="s">
        <v>1057</v>
      </c>
      <c r="G617" s="82"/>
      <c r="H617" s="74" t="s">
        <v>1029</v>
      </c>
      <c r="I617" s="92"/>
    </row>
    <row r="618" spans="1:9" x14ac:dyDescent="0.2">
      <c r="A618" s="69">
        <v>618</v>
      </c>
      <c r="B618" s="90" t="s">
        <v>2494</v>
      </c>
      <c r="C618" s="89" t="s">
        <v>639</v>
      </c>
      <c r="D618" s="89" t="s">
        <v>2495</v>
      </c>
      <c r="E618" s="82"/>
      <c r="F618" s="93" t="s">
        <v>1057</v>
      </c>
      <c r="G618" s="82"/>
      <c r="H618" s="74" t="s">
        <v>1029</v>
      </c>
      <c r="I618" s="92"/>
    </row>
    <row r="619" spans="1:9" x14ac:dyDescent="0.2">
      <c r="A619" s="69">
        <v>619</v>
      </c>
      <c r="B619" s="90" t="s">
        <v>2496</v>
      </c>
      <c r="C619" s="89" t="s">
        <v>639</v>
      </c>
      <c r="D619" s="89" t="s">
        <v>2497</v>
      </c>
      <c r="E619" s="82">
        <v>8134628</v>
      </c>
      <c r="F619" s="93" t="s">
        <v>1044</v>
      </c>
      <c r="G619" s="82">
        <v>53155191</v>
      </c>
      <c r="H619" s="74" t="s">
        <v>1029</v>
      </c>
      <c r="I619" s="92"/>
    </row>
    <row r="620" spans="1:9" x14ac:dyDescent="0.2">
      <c r="A620" s="69">
        <v>620</v>
      </c>
      <c r="B620" s="90" t="s">
        <v>2498</v>
      </c>
      <c r="C620" s="89" t="s">
        <v>948</v>
      </c>
      <c r="D620" s="89" t="s">
        <v>2499</v>
      </c>
      <c r="E620" s="82">
        <v>3136447623</v>
      </c>
      <c r="F620" s="93" t="s">
        <v>2500</v>
      </c>
      <c r="G620" s="82"/>
      <c r="H620" s="74" t="s">
        <v>1029</v>
      </c>
      <c r="I620" s="92"/>
    </row>
    <row r="621" spans="1:9" x14ac:dyDescent="0.2">
      <c r="A621" s="69">
        <v>621</v>
      </c>
      <c r="B621" s="90" t="s">
        <v>2501</v>
      </c>
      <c r="C621" s="89" t="s">
        <v>639</v>
      </c>
      <c r="D621" s="89" t="s">
        <v>2502</v>
      </c>
      <c r="E621" s="82">
        <v>3216967803</v>
      </c>
      <c r="F621" s="93" t="s">
        <v>2500</v>
      </c>
      <c r="G621" s="82"/>
      <c r="H621" s="74" t="s">
        <v>1029</v>
      </c>
      <c r="I621" s="92"/>
    </row>
    <row r="622" spans="1:9" x14ac:dyDescent="0.2">
      <c r="A622" s="69">
        <v>622</v>
      </c>
      <c r="B622" s="90" t="s">
        <v>2503</v>
      </c>
      <c r="C622" s="89" t="s">
        <v>639</v>
      </c>
      <c r="D622" s="89" t="s">
        <v>2504</v>
      </c>
      <c r="E622" s="82">
        <v>4615657</v>
      </c>
      <c r="F622" s="93" t="s">
        <v>2500</v>
      </c>
      <c r="G622" s="82"/>
      <c r="H622" s="74" t="s">
        <v>1029</v>
      </c>
      <c r="I622" s="92"/>
    </row>
    <row r="623" spans="1:9" x14ac:dyDescent="0.2">
      <c r="A623" s="69">
        <v>623</v>
      </c>
      <c r="B623" s="90" t="s">
        <v>2505</v>
      </c>
      <c r="C623" s="89" t="s">
        <v>2506</v>
      </c>
      <c r="D623" s="89" t="s">
        <v>2507</v>
      </c>
      <c r="E623" s="82">
        <v>3123918175</v>
      </c>
      <c r="F623" s="93" t="s">
        <v>2013</v>
      </c>
      <c r="G623" s="82"/>
      <c r="H623" s="74" t="s">
        <v>1029</v>
      </c>
      <c r="I623" s="92"/>
    </row>
    <row r="624" spans="1:9" x14ac:dyDescent="0.2">
      <c r="A624" s="69">
        <v>624</v>
      </c>
      <c r="B624" s="98" t="s">
        <v>2508</v>
      </c>
      <c r="C624" s="108" t="s">
        <v>948</v>
      </c>
      <c r="D624" s="108" t="s">
        <v>2509</v>
      </c>
      <c r="E624" s="99">
        <v>3144452392</v>
      </c>
      <c r="F624" s="109" t="s">
        <v>1699</v>
      </c>
      <c r="G624" s="99"/>
      <c r="H624" s="101" t="s">
        <v>1029</v>
      </c>
      <c r="I624" s="92"/>
    </row>
    <row r="625" spans="1:9" x14ac:dyDescent="0.2">
      <c r="A625" s="69">
        <v>625</v>
      </c>
      <c r="B625" s="98" t="s">
        <v>2510</v>
      </c>
      <c r="C625" s="108" t="s">
        <v>639</v>
      </c>
      <c r="D625" s="108" t="s">
        <v>2511</v>
      </c>
      <c r="E625" s="99">
        <v>3670904</v>
      </c>
      <c r="F625" s="109" t="s">
        <v>1699</v>
      </c>
      <c r="G625" s="99"/>
      <c r="H625" s="101" t="s">
        <v>1029</v>
      </c>
      <c r="I625" s="92"/>
    </row>
    <row r="626" spans="1:9" x14ac:dyDescent="0.2">
      <c r="A626" s="69">
        <v>626</v>
      </c>
      <c r="B626" s="90" t="s">
        <v>2512</v>
      </c>
      <c r="C626" s="91" t="s">
        <v>639</v>
      </c>
      <c r="D626" s="91" t="s">
        <v>2513</v>
      </c>
      <c r="E626" s="87">
        <v>3213155708</v>
      </c>
      <c r="F626" s="93" t="s">
        <v>1108</v>
      </c>
      <c r="G626" s="87"/>
      <c r="H626" s="74" t="s">
        <v>1029</v>
      </c>
      <c r="I626" s="92"/>
    </row>
    <row r="627" spans="1:9" x14ac:dyDescent="0.2">
      <c r="A627" s="69">
        <v>627</v>
      </c>
      <c r="B627" s="90" t="s">
        <v>2514</v>
      </c>
      <c r="C627" s="91" t="s">
        <v>2506</v>
      </c>
      <c r="D627" s="91" t="s">
        <v>2515</v>
      </c>
      <c r="E627" s="87">
        <v>3204959615</v>
      </c>
      <c r="F627" s="93" t="s">
        <v>1108</v>
      </c>
      <c r="G627" s="87"/>
      <c r="H627" s="74" t="s">
        <v>1029</v>
      </c>
      <c r="I627" s="92"/>
    </row>
    <row r="628" spans="1:9" x14ac:dyDescent="0.2">
      <c r="A628" s="69">
        <v>628</v>
      </c>
      <c r="B628" s="90" t="s">
        <v>2516</v>
      </c>
      <c r="C628" s="89" t="s">
        <v>639</v>
      </c>
      <c r="D628" s="89" t="s">
        <v>2517</v>
      </c>
      <c r="E628" s="82"/>
      <c r="F628" s="93" t="s">
        <v>1033</v>
      </c>
      <c r="G628" s="82"/>
      <c r="H628" s="74" t="s">
        <v>1029</v>
      </c>
      <c r="I628" s="92"/>
    </row>
    <row r="629" spans="1:9" x14ac:dyDescent="0.2">
      <c r="A629" s="69">
        <v>629</v>
      </c>
      <c r="B629" s="90" t="s">
        <v>2518</v>
      </c>
      <c r="C629" s="89" t="s">
        <v>2519</v>
      </c>
      <c r="D629" s="89" t="s">
        <v>2520</v>
      </c>
      <c r="E629" s="82">
        <v>3115414970</v>
      </c>
      <c r="F629" s="93" t="s">
        <v>1033</v>
      </c>
      <c r="G629" s="82"/>
      <c r="H629" s="74" t="s">
        <v>1029</v>
      </c>
      <c r="I629" s="92"/>
    </row>
    <row r="630" spans="1:9" x14ac:dyDescent="0.2">
      <c r="A630" s="69">
        <v>630</v>
      </c>
      <c r="B630" s="242" t="s">
        <v>8360</v>
      </c>
      <c r="C630" s="89" t="s">
        <v>8393</v>
      </c>
      <c r="D630" s="89" t="s">
        <v>8361</v>
      </c>
      <c r="E630" s="82">
        <v>3043627837</v>
      </c>
      <c r="F630" s="93" t="s">
        <v>1033</v>
      </c>
      <c r="G630" s="82">
        <v>1010596672</v>
      </c>
      <c r="H630" s="74" t="s">
        <v>1029</v>
      </c>
      <c r="I630" s="92"/>
    </row>
    <row r="631" spans="1:9" x14ac:dyDescent="0.2">
      <c r="A631" s="69">
        <v>631</v>
      </c>
      <c r="B631" s="90" t="s">
        <v>2521</v>
      </c>
      <c r="C631" s="89" t="s">
        <v>639</v>
      </c>
      <c r="D631" s="89" t="s">
        <v>2522</v>
      </c>
      <c r="E631" s="82">
        <v>3114672293</v>
      </c>
      <c r="F631" s="93" t="s">
        <v>1943</v>
      </c>
      <c r="G631" s="82"/>
      <c r="H631" s="74" t="s">
        <v>1029</v>
      </c>
      <c r="I631" s="92"/>
    </row>
    <row r="632" spans="1:9" x14ac:dyDescent="0.2">
      <c r="A632" s="69">
        <v>632</v>
      </c>
      <c r="B632" s="90" t="s">
        <v>2523</v>
      </c>
      <c r="C632" s="89" t="s">
        <v>639</v>
      </c>
      <c r="D632" s="89" t="s">
        <v>2524</v>
      </c>
      <c r="E632" s="82">
        <v>2466524</v>
      </c>
      <c r="F632" s="93" t="s">
        <v>1943</v>
      </c>
      <c r="G632" s="82"/>
      <c r="H632" s="74" t="s">
        <v>1029</v>
      </c>
      <c r="I632" s="92"/>
    </row>
    <row r="633" spans="1:9" x14ac:dyDescent="0.2">
      <c r="A633" s="69">
        <v>633</v>
      </c>
      <c r="B633" s="90" t="s">
        <v>2525</v>
      </c>
      <c r="C633" s="89" t="s">
        <v>948</v>
      </c>
      <c r="D633" s="89" t="s">
        <v>2526</v>
      </c>
      <c r="E633" s="82">
        <v>3114484670</v>
      </c>
      <c r="F633" s="93" t="s">
        <v>1943</v>
      </c>
      <c r="G633" s="82"/>
      <c r="H633" s="74" t="s">
        <v>1029</v>
      </c>
      <c r="I633" s="92"/>
    </row>
    <row r="634" spans="1:9" x14ac:dyDescent="0.2">
      <c r="A634" s="69">
        <v>634</v>
      </c>
      <c r="B634" s="90" t="s">
        <v>2527</v>
      </c>
      <c r="C634" s="89" t="s">
        <v>639</v>
      </c>
      <c r="D634" s="89" t="s">
        <v>2528</v>
      </c>
      <c r="E634" s="82">
        <v>3108094151</v>
      </c>
      <c r="F634" s="93" t="s">
        <v>1033</v>
      </c>
      <c r="G634" s="82">
        <v>52976456</v>
      </c>
      <c r="H634" s="74" t="s">
        <v>1029</v>
      </c>
      <c r="I634" s="92"/>
    </row>
    <row r="635" spans="1:9" x14ac:dyDescent="0.2">
      <c r="A635" s="69">
        <v>635</v>
      </c>
      <c r="B635" s="90" t="s">
        <v>2529</v>
      </c>
      <c r="C635" s="89" t="s">
        <v>639</v>
      </c>
      <c r="D635" s="89" t="s">
        <v>2530</v>
      </c>
      <c r="E635" s="82"/>
      <c r="F635" s="93" t="s">
        <v>1090</v>
      </c>
      <c r="G635" s="82">
        <v>52907363</v>
      </c>
      <c r="H635" s="74" t="s">
        <v>1029</v>
      </c>
      <c r="I635" s="92"/>
    </row>
    <row r="636" spans="1:9" x14ac:dyDescent="0.2">
      <c r="A636" s="69">
        <v>636</v>
      </c>
      <c r="B636" s="90" t="s">
        <v>2531</v>
      </c>
      <c r="C636" s="89" t="s">
        <v>639</v>
      </c>
      <c r="D636" s="89" t="s">
        <v>2532</v>
      </c>
      <c r="E636" s="82">
        <v>3208846632</v>
      </c>
      <c r="F636" s="93" t="s">
        <v>1062</v>
      </c>
      <c r="G636" s="82"/>
      <c r="H636" s="74" t="s">
        <v>1029</v>
      </c>
      <c r="I636" s="92"/>
    </row>
    <row r="637" spans="1:9" x14ac:dyDescent="0.2">
      <c r="A637" s="69">
        <v>637</v>
      </c>
      <c r="B637" s="90" t="s">
        <v>2533</v>
      </c>
      <c r="C637" s="89" t="s">
        <v>948</v>
      </c>
      <c r="D637" s="89" t="s">
        <v>2534</v>
      </c>
      <c r="E637" s="82">
        <v>3133043381</v>
      </c>
      <c r="F637" s="93" t="s">
        <v>953</v>
      </c>
      <c r="G637" s="82"/>
      <c r="H637" s="74" t="s">
        <v>1029</v>
      </c>
      <c r="I637" s="92"/>
    </row>
    <row r="638" spans="1:9" x14ac:dyDescent="0.2">
      <c r="A638" s="69">
        <v>638</v>
      </c>
      <c r="B638" s="90" t="s">
        <v>2535</v>
      </c>
      <c r="C638" s="89" t="s">
        <v>639</v>
      </c>
      <c r="D638" s="89" t="s">
        <v>2536</v>
      </c>
      <c r="E638" s="82">
        <v>3212905486</v>
      </c>
      <c r="F638" s="93" t="s">
        <v>953</v>
      </c>
      <c r="G638" s="82"/>
      <c r="H638" s="74" t="s">
        <v>1029</v>
      </c>
      <c r="I638" s="92"/>
    </row>
    <row r="639" spans="1:9" x14ac:dyDescent="0.2">
      <c r="A639" s="69">
        <v>639</v>
      </c>
      <c r="B639" s="90" t="s">
        <v>2537</v>
      </c>
      <c r="C639" s="89" t="s">
        <v>639</v>
      </c>
      <c r="D639" s="89" t="s">
        <v>2538</v>
      </c>
      <c r="E639" s="82">
        <v>312774493</v>
      </c>
      <c r="F639" s="93" t="s">
        <v>953</v>
      </c>
      <c r="G639" s="82"/>
      <c r="H639" s="74" t="s">
        <v>1029</v>
      </c>
      <c r="I639" s="92"/>
    </row>
    <row r="640" spans="1:9" x14ac:dyDescent="0.2">
      <c r="A640" s="69">
        <v>640</v>
      </c>
      <c r="B640" s="90" t="s">
        <v>2539</v>
      </c>
      <c r="C640" s="89" t="s">
        <v>639</v>
      </c>
      <c r="D640" s="89" t="s">
        <v>2540</v>
      </c>
      <c r="E640" s="82">
        <v>2067517</v>
      </c>
      <c r="F640" s="93" t="s">
        <v>953</v>
      </c>
      <c r="G640" s="82"/>
      <c r="H640" s="74" t="s">
        <v>1029</v>
      </c>
      <c r="I640" s="92"/>
    </row>
    <row r="641" spans="1:9" x14ac:dyDescent="0.2">
      <c r="A641" s="69">
        <v>641</v>
      </c>
      <c r="B641" s="90" t="s">
        <v>2541</v>
      </c>
      <c r="C641" s="91" t="s">
        <v>639</v>
      </c>
      <c r="D641" s="91" t="s">
        <v>2542</v>
      </c>
      <c r="E641" s="87">
        <v>3623782</v>
      </c>
      <c r="F641" s="93" t="s">
        <v>1108</v>
      </c>
      <c r="G641" s="87"/>
      <c r="H641" s="74" t="s">
        <v>1029</v>
      </c>
      <c r="I641" s="92"/>
    </row>
    <row r="642" spans="1:9" x14ac:dyDescent="0.2">
      <c r="A642" s="69">
        <v>642</v>
      </c>
      <c r="B642" s="90" t="s">
        <v>2543</v>
      </c>
      <c r="C642" s="89" t="s">
        <v>639</v>
      </c>
      <c r="D642" s="89" t="s">
        <v>2544</v>
      </c>
      <c r="E642" s="82">
        <v>3142231143</v>
      </c>
      <c r="F642" s="93" t="s">
        <v>2545</v>
      </c>
      <c r="G642" s="82"/>
      <c r="H642" s="74" t="s">
        <v>1029</v>
      </c>
      <c r="I642" s="92"/>
    </row>
    <row r="643" spans="1:9" x14ac:dyDescent="0.2">
      <c r="A643" s="69">
        <v>643</v>
      </c>
      <c r="B643" s="90" t="s">
        <v>2546</v>
      </c>
      <c r="C643" s="89" t="s">
        <v>639</v>
      </c>
      <c r="D643" s="89" t="s">
        <v>2547</v>
      </c>
      <c r="E643" s="82">
        <v>3623438</v>
      </c>
      <c r="F643" s="93" t="s">
        <v>2545</v>
      </c>
      <c r="G643" s="82"/>
      <c r="H643" s="74" t="s">
        <v>1029</v>
      </c>
      <c r="I643" s="92"/>
    </row>
    <row r="644" spans="1:9" x14ac:dyDescent="0.2">
      <c r="A644" s="69">
        <v>644</v>
      </c>
      <c r="B644" s="90" t="s">
        <v>2548</v>
      </c>
      <c r="C644" s="89" t="s">
        <v>947</v>
      </c>
      <c r="D644" s="89" t="s">
        <v>2549</v>
      </c>
      <c r="E644" s="82">
        <v>3118931854</v>
      </c>
      <c r="F644" s="93" t="s">
        <v>2545</v>
      </c>
      <c r="G644" s="82"/>
      <c r="H644" s="74" t="s">
        <v>1029</v>
      </c>
      <c r="I644" s="92"/>
    </row>
    <row r="645" spans="1:9" x14ac:dyDescent="0.2">
      <c r="A645" s="69">
        <v>645</v>
      </c>
      <c r="B645" s="90" t="s">
        <v>2550</v>
      </c>
      <c r="C645" s="89" t="s">
        <v>639</v>
      </c>
      <c r="D645" s="89" t="s">
        <v>2551</v>
      </c>
      <c r="E645" s="82">
        <v>2060016</v>
      </c>
      <c r="F645" s="93" t="s">
        <v>2545</v>
      </c>
      <c r="G645" s="82"/>
      <c r="H645" s="74" t="s">
        <v>1029</v>
      </c>
      <c r="I645" s="92"/>
    </row>
    <row r="646" spans="1:9" x14ac:dyDescent="0.2">
      <c r="A646" s="69">
        <v>646</v>
      </c>
      <c r="B646" s="90" t="s">
        <v>2552</v>
      </c>
      <c r="C646" s="91" t="s">
        <v>639</v>
      </c>
      <c r="D646" s="91" t="s">
        <v>2553</v>
      </c>
      <c r="E646" s="87">
        <v>3634635</v>
      </c>
      <c r="F646" s="107" t="s">
        <v>1108</v>
      </c>
      <c r="G646" s="87"/>
      <c r="H646" s="74" t="s">
        <v>1029</v>
      </c>
      <c r="I646" s="92"/>
    </row>
    <row r="647" spans="1:9" x14ac:dyDescent="0.2">
      <c r="A647" s="69">
        <v>647</v>
      </c>
      <c r="B647" s="90" t="s">
        <v>2554</v>
      </c>
      <c r="C647" s="91" t="s">
        <v>2555</v>
      </c>
      <c r="D647" s="91" t="s">
        <v>2556</v>
      </c>
      <c r="E647" s="87">
        <v>3677534</v>
      </c>
      <c r="F647" s="107" t="s">
        <v>1108</v>
      </c>
      <c r="G647" s="87">
        <v>52285415</v>
      </c>
      <c r="H647" s="74" t="s">
        <v>1029</v>
      </c>
      <c r="I647" s="92"/>
    </row>
    <row r="648" spans="1:9" x14ac:dyDescent="0.2">
      <c r="A648" s="69">
        <v>648</v>
      </c>
      <c r="B648" s="90" t="s">
        <v>2557</v>
      </c>
      <c r="C648" s="89" t="s">
        <v>639</v>
      </c>
      <c r="D648" s="89" t="s">
        <v>2558</v>
      </c>
      <c r="E648" s="82"/>
      <c r="F648" s="95" t="s">
        <v>2418</v>
      </c>
      <c r="G648" s="82">
        <v>93244227</v>
      </c>
      <c r="H648" s="74" t="s">
        <v>1029</v>
      </c>
      <c r="I648" s="92"/>
    </row>
    <row r="649" spans="1:9" x14ac:dyDescent="0.2">
      <c r="A649" s="69">
        <v>649</v>
      </c>
      <c r="B649" s="90" t="s">
        <v>2559</v>
      </c>
      <c r="C649" s="89" t="s">
        <v>639</v>
      </c>
      <c r="D649" s="89" t="s">
        <v>2560</v>
      </c>
      <c r="E649" s="82">
        <v>3202427536</v>
      </c>
      <c r="F649" s="95" t="s">
        <v>2418</v>
      </c>
      <c r="G649" s="82"/>
      <c r="H649" s="74" t="s">
        <v>1123</v>
      </c>
      <c r="I649" s="92"/>
    </row>
    <row r="650" spans="1:9" x14ac:dyDescent="0.2">
      <c r="A650" s="69">
        <v>650</v>
      </c>
      <c r="B650" s="90" t="s">
        <v>2561</v>
      </c>
      <c r="C650" s="89" t="s">
        <v>639</v>
      </c>
      <c r="D650" s="89" t="s">
        <v>2562</v>
      </c>
      <c r="E650" s="82">
        <v>7642274</v>
      </c>
      <c r="F650" s="95" t="s">
        <v>2418</v>
      </c>
      <c r="G650" s="82"/>
      <c r="H650" s="74" t="s">
        <v>1029</v>
      </c>
      <c r="I650" s="92"/>
    </row>
    <row r="651" spans="1:9" x14ac:dyDescent="0.2">
      <c r="A651" s="69">
        <v>651</v>
      </c>
      <c r="B651" s="90" t="s">
        <v>2563</v>
      </c>
      <c r="C651" s="89" t="s">
        <v>948</v>
      </c>
      <c r="D651" s="89" t="s">
        <v>2564</v>
      </c>
      <c r="E651" s="82">
        <v>3102696616</v>
      </c>
      <c r="F651" s="95" t="s">
        <v>2418</v>
      </c>
      <c r="G651" s="82"/>
      <c r="H651" s="74" t="s">
        <v>1029</v>
      </c>
      <c r="I651" s="92"/>
    </row>
    <row r="652" spans="1:9" x14ac:dyDescent="0.2">
      <c r="A652" s="69">
        <v>652</v>
      </c>
      <c r="B652" s="90" t="s">
        <v>2565</v>
      </c>
      <c r="C652" s="89" t="s">
        <v>2566</v>
      </c>
      <c r="D652" s="89" t="s">
        <v>2567</v>
      </c>
      <c r="E652" s="82">
        <v>3202317653</v>
      </c>
      <c r="F652" s="95" t="s">
        <v>2418</v>
      </c>
      <c r="G652" s="82">
        <v>13958189</v>
      </c>
      <c r="H652" s="74" t="s">
        <v>1123</v>
      </c>
      <c r="I652" s="92"/>
    </row>
    <row r="653" spans="1:9" x14ac:dyDescent="0.2">
      <c r="A653" s="69">
        <v>653</v>
      </c>
      <c r="B653" s="90" t="s">
        <v>2568</v>
      </c>
      <c r="C653" s="89" t="s">
        <v>2569</v>
      </c>
      <c r="D653" s="89" t="s">
        <v>2570</v>
      </c>
      <c r="E653" s="82">
        <v>7673375</v>
      </c>
      <c r="F653" s="95" t="s">
        <v>2418</v>
      </c>
      <c r="G653" s="82"/>
      <c r="H653" s="74" t="s">
        <v>1029</v>
      </c>
      <c r="I653" s="92"/>
    </row>
    <row r="654" spans="1:9" x14ac:dyDescent="0.2">
      <c r="A654" s="69">
        <v>654</v>
      </c>
      <c r="B654" s="90" t="s">
        <v>2571</v>
      </c>
      <c r="C654" s="89" t="s">
        <v>2572</v>
      </c>
      <c r="D654" s="89" t="s">
        <v>2573</v>
      </c>
      <c r="E654" s="82">
        <v>7628857</v>
      </c>
      <c r="F654" s="95" t="s">
        <v>2418</v>
      </c>
      <c r="G654" s="82"/>
      <c r="H654" s="74" t="s">
        <v>1029</v>
      </c>
      <c r="I654" s="92"/>
    </row>
    <row r="655" spans="1:9" x14ac:dyDescent="0.2">
      <c r="A655" s="69">
        <v>655</v>
      </c>
      <c r="B655" s="90" t="s">
        <v>2574</v>
      </c>
      <c r="C655" s="89" t="s">
        <v>948</v>
      </c>
      <c r="D655" s="89" t="s">
        <v>2575</v>
      </c>
      <c r="E655" s="82">
        <v>7646970</v>
      </c>
      <c r="F655" s="95" t="s">
        <v>2418</v>
      </c>
      <c r="G655" s="82"/>
      <c r="H655" s="74" t="s">
        <v>1029</v>
      </c>
      <c r="I655" s="92"/>
    </row>
    <row r="656" spans="1:9" x14ac:dyDescent="0.2">
      <c r="A656" s="69">
        <v>656</v>
      </c>
      <c r="B656" s="90" t="s">
        <v>2576</v>
      </c>
      <c r="C656" s="89" t="s">
        <v>639</v>
      </c>
      <c r="D656" s="89" t="s">
        <v>2577</v>
      </c>
      <c r="E656" s="82">
        <v>3214596013</v>
      </c>
      <c r="F656" s="95" t="s">
        <v>1028</v>
      </c>
      <c r="G656" s="82"/>
      <c r="H656" s="74" t="s">
        <v>1029</v>
      </c>
      <c r="I656" s="92"/>
    </row>
    <row r="657" spans="1:9" x14ac:dyDescent="0.2">
      <c r="A657" s="69">
        <v>657</v>
      </c>
      <c r="B657" s="90" t="s">
        <v>2578</v>
      </c>
      <c r="C657" s="89" t="s">
        <v>639</v>
      </c>
      <c r="D657" s="89" t="s">
        <v>2579</v>
      </c>
      <c r="E657" s="82">
        <v>3157135020</v>
      </c>
      <c r="F657" s="95" t="s">
        <v>1028</v>
      </c>
      <c r="G657" s="82"/>
      <c r="H657" s="74" t="s">
        <v>1029</v>
      </c>
      <c r="I657" s="92"/>
    </row>
    <row r="658" spans="1:9" x14ac:dyDescent="0.2">
      <c r="A658" s="69">
        <v>658</v>
      </c>
      <c r="B658" s="90" t="s">
        <v>2580</v>
      </c>
      <c r="C658" s="89" t="s">
        <v>639</v>
      </c>
      <c r="D658" s="89" t="s">
        <v>2581</v>
      </c>
      <c r="E658" s="82">
        <v>3142133708</v>
      </c>
      <c r="F658" s="95" t="s">
        <v>1028</v>
      </c>
      <c r="G658" s="82"/>
      <c r="H658" s="74" t="s">
        <v>1029</v>
      </c>
      <c r="I658" s="92"/>
    </row>
    <row r="659" spans="1:9" x14ac:dyDescent="0.2">
      <c r="A659" s="69">
        <v>659</v>
      </c>
      <c r="B659" s="90" t="s">
        <v>2582</v>
      </c>
      <c r="C659" s="89" t="s">
        <v>947</v>
      </c>
      <c r="D659" s="89" t="s">
        <v>2583</v>
      </c>
      <c r="E659" s="82">
        <v>3204584049</v>
      </c>
      <c r="F659" s="95" t="s">
        <v>1028</v>
      </c>
      <c r="G659" s="82"/>
      <c r="H659" s="74" t="s">
        <v>1029</v>
      </c>
      <c r="I659" s="92"/>
    </row>
    <row r="660" spans="1:9" x14ac:dyDescent="0.2">
      <c r="A660" s="69">
        <v>660</v>
      </c>
      <c r="B660" s="90" t="s">
        <v>2584</v>
      </c>
      <c r="C660" s="89" t="s">
        <v>2506</v>
      </c>
      <c r="D660" s="89" t="s">
        <v>2585</v>
      </c>
      <c r="E660" s="82">
        <v>32042233330</v>
      </c>
      <c r="F660" s="95" t="s">
        <v>1028</v>
      </c>
      <c r="G660" s="82"/>
      <c r="H660" s="74" t="s">
        <v>1029</v>
      </c>
      <c r="I660" s="92"/>
    </row>
    <row r="661" spans="1:9" x14ac:dyDescent="0.2">
      <c r="A661" s="69">
        <v>661</v>
      </c>
      <c r="B661" s="90" t="s">
        <v>2586</v>
      </c>
      <c r="C661" s="89" t="s">
        <v>639</v>
      </c>
      <c r="D661" s="89" t="s">
        <v>2587</v>
      </c>
      <c r="E661" s="82">
        <v>3114970731</v>
      </c>
      <c r="F661" s="95" t="s">
        <v>1072</v>
      </c>
      <c r="G661" s="82"/>
      <c r="H661" s="74" t="s">
        <v>1029</v>
      </c>
      <c r="I661" s="92"/>
    </row>
    <row r="662" spans="1:9" x14ac:dyDescent="0.2">
      <c r="A662" s="69">
        <v>662</v>
      </c>
      <c r="B662" s="90" t="s">
        <v>2588</v>
      </c>
      <c r="C662" s="89" t="s">
        <v>639</v>
      </c>
      <c r="D662" s="89" t="s">
        <v>2589</v>
      </c>
      <c r="E662" s="82">
        <v>3142612108</v>
      </c>
      <c r="F662" s="95" t="s">
        <v>1072</v>
      </c>
      <c r="G662" s="82"/>
      <c r="H662" s="74" t="s">
        <v>1029</v>
      </c>
      <c r="I662" s="92"/>
    </row>
    <row r="663" spans="1:9" x14ac:dyDescent="0.2">
      <c r="A663" s="69">
        <v>663</v>
      </c>
      <c r="B663" s="90" t="s">
        <v>2590</v>
      </c>
      <c r="C663" s="89" t="s">
        <v>639</v>
      </c>
      <c r="D663" s="89" t="s">
        <v>2591</v>
      </c>
      <c r="E663" s="82"/>
      <c r="F663" s="95" t="s">
        <v>1072</v>
      </c>
      <c r="G663" s="82"/>
      <c r="H663" s="74" t="s">
        <v>1029</v>
      </c>
      <c r="I663" s="92"/>
    </row>
    <row r="664" spans="1:9" x14ac:dyDescent="0.2">
      <c r="A664" s="69">
        <v>664</v>
      </c>
      <c r="B664" s="90" t="s">
        <v>2592</v>
      </c>
      <c r="C664" s="89" t="s">
        <v>639</v>
      </c>
      <c r="D664" s="89" t="s">
        <v>2593</v>
      </c>
      <c r="E664" s="82">
        <v>3107695464</v>
      </c>
      <c r="F664" s="95" t="s">
        <v>1072</v>
      </c>
      <c r="G664" s="82"/>
      <c r="H664" s="74" t="s">
        <v>1029</v>
      </c>
      <c r="I664" s="92"/>
    </row>
    <row r="665" spans="1:9" x14ac:dyDescent="0.2">
      <c r="A665" s="69">
        <v>665</v>
      </c>
      <c r="B665" s="90" t="s">
        <v>2594</v>
      </c>
      <c r="C665" s="89" t="s">
        <v>639</v>
      </c>
      <c r="D665" s="89" t="s">
        <v>2595</v>
      </c>
      <c r="E665" s="82">
        <v>3108676125</v>
      </c>
      <c r="F665" s="95" t="s">
        <v>1072</v>
      </c>
      <c r="G665" s="82"/>
      <c r="H665" s="74" t="s">
        <v>1029</v>
      </c>
      <c r="I665" s="92"/>
    </row>
    <row r="666" spans="1:9" x14ac:dyDescent="0.2">
      <c r="A666" s="69">
        <v>666</v>
      </c>
      <c r="B666" s="90" t="s">
        <v>2596</v>
      </c>
      <c r="C666" s="89" t="s">
        <v>639</v>
      </c>
      <c r="D666" s="89" t="s">
        <v>2597</v>
      </c>
      <c r="E666" s="82">
        <v>3115584843</v>
      </c>
      <c r="F666" s="95" t="s">
        <v>1072</v>
      </c>
      <c r="G666" s="82"/>
      <c r="H666" s="74" t="s">
        <v>1029</v>
      </c>
      <c r="I666" s="92"/>
    </row>
    <row r="667" spans="1:9" x14ac:dyDescent="0.2">
      <c r="A667" s="69">
        <v>667</v>
      </c>
      <c r="B667" s="90" t="s">
        <v>2598</v>
      </c>
      <c r="C667" s="89" t="s">
        <v>947</v>
      </c>
      <c r="D667" s="89" t="s">
        <v>2599</v>
      </c>
      <c r="E667" s="82">
        <v>4781502</v>
      </c>
      <c r="F667" s="95" t="s">
        <v>1084</v>
      </c>
      <c r="G667" s="82"/>
      <c r="H667" s="74" t="s">
        <v>1029</v>
      </c>
      <c r="I667" s="92"/>
    </row>
    <row r="668" spans="1:9" x14ac:dyDescent="0.2">
      <c r="A668" s="69">
        <v>668</v>
      </c>
      <c r="B668" s="90" t="s">
        <v>2600</v>
      </c>
      <c r="C668" s="89" t="s">
        <v>639</v>
      </c>
      <c r="D668" s="89" t="s">
        <v>2601</v>
      </c>
      <c r="E668" s="82">
        <v>2786805</v>
      </c>
      <c r="F668" s="95" t="s">
        <v>1084</v>
      </c>
      <c r="G668" s="82">
        <v>79218121</v>
      </c>
      <c r="H668" s="74" t="s">
        <v>1029</v>
      </c>
      <c r="I668" s="92"/>
    </row>
    <row r="669" spans="1:9" x14ac:dyDescent="0.2">
      <c r="A669" s="69">
        <v>669</v>
      </c>
      <c r="B669" s="90" t="s">
        <v>2602</v>
      </c>
      <c r="C669" s="89" t="s">
        <v>1195</v>
      </c>
      <c r="D669" s="89" t="s">
        <v>2603</v>
      </c>
      <c r="E669" s="82">
        <v>3124831397</v>
      </c>
      <c r="F669" s="95" t="s">
        <v>1044</v>
      </c>
      <c r="G669" s="82"/>
      <c r="H669" s="74" t="s">
        <v>1029</v>
      </c>
      <c r="I669" s="92"/>
    </row>
    <row r="670" spans="1:9" x14ac:dyDescent="0.2">
      <c r="A670" s="69">
        <v>670</v>
      </c>
      <c r="B670" s="90" t="s">
        <v>2604</v>
      </c>
      <c r="C670" s="89" t="s">
        <v>2605</v>
      </c>
      <c r="D670" s="89" t="s">
        <v>2606</v>
      </c>
      <c r="E670" s="82">
        <v>3123136129</v>
      </c>
      <c r="F670" s="95" t="s">
        <v>1044</v>
      </c>
      <c r="G670" s="82"/>
      <c r="H670" s="74" t="s">
        <v>1029</v>
      </c>
      <c r="I670" s="92"/>
    </row>
    <row r="671" spans="1:9" x14ac:dyDescent="0.2">
      <c r="A671" s="69">
        <v>671</v>
      </c>
      <c r="B671" s="90" t="s">
        <v>2607</v>
      </c>
      <c r="C671" s="89" t="s">
        <v>639</v>
      </c>
      <c r="D671" s="89" t="s">
        <v>2608</v>
      </c>
      <c r="E671" s="82">
        <v>3138755386</v>
      </c>
      <c r="F671" s="95" t="s">
        <v>1044</v>
      </c>
      <c r="G671" s="82"/>
      <c r="H671" s="74" t="s">
        <v>1029</v>
      </c>
      <c r="I671" s="92"/>
    </row>
    <row r="672" spans="1:9" x14ac:dyDescent="0.2">
      <c r="A672" s="69">
        <v>672</v>
      </c>
      <c r="B672" s="90" t="s">
        <v>2609</v>
      </c>
      <c r="C672" s="89" t="s">
        <v>639</v>
      </c>
      <c r="D672" s="89" t="s">
        <v>2610</v>
      </c>
      <c r="E672" s="82">
        <v>2072588</v>
      </c>
      <c r="F672" s="95" t="s">
        <v>1044</v>
      </c>
      <c r="G672" s="82"/>
      <c r="H672" s="74" t="s">
        <v>1029</v>
      </c>
      <c r="I672" s="92"/>
    </row>
    <row r="673" spans="1:9" x14ac:dyDescent="0.2">
      <c r="A673" s="69">
        <v>673</v>
      </c>
      <c r="B673" s="90" t="s">
        <v>2611</v>
      </c>
      <c r="C673" s="89" t="s">
        <v>639</v>
      </c>
      <c r="D673" s="89" t="s">
        <v>2612</v>
      </c>
      <c r="E673" s="82">
        <v>3013343230</v>
      </c>
      <c r="F673" s="95" t="s">
        <v>1044</v>
      </c>
      <c r="G673" s="82"/>
      <c r="H673" s="74" t="s">
        <v>1029</v>
      </c>
      <c r="I673" s="92"/>
    </row>
    <row r="674" spans="1:9" x14ac:dyDescent="0.2">
      <c r="A674" s="69">
        <v>674</v>
      </c>
      <c r="B674" s="90" t="s">
        <v>2613</v>
      </c>
      <c r="C674" s="89" t="s">
        <v>2614</v>
      </c>
      <c r="D674" s="89" t="s">
        <v>2615</v>
      </c>
      <c r="E674" s="82">
        <v>3186832646</v>
      </c>
      <c r="F674" s="95" t="s">
        <v>1044</v>
      </c>
      <c r="G674" s="82"/>
      <c r="H674" s="74" t="s">
        <v>1029</v>
      </c>
      <c r="I674" s="92"/>
    </row>
    <row r="675" spans="1:9" x14ac:dyDescent="0.2">
      <c r="A675" s="69">
        <v>675</v>
      </c>
      <c r="B675" s="90" t="s">
        <v>2616</v>
      </c>
      <c r="C675" s="89" t="s">
        <v>639</v>
      </c>
      <c r="D675" s="89" t="s">
        <v>2617</v>
      </c>
      <c r="E675" s="82">
        <v>3138667296</v>
      </c>
      <c r="F675" s="95" t="s">
        <v>1044</v>
      </c>
      <c r="G675" s="82"/>
      <c r="H675" s="74" t="s">
        <v>1029</v>
      </c>
      <c r="I675" s="92"/>
    </row>
    <row r="676" spans="1:9" x14ac:dyDescent="0.2">
      <c r="A676" s="69">
        <v>676</v>
      </c>
      <c r="B676" s="90" t="s">
        <v>2618</v>
      </c>
      <c r="C676" s="89" t="s">
        <v>950</v>
      </c>
      <c r="D676" s="89" t="s">
        <v>2327</v>
      </c>
      <c r="E676" s="82">
        <v>3125106427</v>
      </c>
      <c r="F676" s="95" t="s">
        <v>1044</v>
      </c>
      <c r="G676" s="82">
        <v>52732959</v>
      </c>
      <c r="H676" s="74" t="s">
        <v>1029</v>
      </c>
      <c r="I676" s="92"/>
    </row>
    <row r="677" spans="1:9" x14ac:dyDescent="0.2">
      <c r="A677" s="69">
        <v>677</v>
      </c>
      <c r="B677" s="90" t="s">
        <v>2619</v>
      </c>
      <c r="C677" s="89" t="s">
        <v>639</v>
      </c>
      <c r="D677" s="89" t="s">
        <v>2620</v>
      </c>
      <c r="E677" s="82">
        <v>2072842</v>
      </c>
      <c r="F677" s="95" t="s">
        <v>2621</v>
      </c>
      <c r="G677" s="82"/>
      <c r="H677" s="74" t="s">
        <v>1029</v>
      </c>
      <c r="I677" s="92"/>
    </row>
    <row r="678" spans="1:9" x14ac:dyDescent="0.2">
      <c r="A678" s="69">
        <v>678</v>
      </c>
      <c r="B678" s="90" t="s">
        <v>2622</v>
      </c>
      <c r="C678" s="89" t="s">
        <v>639</v>
      </c>
      <c r="D678" s="89" t="s">
        <v>2623</v>
      </c>
      <c r="E678" s="82">
        <v>3142771692</v>
      </c>
      <c r="F678" s="95" t="s">
        <v>2621</v>
      </c>
      <c r="G678" s="82"/>
      <c r="H678" s="74" t="s">
        <v>1029</v>
      </c>
      <c r="I678" s="92"/>
    </row>
    <row r="679" spans="1:9" x14ac:dyDescent="0.2">
      <c r="A679" s="69">
        <v>679</v>
      </c>
      <c r="B679" s="90" t="s">
        <v>2624</v>
      </c>
      <c r="C679" s="89" t="s">
        <v>639</v>
      </c>
      <c r="D679" s="89" t="s">
        <v>2625</v>
      </c>
      <c r="E679" s="82">
        <v>3371658</v>
      </c>
      <c r="F679" s="95" t="s">
        <v>2621</v>
      </c>
      <c r="G679" s="82"/>
      <c r="H679" s="74" t="s">
        <v>1029</v>
      </c>
      <c r="I679" s="92"/>
    </row>
    <row r="680" spans="1:9" x14ac:dyDescent="0.2">
      <c r="A680" s="69">
        <v>680</v>
      </c>
      <c r="B680" s="90" t="s">
        <v>2626</v>
      </c>
      <c r="C680" s="89" t="s">
        <v>2627</v>
      </c>
      <c r="D680" s="89" t="s">
        <v>2628</v>
      </c>
      <c r="E680" s="82">
        <v>3133256541</v>
      </c>
      <c r="F680" s="95" t="s">
        <v>2621</v>
      </c>
      <c r="G680" s="82"/>
      <c r="H680" s="74" t="s">
        <v>1029</v>
      </c>
      <c r="I680" s="92"/>
    </row>
    <row r="681" spans="1:9" x14ac:dyDescent="0.2">
      <c r="A681" s="69">
        <v>681</v>
      </c>
      <c r="B681" s="90" t="s">
        <v>2629</v>
      </c>
      <c r="C681" s="89" t="s">
        <v>639</v>
      </c>
      <c r="D681" s="89" t="s">
        <v>2630</v>
      </c>
      <c r="E681" s="82">
        <v>5515870</v>
      </c>
      <c r="F681" s="95" t="s">
        <v>2631</v>
      </c>
      <c r="G681" s="82"/>
      <c r="H681" s="74" t="s">
        <v>1029</v>
      </c>
      <c r="I681" s="92"/>
    </row>
    <row r="682" spans="1:9" x14ac:dyDescent="0.2">
      <c r="A682" s="69">
        <v>682</v>
      </c>
      <c r="B682" s="90" t="s">
        <v>2632</v>
      </c>
      <c r="C682" s="89" t="s">
        <v>639</v>
      </c>
      <c r="D682" s="89" t="s">
        <v>2633</v>
      </c>
      <c r="E682" s="82">
        <v>3144185518</v>
      </c>
      <c r="F682" s="95" t="s">
        <v>2631</v>
      </c>
      <c r="G682" s="82"/>
      <c r="H682" s="74" t="s">
        <v>1029</v>
      </c>
      <c r="I682" s="92"/>
    </row>
    <row r="683" spans="1:9" x14ac:dyDescent="0.2">
      <c r="A683" s="69">
        <v>683</v>
      </c>
      <c r="B683" s="90" t="s">
        <v>2634</v>
      </c>
      <c r="C683" s="89" t="s">
        <v>639</v>
      </c>
      <c r="D683" s="89" t="s">
        <v>2635</v>
      </c>
      <c r="E683" s="82">
        <v>3132427118</v>
      </c>
      <c r="F683" s="95" t="s">
        <v>2631</v>
      </c>
      <c r="G683" s="82"/>
      <c r="H683" s="74" t="s">
        <v>1029</v>
      </c>
      <c r="I683" s="92"/>
    </row>
    <row r="684" spans="1:9" x14ac:dyDescent="0.2">
      <c r="A684" s="69">
        <v>684</v>
      </c>
      <c r="B684" s="90" t="s">
        <v>2636</v>
      </c>
      <c r="C684" s="89" t="s">
        <v>639</v>
      </c>
      <c r="D684" s="89" t="s">
        <v>2637</v>
      </c>
      <c r="E684" s="82">
        <v>3622435</v>
      </c>
      <c r="F684" s="95" t="s">
        <v>2302</v>
      </c>
      <c r="G684" s="82"/>
      <c r="H684" s="74" t="s">
        <v>1029</v>
      </c>
      <c r="I684" s="92"/>
    </row>
    <row r="685" spans="1:9" x14ac:dyDescent="0.2">
      <c r="A685" s="69">
        <v>685</v>
      </c>
      <c r="B685" s="90" t="s">
        <v>2638</v>
      </c>
      <c r="C685" s="89" t="s">
        <v>639</v>
      </c>
      <c r="D685" s="89" t="s">
        <v>2639</v>
      </c>
      <c r="E685" s="82">
        <v>3142923660</v>
      </c>
      <c r="F685" s="95" t="s">
        <v>953</v>
      </c>
      <c r="G685" s="82"/>
      <c r="H685" s="74" t="s">
        <v>1029</v>
      </c>
      <c r="I685" s="92"/>
    </row>
    <row r="686" spans="1:9" x14ac:dyDescent="0.2">
      <c r="A686" s="69">
        <v>686</v>
      </c>
      <c r="B686" s="90" t="s">
        <v>2640</v>
      </c>
      <c r="C686" s="89" t="s">
        <v>639</v>
      </c>
      <c r="D686" s="89" t="s">
        <v>2641</v>
      </c>
      <c r="E686" s="82">
        <v>8044767</v>
      </c>
      <c r="F686" s="95" t="s">
        <v>953</v>
      </c>
      <c r="G686" s="82"/>
      <c r="H686" s="74" t="s">
        <v>1029</v>
      </c>
      <c r="I686" s="92"/>
    </row>
    <row r="687" spans="1:9" x14ac:dyDescent="0.2">
      <c r="A687" s="69">
        <v>687</v>
      </c>
      <c r="B687" s="90" t="s">
        <v>2642</v>
      </c>
      <c r="C687" s="89" t="s">
        <v>639</v>
      </c>
      <c r="D687" s="89" t="s">
        <v>2643</v>
      </c>
      <c r="E687" s="82">
        <v>3202898793</v>
      </c>
      <c r="F687" s="95" t="s">
        <v>953</v>
      </c>
      <c r="G687" s="82"/>
      <c r="H687" s="74" t="s">
        <v>1029</v>
      </c>
      <c r="I687" s="92"/>
    </row>
    <row r="688" spans="1:9" x14ac:dyDescent="0.2">
      <c r="A688" s="69">
        <v>688</v>
      </c>
      <c r="B688" s="90" t="s">
        <v>2644</v>
      </c>
      <c r="C688" s="89" t="s">
        <v>639</v>
      </c>
      <c r="D688" s="89" t="s">
        <v>2645</v>
      </c>
      <c r="E688" s="82">
        <v>3124373247</v>
      </c>
      <c r="F688" s="95" t="s">
        <v>953</v>
      </c>
      <c r="G688" s="82"/>
      <c r="H688" s="74" t="s">
        <v>1029</v>
      </c>
      <c r="I688" s="92"/>
    </row>
    <row r="689" spans="1:9" x14ac:dyDescent="0.2">
      <c r="A689" s="69">
        <v>689</v>
      </c>
      <c r="B689" s="90" t="s">
        <v>2646</v>
      </c>
      <c r="C689" s="89" t="s">
        <v>639</v>
      </c>
      <c r="D689" s="89" t="s">
        <v>2647</v>
      </c>
      <c r="E689" s="82">
        <v>3630160</v>
      </c>
      <c r="F689" s="95" t="s">
        <v>953</v>
      </c>
      <c r="G689" s="82"/>
      <c r="H689" s="74" t="s">
        <v>1029</v>
      </c>
      <c r="I689" s="92"/>
    </row>
    <row r="690" spans="1:9" x14ac:dyDescent="0.2">
      <c r="A690" s="69">
        <v>690</v>
      </c>
      <c r="B690" s="90" t="s">
        <v>2648</v>
      </c>
      <c r="C690" s="89" t="s">
        <v>639</v>
      </c>
      <c r="D690" s="89" t="s">
        <v>2649</v>
      </c>
      <c r="E690" s="82">
        <v>2071685</v>
      </c>
      <c r="F690" s="95" t="s">
        <v>2545</v>
      </c>
      <c r="G690" s="82"/>
      <c r="H690" s="74" t="s">
        <v>1029</v>
      </c>
      <c r="I690" s="92"/>
    </row>
    <row r="691" spans="1:9" x14ac:dyDescent="0.2">
      <c r="A691" s="69">
        <v>691</v>
      </c>
      <c r="B691" s="90" t="s">
        <v>2650</v>
      </c>
      <c r="C691" s="89" t="s">
        <v>639</v>
      </c>
      <c r="D691" s="89" t="s">
        <v>2651</v>
      </c>
      <c r="E691" s="82">
        <v>3625358</v>
      </c>
      <c r="F691" s="95" t="s">
        <v>2545</v>
      </c>
      <c r="G691" s="82"/>
      <c r="H691" s="74" t="s">
        <v>1029</v>
      </c>
      <c r="I691" s="92"/>
    </row>
    <row r="692" spans="1:9" x14ac:dyDescent="0.2">
      <c r="A692" s="69">
        <v>692</v>
      </c>
      <c r="B692" s="90" t="s">
        <v>2652</v>
      </c>
      <c r="C692" s="89" t="s">
        <v>639</v>
      </c>
      <c r="D692" s="89" t="s">
        <v>2653</v>
      </c>
      <c r="E692" s="82">
        <v>3105729907</v>
      </c>
      <c r="F692" s="95" t="s">
        <v>2545</v>
      </c>
      <c r="G692" s="82"/>
      <c r="H692" s="74" t="s">
        <v>1029</v>
      </c>
      <c r="I692" s="92"/>
    </row>
    <row r="693" spans="1:9" x14ac:dyDescent="0.2">
      <c r="A693" s="69">
        <v>693</v>
      </c>
      <c r="B693" s="90" t="s">
        <v>2654</v>
      </c>
      <c r="C693" s="89" t="s">
        <v>639</v>
      </c>
      <c r="D693" s="89" t="s">
        <v>2655</v>
      </c>
      <c r="E693" s="82"/>
      <c r="F693" s="95" t="s">
        <v>2418</v>
      </c>
      <c r="G693" s="82"/>
      <c r="H693" s="74" t="s">
        <v>1029</v>
      </c>
      <c r="I693" s="92"/>
    </row>
    <row r="694" spans="1:9" x14ac:dyDescent="0.2">
      <c r="A694" s="69">
        <v>694</v>
      </c>
      <c r="B694" s="90" t="s">
        <v>2656</v>
      </c>
      <c r="C694" s="89" t="s">
        <v>639</v>
      </c>
      <c r="D694" s="89" t="s">
        <v>2657</v>
      </c>
      <c r="E694" s="82">
        <v>3114922444</v>
      </c>
      <c r="F694" s="95" t="s">
        <v>2418</v>
      </c>
      <c r="G694" s="82"/>
      <c r="H694" s="74" t="s">
        <v>1029</v>
      </c>
      <c r="I694" s="92"/>
    </row>
    <row r="695" spans="1:9" x14ac:dyDescent="0.2">
      <c r="A695" s="69">
        <v>695</v>
      </c>
      <c r="B695" s="90" t="s">
        <v>2658</v>
      </c>
      <c r="C695" s="89" t="s">
        <v>639</v>
      </c>
      <c r="D695" s="89" t="s">
        <v>2659</v>
      </c>
      <c r="E695" s="82">
        <v>3212971931</v>
      </c>
      <c r="F695" s="95" t="s">
        <v>1896</v>
      </c>
      <c r="G695" s="82"/>
      <c r="H695" s="74" t="s">
        <v>1029</v>
      </c>
      <c r="I695" s="92"/>
    </row>
    <row r="696" spans="1:9" x14ac:dyDescent="0.2">
      <c r="A696" s="69">
        <v>696</v>
      </c>
      <c r="B696" s="89" t="s">
        <v>2660</v>
      </c>
      <c r="C696" s="89" t="s">
        <v>639</v>
      </c>
      <c r="D696" s="89" t="s">
        <v>2661</v>
      </c>
      <c r="E696" s="82">
        <v>3112762613</v>
      </c>
      <c r="F696" s="95" t="s">
        <v>2662</v>
      </c>
      <c r="G696" s="82">
        <v>3034079</v>
      </c>
      <c r="H696" s="74" t="s">
        <v>1029</v>
      </c>
      <c r="I696" s="92"/>
    </row>
    <row r="697" spans="1:9" x14ac:dyDescent="0.2">
      <c r="A697" s="69">
        <v>697</v>
      </c>
      <c r="B697" s="89" t="s">
        <v>2663</v>
      </c>
      <c r="C697" s="89" t="s">
        <v>639</v>
      </c>
      <c r="D697" s="89" t="s">
        <v>2664</v>
      </c>
      <c r="E697" s="82">
        <v>2009858</v>
      </c>
      <c r="F697" s="95" t="s">
        <v>2662</v>
      </c>
      <c r="G697" s="82"/>
      <c r="H697" s="74" t="s">
        <v>1029</v>
      </c>
      <c r="I697" s="92"/>
    </row>
    <row r="698" spans="1:9" x14ac:dyDescent="0.2">
      <c r="A698" s="69">
        <v>698</v>
      </c>
      <c r="B698" s="89" t="s">
        <v>2665</v>
      </c>
      <c r="C698" s="89" t="s">
        <v>948</v>
      </c>
      <c r="D698" s="89" t="s">
        <v>2666</v>
      </c>
      <c r="E698" s="82">
        <v>2009453</v>
      </c>
      <c r="F698" s="95" t="s">
        <v>2662</v>
      </c>
      <c r="G698" s="82"/>
      <c r="H698" s="74" t="s">
        <v>1029</v>
      </c>
      <c r="I698" s="92"/>
    </row>
    <row r="699" spans="1:9" x14ac:dyDescent="0.2">
      <c r="A699" s="69">
        <v>699</v>
      </c>
      <c r="B699" s="89" t="s">
        <v>2667</v>
      </c>
      <c r="C699" s="89" t="s">
        <v>1245</v>
      </c>
      <c r="D699" s="89" t="s">
        <v>2668</v>
      </c>
      <c r="E699" s="82"/>
      <c r="F699" s="95" t="s">
        <v>2662</v>
      </c>
      <c r="G699" s="82"/>
      <c r="H699" s="74" t="s">
        <v>1029</v>
      </c>
      <c r="I699" s="92"/>
    </row>
    <row r="700" spans="1:9" x14ac:dyDescent="0.2">
      <c r="A700" s="69">
        <v>700</v>
      </c>
      <c r="B700" s="89" t="s">
        <v>2669</v>
      </c>
      <c r="C700" s="89" t="s">
        <v>639</v>
      </c>
      <c r="D700" s="89" t="s">
        <v>2670</v>
      </c>
      <c r="E700" s="82">
        <v>7708968</v>
      </c>
      <c r="F700" s="95" t="s">
        <v>2662</v>
      </c>
      <c r="G700" s="82"/>
      <c r="H700" s="74" t="s">
        <v>1029</v>
      </c>
      <c r="I700" s="92"/>
    </row>
    <row r="701" spans="1:9" x14ac:dyDescent="0.2">
      <c r="A701" s="69">
        <v>701</v>
      </c>
      <c r="B701" s="89" t="s">
        <v>2671</v>
      </c>
      <c r="C701" s="89" t="s">
        <v>639</v>
      </c>
      <c r="D701" s="89" t="s">
        <v>2672</v>
      </c>
      <c r="E701" s="82">
        <v>3212568002</v>
      </c>
      <c r="F701" s="95" t="s">
        <v>2662</v>
      </c>
      <c r="G701" s="82"/>
      <c r="H701" s="74" t="s">
        <v>1029</v>
      </c>
      <c r="I701" s="92"/>
    </row>
    <row r="702" spans="1:9" x14ac:dyDescent="0.2">
      <c r="A702" s="69">
        <v>702</v>
      </c>
      <c r="B702" s="89" t="s">
        <v>2673</v>
      </c>
      <c r="C702" s="89" t="s">
        <v>1031</v>
      </c>
      <c r="D702" s="89" t="s">
        <v>2672</v>
      </c>
      <c r="E702" s="82">
        <v>3144183583</v>
      </c>
      <c r="F702" s="95" t="s">
        <v>2662</v>
      </c>
      <c r="G702" s="82"/>
      <c r="H702" s="74" t="s">
        <v>1029</v>
      </c>
      <c r="I702" s="92"/>
    </row>
    <row r="703" spans="1:9" x14ac:dyDescent="0.2">
      <c r="A703" s="69">
        <v>703</v>
      </c>
      <c r="B703" s="89" t="s">
        <v>2674</v>
      </c>
      <c r="C703" s="89" t="s">
        <v>639</v>
      </c>
      <c r="D703" s="89" t="s">
        <v>1511</v>
      </c>
      <c r="E703" s="82">
        <v>4777319</v>
      </c>
      <c r="F703" s="95" t="s">
        <v>1057</v>
      </c>
      <c r="G703" s="82"/>
      <c r="H703" s="74" t="s">
        <v>1029</v>
      </c>
      <c r="I703" s="92"/>
    </row>
    <row r="704" spans="1:9" x14ac:dyDescent="0.2">
      <c r="A704" s="69">
        <v>704</v>
      </c>
      <c r="B704" s="89" t="s">
        <v>2675</v>
      </c>
      <c r="C704" s="89" t="s">
        <v>948</v>
      </c>
      <c r="D704" s="89" t="s">
        <v>2676</v>
      </c>
      <c r="E704" s="82">
        <v>3108041515</v>
      </c>
      <c r="F704" s="95" t="s">
        <v>1057</v>
      </c>
      <c r="G704" s="82">
        <v>1054678788</v>
      </c>
      <c r="H704" s="74" t="s">
        <v>1029</v>
      </c>
      <c r="I704" s="92"/>
    </row>
    <row r="705" spans="1:9" x14ac:dyDescent="0.2">
      <c r="A705" s="69">
        <v>705</v>
      </c>
      <c r="B705" s="89" t="s">
        <v>2677</v>
      </c>
      <c r="C705" s="89" t="s">
        <v>946</v>
      </c>
      <c r="D705" s="89" t="s">
        <v>2678</v>
      </c>
      <c r="E705" s="82">
        <v>3165009963</v>
      </c>
      <c r="F705" s="95" t="s">
        <v>1084</v>
      </c>
      <c r="G705" s="82">
        <v>51726493</v>
      </c>
      <c r="H705" s="74" t="s">
        <v>1029</v>
      </c>
      <c r="I705" s="92"/>
    </row>
    <row r="706" spans="1:9" x14ac:dyDescent="0.2">
      <c r="A706" s="69">
        <v>706</v>
      </c>
      <c r="B706" s="89" t="s">
        <v>2679</v>
      </c>
      <c r="C706" s="89" t="s">
        <v>2680</v>
      </c>
      <c r="D706" s="89" t="s">
        <v>2681</v>
      </c>
      <c r="E706" s="82">
        <v>3124987072</v>
      </c>
      <c r="F706" s="95" t="s">
        <v>1084</v>
      </c>
      <c r="G706" s="82"/>
      <c r="H706" s="74" t="s">
        <v>1029</v>
      </c>
      <c r="I706" s="92"/>
    </row>
    <row r="707" spans="1:9" x14ac:dyDescent="0.2">
      <c r="A707" s="69">
        <v>707</v>
      </c>
      <c r="B707" s="89" t="s">
        <v>2682</v>
      </c>
      <c r="C707" s="89" t="s">
        <v>639</v>
      </c>
      <c r="D707" s="89" t="s">
        <v>2683</v>
      </c>
      <c r="E707" s="82">
        <v>3167520020</v>
      </c>
      <c r="F707" s="95" t="s">
        <v>1084</v>
      </c>
      <c r="G707" s="82"/>
      <c r="H707" s="74" t="s">
        <v>1029</v>
      </c>
      <c r="I707" s="92"/>
    </row>
    <row r="708" spans="1:9" x14ac:dyDescent="0.2">
      <c r="A708" s="69">
        <v>708</v>
      </c>
      <c r="B708" s="89" t="s">
        <v>2684</v>
      </c>
      <c r="C708" s="89" t="s">
        <v>2685</v>
      </c>
      <c r="D708" s="89" t="s">
        <v>2686</v>
      </c>
      <c r="E708" s="82">
        <v>3163006911</v>
      </c>
      <c r="F708" s="95" t="s">
        <v>1084</v>
      </c>
      <c r="G708" s="82"/>
      <c r="H708" s="74" t="s">
        <v>1029</v>
      </c>
      <c r="I708" s="92"/>
    </row>
    <row r="709" spans="1:9" x14ac:dyDescent="0.2">
      <c r="A709" s="69">
        <v>709</v>
      </c>
      <c r="B709" s="89" t="s">
        <v>2687</v>
      </c>
      <c r="C709" s="89" t="s">
        <v>639</v>
      </c>
      <c r="D709" s="89" t="s">
        <v>2688</v>
      </c>
      <c r="E709" s="82" t="s">
        <v>2689</v>
      </c>
      <c r="F709" s="95" t="s">
        <v>1896</v>
      </c>
      <c r="G709" s="82"/>
      <c r="H709" s="74" t="s">
        <v>1029</v>
      </c>
      <c r="I709" s="92"/>
    </row>
    <row r="710" spans="1:9" x14ac:dyDescent="0.2">
      <c r="A710" s="69">
        <v>710</v>
      </c>
      <c r="B710" s="89" t="s">
        <v>2690</v>
      </c>
      <c r="C710" s="89" t="s">
        <v>2691</v>
      </c>
      <c r="D710" s="89" t="s">
        <v>2692</v>
      </c>
      <c r="E710" s="82">
        <v>3134506905</v>
      </c>
      <c r="F710" s="95" t="s">
        <v>2631</v>
      </c>
      <c r="G710" s="82">
        <v>1110513381</v>
      </c>
      <c r="H710" s="74" t="s">
        <v>1029</v>
      </c>
      <c r="I710" s="92"/>
    </row>
    <row r="711" spans="1:9" x14ac:dyDescent="0.2">
      <c r="A711" s="69">
        <v>711</v>
      </c>
      <c r="B711" s="89" t="s">
        <v>2693</v>
      </c>
      <c r="C711" s="89" t="s">
        <v>639</v>
      </c>
      <c r="D711" s="89" t="s">
        <v>2694</v>
      </c>
      <c r="E711" s="82">
        <v>3144419936</v>
      </c>
      <c r="F711" s="95" t="s">
        <v>2631</v>
      </c>
      <c r="G711" s="82">
        <v>52112588</v>
      </c>
      <c r="H711" s="74" t="s">
        <v>1029</v>
      </c>
      <c r="I711" s="92"/>
    </row>
    <row r="712" spans="1:9" x14ac:dyDescent="0.2">
      <c r="A712" s="69">
        <v>712</v>
      </c>
      <c r="B712" s="89" t="s">
        <v>2695</v>
      </c>
      <c r="C712" s="89" t="s">
        <v>639</v>
      </c>
      <c r="D712" s="89" t="s">
        <v>2696</v>
      </c>
      <c r="E712" s="82">
        <v>3102041463</v>
      </c>
      <c r="F712" s="95" t="s">
        <v>2631</v>
      </c>
      <c r="G712" s="82"/>
      <c r="H712" s="74" t="s">
        <v>1029</v>
      </c>
      <c r="I712" s="92"/>
    </row>
    <row r="713" spans="1:9" x14ac:dyDescent="0.2">
      <c r="A713" s="69">
        <v>713</v>
      </c>
      <c r="B713" s="89" t="s">
        <v>2697</v>
      </c>
      <c r="C713" s="89" t="s">
        <v>948</v>
      </c>
      <c r="D713" s="89" t="s">
        <v>2698</v>
      </c>
      <c r="E713" s="82">
        <v>3202670057</v>
      </c>
      <c r="F713" s="95" t="s">
        <v>2545</v>
      </c>
      <c r="G713" s="82"/>
      <c r="H713" s="74" t="s">
        <v>1029</v>
      </c>
      <c r="I713" s="92"/>
    </row>
    <row r="714" spans="1:9" x14ac:dyDescent="0.2">
      <c r="A714" s="69">
        <v>714</v>
      </c>
      <c r="B714" s="89" t="s">
        <v>2699</v>
      </c>
      <c r="C714" s="89" t="s">
        <v>639</v>
      </c>
      <c r="D714" s="89" t="s">
        <v>2700</v>
      </c>
      <c r="E714" s="82">
        <v>3134426787</v>
      </c>
      <c r="F714" s="95" t="s">
        <v>2545</v>
      </c>
      <c r="G714" s="82"/>
      <c r="H714" s="74" t="s">
        <v>1029</v>
      </c>
      <c r="I714" s="92"/>
    </row>
    <row r="715" spans="1:9" x14ac:dyDescent="0.2">
      <c r="A715" s="69">
        <v>715</v>
      </c>
      <c r="B715" s="89" t="s">
        <v>2701</v>
      </c>
      <c r="C715" s="89" t="s">
        <v>639</v>
      </c>
      <c r="D715" s="89" t="s">
        <v>2702</v>
      </c>
      <c r="E715" s="82">
        <v>3143081784</v>
      </c>
      <c r="F715" s="95" t="s">
        <v>2545</v>
      </c>
      <c r="G715" s="82"/>
      <c r="H715" s="74" t="s">
        <v>1029</v>
      </c>
      <c r="I715" s="92"/>
    </row>
    <row r="716" spans="1:9" x14ac:dyDescent="0.2">
      <c r="A716" s="69">
        <v>716</v>
      </c>
      <c r="B716" s="89" t="s">
        <v>2703</v>
      </c>
      <c r="C716" s="89" t="s">
        <v>1296</v>
      </c>
      <c r="D716" s="89" t="s">
        <v>2704</v>
      </c>
      <c r="E716" s="82">
        <v>2081749</v>
      </c>
      <c r="F716" s="95" t="s">
        <v>2545</v>
      </c>
      <c r="G716" s="82"/>
      <c r="H716" s="74" t="s">
        <v>1029</v>
      </c>
      <c r="I716" s="92"/>
    </row>
    <row r="717" spans="1:9" x14ac:dyDescent="0.2">
      <c r="A717" s="69">
        <v>717</v>
      </c>
      <c r="B717" s="91" t="s">
        <v>2705</v>
      </c>
      <c r="C717" s="91" t="s">
        <v>639</v>
      </c>
      <c r="D717" s="91" t="s">
        <v>2706</v>
      </c>
      <c r="E717" s="87">
        <v>3638948</v>
      </c>
      <c r="F717" s="107" t="s">
        <v>1108</v>
      </c>
      <c r="G717" s="87">
        <v>52429638</v>
      </c>
      <c r="H717" s="74" t="s">
        <v>1029</v>
      </c>
      <c r="I717" s="92"/>
    </row>
    <row r="718" spans="1:9" x14ac:dyDescent="0.2">
      <c r="A718" s="69">
        <v>718</v>
      </c>
      <c r="B718" s="91" t="s">
        <v>2707</v>
      </c>
      <c r="C718" s="91" t="s">
        <v>1195</v>
      </c>
      <c r="D718" s="91" t="s">
        <v>2708</v>
      </c>
      <c r="E718" s="87">
        <v>2060290</v>
      </c>
      <c r="F718" s="107" t="s">
        <v>1108</v>
      </c>
      <c r="G718" s="87">
        <v>53044539</v>
      </c>
      <c r="H718" s="74" t="s">
        <v>1029</v>
      </c>
      <c r="I718" s="92"/>
    </row>
    <row r="719" spans="1:9" x14ac:dyDescent="0.2">
      <c r="A719" s="69">
        <v>719</v>
      </c>
      <c r="B719" s="91" t="s">
        <v>2709</v>
      </c>
      <c r="C719" s="91" t="s">
        <v>2710</v>
      </c>
      <c r="D719" s="91" t="s">
        <v>2711</v>
      </c>
      <c r="E719" s="87">
        <v>5682424</v>
      </c>
      <c r="F719" s="107" t="s">
        <v>1108</v>
      </c>
      <c r="G719" s="87">
        <v>41667855</v>
      </c>
      <c r="H719" s="74" t="s">
        <v>1029</v>
      </c>
      <c r="I719" s="92"/>
    </row>
    <row r="720" spans="1:9" x14ac:dyDescent="0.2">
      <c r="A720" s="69">
        <v>720</v>
      </c>
      <c r="B720" s="91" t="s">
        <v>2712</v>
      </c>
      <c r="C720" s="91" t="s">
        <v>1296</v>
      </c>
      <c r="D720" s="91" t="s">
        <v>2713</v>
      </c>
      <c r="E720" s="87">
        <v>3134230315</v>
      </c>
      <c r="F720" s="107" t="s">
        <v>1108</v>
      </c>
      <c r="G720" s="87">
        <v>1022346183</v>
      </c>
      <c r="H720" s="74" t="s">
        <v>1029</v>
      </c>
      <c r="I720" s="92"/>
    </row>
    <row r="721" spans="1:9" x14ac:dyDescent="0.2">
      <c r="A721" s="69">
        <v>721</v>
      </c>
      <c r="B721" s="89" t="s">
        <v>2714</v>
      </c>
      <c r="C721" s="89" t="s">
        <v>1031</v>
      </c>
      <c r="D721" s="89" t="s">
        <v>2715</v>
      </c>
      <c r="E721" s="82">
        <v>3124281373</v>
      </c>
      <c r="F721" s="95" t="s">
        <v>1028</v>
      </c>
      <c r="G721" s="82">
        <v>52120506</v>
      </c>
      <c r="H721" s="74" t="s">
        <v>1029</v>
      </c>
      <c r="I721" s="92"/>
    </row>
    <row r="722" spans="1:9" x14ac:dyDescent="0.2">
      <c r="A722" s="69">
        <v>722</v>
      </c>
      <c r="B722" s="89" t="s">
        <v>2716</v>
      </c>
      <c r="C722" s="89" t="s">
        <v>639</v>
      </c>
      <c r="D722" s="89" t="s">
        <v>2717</v>
      </c>
      <c r="E722" s="82">
        <v>3202333113</v>
      </c>
      <c r="F722" s="95" t="s">
        <v>1062</v>
      </c>
      <c r="G722" s="82"/>
      <c r="H722" s="74" t="s">
        <v>1029</v>
      </c>
      <c r="I722" s="92"/>
    </row>
    <row r="723" spans="1:9" x14ac:dyDescent="0.2">
      <c r="A723" s="69">
        <v>723</v>
      </c>
      <c r="B723" s="89" t="s">
        <v>2718</v>
      </c>
      <c r="C723" s="89" t="s">
        <v>639</v>
      </c>
      <c r="D723" s="89" t="s">
        <v>2719</v>
      </c>
      <c r="E723" s="82">
        <v>3102497701</v>
      </c>
      <c r="F723" s="95" t="s">
        <v>1072</v>
      </c>
      <c r="G723" s="82"/>
      <c r="H723" s="74" t="s">
        <v>1029</v>
      </c>
      <c r="I723" s="92"/>
    </row>
    <row r="724" spans="1:9" x14ac:dyDescent="0.2">
      <c r="A724" s="69">
        <v>724</v>
      </c>
      <c r="B724" s="89" t="s">
        <v>2720</v>
      </c>
      <c r="C724" s="89" t="s">
        <v>639</v>
      </c>
      <c r="D724" s="89" t="s">
        <v>2721</v>
      </c>
      <c r="E724" s="82">
        <v>3644312</v>
      </c>
      <c r="F724" s="95" t="s">
        <v>2621</v>
      </c>
      <c r="G724" s="82">
        <v>17148073</v>
      </c>
      <c r="H724" s="74" t="s">
        <v>1029</v>
      </c>
      <c r="I724" s="92"/>
    </row>
    <row r="725" spans="1:9" x14ac:dyDescent="0.2">
      <c r="A725" s="69">
        <v>725</v>
      </c>
      <c r="B725" s="89" t="s">
        <v>2722</v>
      </c>
      <c r="C725" s="89" t="s">
        <v>639</v>
      </c>
      <c r="D725" s="89" t="s">
        <v>2723</v>
      </c>
      <c r="E725" s="82">
        <v>2894798</v>
      </c>
      <c r="F725" s="95" t="s">
        <v>1896</v>
      </c>
      <c r="G725" s="82">
        <v>41522295</v>
      </c>
      <c r="H725" s="74" t="s">
        <v>1029</v>
      </c>
      <c r="I725" s="92"/>
    </row>
    <row r="726" spans="1:9" x14ac:dyDescent="0.2">
      <c r="A726" s="69">
        <v>726</v>
      </c>
      <c r="B726" s="89" t="s">
        <v>2724</v>
      </c>
      <c r="C726" s="89" t="s">
        <v>639</v>
      </c>
      <c r="D726" s="89" t="s">
        <v>2725</v>
      </c>
      <c r="E726" s="82">
        <v>3331022</v>
      </c>
      <c r="F726" s="95" t="s">
        <v>1896</v>
      </c>
      <c r="G726" s="82">
        <v>79311480</v>
      </c>
      <c r="H726" s="74" t="s">
        <v>1029</v>
      </c>
      <c r="I726" s="92"/>
    </row>
    <row r="727" spans="1:9" x14ac:dyDescent="0.2">
      <c r="A727" s="69">
        <v>727</v>
      </c>
      <c r="B727" s="89" t="s">
        <v>2726</v>
      </c>
      <c r="C727" s="89" t="s">
        <v>639</v>
      </c>
      <c r="D727" s="89" t="s">
        <v>2727</v>
      </c>
      <c r="E727" s="82">
        <v>2801917</v>
      </c>
      <c r="F727" s="95" t="s">
        <v>2621</v>
      </c>
      <c r="G727" s="82">
        <v>41662031</v>
      </c>
      <c r="H727" s="74" t="s">
        <v>1029</v>
      </c>
      <c r="I727" s="92"/>
    </row>
    <row r="728" spans="1:9" x14ac:dyDescent="0.2">
      <c r="A728" s="69">
        <v>728</v>
      </c>
      <c r="B728" s="89" t="s">
        <v>2728</v>
      </c>
      <c r="C728" s="89" t="s">
        <v>639</v>
      </c>
      <c r="D728" s="89" t="s">
        <v>2729</v>
      </c>
      <c r="E728" s="82">
        <v>2801884</v>
      </c>
      <c r="F728" s="95" t="s">
        <v>2631</v>
      </c>
      <c r="G728" s="82">
        <v>19442897</v>
      </c>
      <c r="H728" s="74" t="s">
        <v>1029</v>
      </c>
      <c r="I728" s="92"/>
    </row>
    <row r="729" spans="1:9" x14ac:dyDescent="0.2">
      <c r="A729" s="69">
        <v>729</v>
      </c>
      <c r="B729" s="89" t="s">
        <v>2730</v>
      </c>
      <c r="C729" s="89" t="s">
        <v>639</v>
      </c>
      <c r="D729" s="89" t="s">
        <v>2731</v>
      </c>
      <c r="E729" s="82">
        <v>3144061292</v>
      </c>
      <c r="F729" s="95" t="s">
        <v>2631</v>
      </c>
      <c r="G729" s="82">
        <v>52162976</v>
      </c>
      <c r="H729" s="74" t="s">
        <v>1029</v>
      </c>
      <c r="I729" s="92"/>
    </row>
    <row r="730" spans="1:9" x14ac:dyDescent="0.2">
      <c r="A730" s="69">
        <v>730</v>
      </c>
      <c r="B730" s="89" t="s">
        <v>2732</v>
      </c>
      <c r="C730" s="89" t="s">
        <v>639</v>
      </c>
      <c r="D730" s="89" t="s">
        <v>2733</v>
      </c>
      <c r="E730" s="82">
        <v>3612651</v>
      </c>
      <c r="F730" s="95" t="s">
        <v>1004</v>
      </c>
      <c r="G730" s="82"/>
      <c r="H730" s="74" t="s">
        <v>1029</v>
      </c>
      <c r="I730" s="92"/>
    </row>
    <row r="731" spans="1:9" x14ac:dyDescent="0.2">
      <c r="A731" s="69">
        <v>731</v>
      </c>
      <c r="B731" s="89" t="s">
        <v>2734</v>
      </c>
      <c r="C731" s="89" t="s">
        <v>639</v>
      </c>
      <c r="D731" s="89" t="s">
        <v>2735</v>
      </c>
      <c r="E731" s="82">
        <v>3163593037</v>
      </c>
      <c r="F731" s="95" t="s">
        <v>2736</v>
      </c>
      <c r="G731" s="82">
        <v>19495193</v>
      </c>
      <c r="H731" s="74" t="s">
        <v>1029</v>
      </c>
      <c r="I731" s="92"/>
    </row>
    <row r="732" spans="1:9" x14ac:dyDescent="0.2">
      <c r="A732" s="69">
        <v>732</v>
      </c>
      <c r="B732" s="89" t="s">
        <v>2737</v>
      </c>
      <c r="C732" s="89" t="s">
        <v>639</v>
      </c>
      <c r="D732" s="89" t="s">
        <v>2738</v>
      </c>
      <c r="E732" s="82">
        <v>2063599</v>
      </c>
      <c r="F732" s="95" t="s">
        <v>2736</v>
      </c>
      <c r="G732" s="82">
        <v>52011307</v>
      </c>
      <c r="H732" s="74" t="s">
        <v>1029</v>
      </c>
      <c r="I732" s="92"/>
    </row>
    <row r="733" spans="1:9" x14ac:dyDescent="0.2">
      <c r="A733" s="69">
        <v>733</v>
      </c>
      <c r="B733" s="89" t="s">
        <v>2739</v>
      </c>
      <c r="C733" s="89" t="s">
        <v>639</v>
      </c>
      <c r="D733" s="89" t="s">
        <v>2740</v>
      </c>
      <c r="E733" s="82">
        <v>3132560883</v>
      </c>
      <c r="F733" s="95" t="s">
        <v>2621</v>
      </c>
      <c r="G733" s="82">
        <v>51685086</v>
      </c>
      <c r="H733" s="74" t="s">
        <v>1029</v>
      </c>
      <c r="I733" s="92"/>
    </row>
    <row r="734" spans="1:9" x14ac:dyDescent="0.2">
      <c r="A734" s="69">
        <v>734</v>
      </c>
      <c r="B734" s="89" t="s">
        <v>2741</v>
      </c>
      <c r="C734" s="89" t="s">
        <v>639</v>
      </c>
      <c r="D734" s="89" t="s">
        <v>2742</v>
      </c>
      <c r="E734" s="82">
        <v>3779173</v>
      </c>
      <c r="F734" s="95" t="s">
        <v>2743</v>
      </c>
      <c r="G734" s="82">
        <v>51774747</v>
      </c>
      <c r="H734" s="74" t="s">
        <v>1029</v>
      </c>
      <c r="I734" s="92"/>
    </row>
    <row r="735" spans="1:9" x14ac:dyDescent="0.2">
      <c r="A735" s="69">
        <v>735</v>
      </c>
      <c r="B735" s="89" t="s">
        <v>2744</v>
      </c>
      <c r="C735" s="89" t="s">
        <v>639</v>
      </c>
      <c r="D735" s="89" t="s">
        <v>2745</v>
      </c>
      <c r="E735" s="82">
        <v>2066020</v>
      </c>
      <c r="F735" s="95" t="s">
        <v>2743</v>
      </c>
      <c r="G735" s="82">
        <v>23945140</v>
      </c>
      <c r="H735" s="74" t="s">
        <v>1029</v>
      </c>
      <c r="I735" s="92"/>
    </row>
    <row r="736" spans="1:9" x14ac:dyDescent="0.2">
      <c r="A736" s="69">
        <v>736</v>
      </c>
      <c r="B736" s="89" t="s">
        <v>2746</v>
      </c>
      <c r="C736" s="89" t="s">
        <v>1296</v>
      </c>
      <c r="D736" s="89" t="s">
        <v>2747</v>
      </c>
      <c r="E736" s="82">
        <v>3204590745</v>
      </c>
      <c r="F736" s="95" t="s">
        <v>2545</v>
      </c>
      <c r="G736" s="82">
        <v>51934109</v>
      </c>
      <c r="H736" s="74" t="s">
        <v>1029</v>
      </c>
      <c r="I736" s="92"/>
    </row>
    <row r="737" spans="1:9" x14ac:dyDescent="0.2">
      <c r="A737" s="69">
        <v>737</v>
      </c>
      <c r="B737" s="89" t="s">
        <v>2748</v>
      </c>
      <c r="C737" s="89" t="s">
        <v>639</v>
      </c>
      <c r="D737" s="89" t="s">
        <v>2749</v>
      </c>
      <c r="E737" s="82">
        <v>2079888</v>
      </c>
      <c r="F737" s="95" t="s">
        <v>2545</v>
      </c>
      <c r="G737" s="82">
        <v>52726267</v>
      </c>
      <c r="H737" s="74" t="s">
        <v>1029</v>
      </c>
      <c r="I737" s="92"/>
    </row>
    <row r="738" spans="1:9" x14ac:dyDescent="0.2">
      <c r="A738" s="69">
        <v>738</v>
      </c>
      <c r="B738" s="91" t="s">
        <v>2750</v>
      </c>
      <c r="C738" s="91" t="s">
        <v>2572</v>
      </c>
      <c r="D738" s="91" t="s">
        <v>2751</v>
      </c>
      <c r="E738" s="87">
        <v>3144356861</v>
      </c>
      <c r="F738" s="107" t="s">
        <v>1108</v>
      </c>
      <c r="G738" s="87"/>
      <c r="H738" s="74" t="s">
        <v>1029</v>
      </c>
      <c r="I738" s="92"/>
    </row>
    <row r="739" spans="1:9" x14ac:dyDescent="0.2">
      <c r="A739" s="69">
        <v>739</v>
      </c>
      <c r="B739" s="91" t="s">
        <v>2752</v>
      </c>
      <c r="C739" s="91" t="s">
        <v>639</v>
      </c>
      <c r="D739" s="91" t="s">
        <v>2753</v>
      </c>
      <c r="E739" s="87">
        <v>3134921923</v>
      </c>
      <c r="F739" s="107" t="s">
        <v>1108</v>
      </c>
      <c r="G739" s="87">
        <v>52134826</v>
      </c>
      <c r="H739" s="74" t="s">
        <v>1029</v>
      </c>
      <c r="I739" s="92"/>
    </row>
    <row r="740" spans="1:9" x14ac:dyDescent="0.2">
      <c r="A740" s="69">
        <v>740</v>
      </c>
      <c r="B740" s="89" t="s">
        <v>2754</v>
      </c>
      <c r="C740" s="89" t="s">
        <v>639</v>
      </c>
      <c r="D740" s="89" t="s">
        <v>2755</v>
      </c>
      <c r="E740" s="82">
        <v>3125691090</v>
      </c>
      <c r="F740" s="95" t="s">
        <v>2418</v>
      </c>
      <c r="G740" s="82">
        <v>1022976936</v>
      </c>
      <c r="H740" s="74" t="s">
        <v>1029</v>
      </c>
      <c r="I740" s="92"/>
    </row>
    <row r="741" spans="1:9" x14ac:dyDescent="0.2">
      <c r="A741" s="69">
        <v>741</v>
      </c>
      <c r="B741" s="89" t="s">
        <v>2756</v>
      </c>
      <c r="C741" s="89" t="s">
        <v>2757</v>
      </c>
      <c r="D741" s="89" t="s">
        <v>2758</v>
      </c>
      <c r="E741" s="82">
        <v>3107739773</v>
      </c>
      <c r="F741" s="95" t="s">
        <v>1896</v>
      </c>
      <c r="G741" s="82">
        <v>51994514</v>
      </c>
      <c r="H741" s="74" t="s">
        <v>1029</v>
      </c>
      <c r="I741" s="92"/>
    </row>
    <row r="742" spans="1:9" x14ac:dyDescent="0.2">
      <c r="A742" s="69">
        <v>742</v>
      </c>
      <c r="B742" s="89" t="s">
        <v>1647</v>
      </c>
      <c r="C742" s="89" t="s">
        <v>2759</v>
      </c>
      <c r="D742" s="89" t="s">
        <v>2760</v>
      </c>
      <c r="E742" s="82">
        <v>2095376</v>
      </c>
      <c r="F742" s="95" t="s">
        <v>1057</v>
      </c>
      <c r="G742" s="82"/>
      <c r="H742" s="74" t="s">
        <v>1029</v>
      </c>
      <c r="I742" s="92"/>
    </row>
    <row r="743" spans="1:9" x14ac:dyDescent="0.2">
      <c r="A743" s="69">
        <v>743</v>
      </c>
      <c r="B743" s="89" t="s">
        <v>2761</v>
      </c>
      <c r="C743" s="89" t="s">
        <v>639</v>
      </c>
      <c r="D743" s="89" t="s">
        <v>2762</v>
      </c>
      <c r="E743" s="82">
        <v>3176470922</v>
      </c>
      <c r="F743" s="95" t="s">
        <v>1896</v>
      </c>
      <c r="G743" s="82">
        <v>52067091</v>
      </c>
      <c r="H743" s="74" t="s">
        <v>1029</v>
      </c>
      <c r="I743" s="92"/>
    </row>
    <row r="744" spans="1:9" x14ac:dyDescent="0.2">
      <c r="A744" s="69">
        <v>744</v>
      </c>
      <c r="B744" s="89" t="s">
        <v>2763</v>
      </c>
      <c r="C744" s="89" t="s">
        <v>2764</v>
      </c>
      <c r="D744" s="89" t="s">
        <v>2765</v>
      </c>
      <c r="E744" s="82">
        <v>2319641</v>
      </c>
      <c r="F744" s="95" t="s">
        <v>2631</v>
      </c>
      <c r="G744" s="82"/>
      <c r="H744" s="74" t="s">
        <v>1029</v>
      </c>
      <c r="I744" s="92"/>
    </row>
    <row r="745" spans="1:9" x14ac:dyDescent="0.2">
      <c r="A745" s="69">
        <v>745</v>
      </c>
      <c r="B745" s="89" t="s">
        <v>2766</v>
      </c>
      <c r="C745" s="89" t="s">
        <v>2767</v>
      </c>
      <c r="D745" s="89" t="s">
        <v>1954</v>
      </c>
      <c r="E745" s="82">
        <v>3123941707</v>
      </c>
      <c r="F745" s="95" t="s">
        <v>2631</v>
      </c>
      <c r="G745" s="82">
        <v>20700311</v>
      </c>
      <c r="H745" s="74" t="s">
        <v>1029</v>
      </c>
      <c r="I745" s="92"/>
    </row>
    <row r="746" spans="1:9" x14ac:dyDescent="0.2">
      <c r="A746" s="69">
        <v>746</v>
      </c>
      <c r="B746" s="89" t="s">
        <v>2768</v>
      </c>
      <c r="C746" s="89" t="s">
        <v>1031</v>
      </c>
      <c r="D746" s="89" t="s">
        <v>2769</v>
      </c>
      <c r="E746" s="82">
        <v>3115697301</v>
      </c>
      <c r="F746" s="95" t="s">
        <v>2631</v>
      </c>
      <c r="G746" s="82">
        <v>39665361</v>
      </c>
      <c r="H746" s="74" t="s">
        <v>1029</v>
      </c>
      <c r="I746" s="92"/>
    </row>
    <row r="747" spans="1:9" x14ac:dyDescent="0.2">
      <c r="A747" s="69">
        <v>747</v>
      </c>
      <c r="B747" s="89" t="s">
        <v>1492</v>
      </c>
      <c r="C747" s="89" t="s">
        <v>2770</v>
      </c>
      <c r="D747" s="89" t="s">
        <v>2771</v>
      </c>
      <c r="E747" s="82">
        <v>3133224681</v>
      </c>
      <c r="F747" s="95" t="s">
        <v>1044</v>
      </c>
      <c r="G747" s="82"/>
      <c r="H747" s="74" t="s">
        <v>1029</v>
      </c>
      <c r="I747" s="92"/>
    </row>
    <row r="748" spans="1:9" x14ac:dyDescent="0.2">
      <c r="A748" s="69">
        <v>748</v>
      </c>
      <c r="B748" s="89" t="s">
        <v>2772</v>
      </c>
      <c r="C748" s="89" t="s">
        <v>639</v>
      </c>
      <c r="D748" s="89" t="s">
        <v>2773</v>
      </c>
      <c r="E748" s="82">
        <v>3112731125</v>
      </c>
      <c r="F748" s="95" t="s">
        <v>1044</v>
      </c>
      <c r="G748" s="82"/>
      <c r="H748" s="74" t="s">
        <v>1029</v>
      </c>
      <c r="I748" s="92"/>
    </row>
    <row r="749" spans="1:9" x14ac:dyDescent="0.2">
      <c r="A749" s="69">
        <v>749</v>
      </c>
      <c r="B749" s="89" t="s">
        <v>2774</v>
      </c>
      <c r="C749" s="89" t="s">
        <v>639</v>
      </c>
      <c r="D749" s="89" t="s">
        <v>2775</v>
      </c>
      <c r="E749" s="82">
        <v>3142182348</v>
      </c>
      <c r="F749" s="95" t="s">
        <v>1044</v>
      </c>
      <c r="G749" s="82">
        <v>1032385619</v>
      </c>
      <c r="H749" s="74" t="s">
        <v>1029</v>
      </c>
      <c r="I749" s="92"/>
    </row>
    <row r="750" spans="1:9" x14ac:dyDescent="0.2">
      <c r="A750" s="69">
        <v>750</v>
      </c>
      <c r="B750" s="89" t="s">
        <v>1215</v>
      </c>
      <c r="C750" s="89" t="s">
        <v>2776</v>
      </c>
      <c r="D750" s="89" t="s">
        <v>2777</v>
      </c>
      <c r="E750" s="82">
        <v>3203096721</v>
      </c>
      <c r="F750" s="95" t="s">
        <v>1044</v>
      </c>
      <c r="G750" s="82"/>
      <c r="H750" s="74" t="s">
        <v>1029</v>
      </c>
      <c r="I750" s="92"/>
    </row>
    <row r="751" spans="1:9" x14ac:dyDescent="0.2">
      <c r="A751" s="69">
        <v>751</v>
      </c>
      <c r="B751" s="89" t="s">
        <v>2778</v>
      </c>
      <c r="C751" s="89" t="s">
        <v>2779</v>
      </c>
      <c r="D751" s="89" t="s">
        <v>2780</v>
      </c>
      <c r="E751" s="82">
        <v>2068183</v>
      </c>
      <c r="F751" s="95" t="s">
        <v>1044</v>
      </c>
      <c r="G751" s="82">
        <v>51916495</v>
      </c>
      <c r="H751" s="74" t="s">
        <v>1029</v>
      </c>
      <c r="I751" s="92"/>
    </row>
    <row r="752" spans="1:9" x14ac:dyDescent="0.2">
      <c r="A752" s="69">
        <v>752</v>
      </c>
      <c r="B752" s="89" t="s">
        <v>2781</v>
      </c>
      <c r="C752" s="89" t="s">
        <v>2782</v>
      </c>
      <c r="D752" s="89" t="s">
        <v>2783</v>
      </c>
      <c r="E752" s="82">
        <v>3112173277</v>
      </c>
      <c r="F752" s="95" t="s">
        <v>1044</v>
      </c>
      <c r="G752" s="82">
        <v>1032406079</v>
      </c>
      <c r="H752" s="74" t="s">
        <v>1029</v>
      </c>
      <c r="I752" s="92"/>
    </row>
    <row r="753" spans="1:9" x14ac:dyDescent="0.2">
      <c r="A753" s="69">
        <v>753</v>
      </c>
      <c r="B753" s="89" t="s">
        <v>2784</v>
      </c>
      <c r="C753" s="89" t="s">
        <v>639</v>
      </c>
      <c r="D753" s="89" t="s">
        <v>2785</v>
      </c>
      <c r="E753" s="82">
        <v>3208032720</v>
      </c>
      <c r="F753" s="95" t="s">
        <v>1090</v>
      </c>
      <c r="G753" s="82">
        <v>72426395</v>
      </c>
      <c r="H753" s="74" t="s">
        <v>1029</v>
      </c>
      <c r="I753" s="92"/>
    </row>
    <row r="754" spans="1:9" x14ac:dyDescent="0.2">
      <c r="A754" s="69">
        <v>754</v>
      </c>
      <c r="B754" s="89" t="s">
        <v>2786</v>
      </c>
      <c r="C754" s="89" t="s">
        <v>1296</v>
      </c>
      <c r="D754" s="89" t="s">
        <v>2787</v>
      </c>
      <c r="E754" s="82">
        <v>3144495849</v>
      </c>
      <c r="F754" s="95" t="s">
        <v>1044</v>
      </c>
      <c r="G754" s="82"/>
      <c r="H754" s="74" t="s">
        <v>1029</v>
      </c>
      <c r="I754" s="92"/>
    </row>
    <row r="755" spans="1:9" x14ac:dyDescent="0.2">
      <c r="A755" s="69">
        <v>755</v>
      </c>
      <c r="B755" s="89" t="s">
        <v>2788</v>
      </c>
      <c r="C755" s="89" t="s">
        <v>639</v>
      </c>
      <c r="D755" s="89" t="s">
        <v>2789</v>
      </c>
      <c r="E755" s="82">
        <v>3103456535</v>
      </c>
      <c r="F755" s="95" t="s">
        <v>2621</v>
      </c>
      <c r="G755" s="82">
        <v>51878818</v>
      </c>
      <c r="H755" s="74" t="s">
        <v>1029</v>
      </c>
      <c r="I755" s="92"/>
    </row>
    <row r="756" spans="1:9" x14ac:dyDescent="0.2">
      <c r="A756" s="69">
        <v>756</v>
      </c>
      <c r="B756" s="89" t="s">
        <v>2790</v>
      </c>
      <c r="C756" s="89" t="s">
        <v>639</v>
      </c>
      <c r="D756" s="89" t="s">
        <v>2789</v>
      </c>
      <c r="E756" s="82">
        <v>3114603051</v>
      </c>
      <c r="F756" s="95" t="s">
        <v>2621</v>
      </c>
      <c r="G756" s="82">
        <v>23301347</v>
      </c>
      <c r="H756" s="74" t="s">
        <v>1029</v>
      </c>
      <c r="I756" s="92"/>
    </row>
    <row r="757" spans="1:9" x14ac:dyDescent="0.2">
      <c r="A757" s="69">
        <v>757</v>
      </c>
      <c r="B757" s="89" t="s">
        <v>2791</v>
      </c>
      <c r="C757" s="89" t="s">
        <v>639</v>
      </c>
      <c r="D757" s="89" t="s">
        <v>2792</v>
      </c>
      <c r="E757" s="82">
        <v>3138809224</v>
      </c>
      <c r="F757" s="95" t="s">
        <v>2621</v>
      </c>
      <c r="G757" s="82">
        <v>80807477</v>
      </c>
      <c r="H757" s="74" t="s">
        <v>1029</v>
      </c>
      <c r="I757" s="92"/>
    </row>
    <row r="758" spans="1:9" x14ac:dyDescent="0.2">
      <c r="A758" s="69">
        <v>758</v>
      </c>
      <c r="B758" s="89" t="s">
        <v>2793</v>
      </c>
      <c r="C758" s="89" t="s">
        <v>639</v>
      </c>
      <c r="D758" s="89" t="s">
        <v>2794</v>
      </c>
      <c r="E758" s="82">
        <v>3142640260</v>
      </c>
      <c r="F758" s="95" t="s">
        <v>2621</v>
      </c>
      <c r="G758" s="82">
        <v>80217710</v>
      </c>
      <c r="H758" s="74" t="s">
        <v>1029</v>
      </c>
      <c r="I758" s="92"/>
    </row>
    <row r="759" spans="1:9" x14ac:dyDescent="0.2">
      <c r="A759" s="69">
        <v>759</v>
      </c>
      <c r="B759" s="89" t="s">
        <v>2795</v>
      </c>
      <c r="C759" s="89" t="s">
        <v>639</v>
      </c>
      <c r="D759" s="89" t="s">
        <v>2796</v>
      </c>
      <c r="E759" s="82">
        <v>3177001402</v>
      </c>
      <c r="F759" s="95" t="s">
        <v>2545</v>
      </c>
      <c r="G759" s="82">
        <v>52442765</v>
      </c>
      <c r="H759" s="74" t="s">
        <v>1029</v>
      </c>
      <c r="I759" s="92"/>
    </row>
    <row r="760" spans="1:9" x14ac:dyDescent="0.2">
      <c r="A760" s="69">
        <v>760</v>
      </c>
      <c r="B760" s="89" t="s">
        <v>2797</v>
      </c>
      <c r="C760" s="89" t="s">
        <v>2798</v>
      </c>
      <c r="D760" s="89" t="s">
        <v>2799</v>
      </c>
      <c r="E760" s="82">
        <v>5682821</v>
      </c>
      <c r="F760" s="95" t="s">
        <v>1028</v>
      </c>
      <c r="G760" s="82">
        <v>5228209</v>
      </c>
      <c r="H760" s="74" t="s">
        <v>1029</v>
      </c>
      <c r="I760" s="92"/>
    </row>
    <row r="761" spans="1:9" x14ac:dyDescent="0.2">
      <c r="A761" s="69">
        <v>761</v>
      </c>
      <c r="B761" s="89" t="s">
        <v>2800</v>
      </c>
      <c r="C761" s="89" t="s">
        <v>639</v>
      </c>
      <c r="D761" s="89" t="s">
        <v>2801</v>
      </c>
      <c r="E761" s="82">
        <v>2896313</v>
      </c>
      <c r="F761" s="95" t="s">
        <v>1896</v>
      </c>
      <c r="G761" s="82">
        <v>20217022</v>
      </c>
      <c r="H761" s="74" t="s">
        <v>1029</v>
      </c>
      <c r="I761" s="92"/>
    </row>
    <row r="762" spans="1:9" x14ac:dyDescent="0.2">
      <c r="A762" s="69">
        <v>762</v>
      </c>
      <c r="B762" s="89" t="s">
        <v>2802</v>
      </c>
      <c r="C762" s="89" t="s">
        <v>948</v>
      </c>
      <c r="D762" s="89" t="s">
        <v>2803</v>
      </c>
      <c r="E762" s="82">
        <v>3371268</v>
      </c>
      <c r="F762" s="95" t="s">
        <v>1896</v>
      </c>
      <c r="G762" s="82">
        <v>79651401</v>
      </c>
      <c r="H762" s="74" t="s">
        <v>1029</v>
      </c>
      <c r="I762" s="92"/>
    </row>
    <row r="763" spans="1:9" x14ac:dyDescent="0.2">
      <c r="A763" s="69">
        <v>763</v>
      </c>
      <c r="B763" s="89" t="s">
        <v>2804</v>
      </c>
      <c r="C763" s="89" t="s">
        <v>639</v>
      </c>
      <c r="D763" s="89" t="s">
        <v>2805</v>
      </c>
      <c r="E763" s="82">
        <v>3106199879</v>
      </c>
      <c r="F763" s="95" t="s">
        <v>1719</v>
      </c>
      <c r="G763" s="82"/>
      <c r="H763" s="74" t="s">
        <v>1029</v>
      </c>
      <c r="I763" s="92"/>
    </row>
    <row r="764" spans="1:9" x14ac:dyDescent="0.2">
      <c r="A764" s="69">
        <v>764</v>
      </c>
      <c r="B764" s="89" t="s">
        <v>2806</v>
      </c>
      <c r="C764" s="89" t="s">
        <v>639</v>
      </c>
      <c r="D764" s="89" t="s">
        <v>2807</v>
      </c>
      <c r="E764" s="82"/>
      <c r="F764" s="95" t="s">
        <v>1719</v>
      </c>
      <c r="G764" s="82">
        <v>41409134</v>
      </c>
      <c r="H764" s="74" t="s">
        <v>1029</v>
      </c>
      <c r="I764" s="92"/>
    </row>
    <row r="765" spans="1:9" x14ac:dyDescent="0.2">
      <c r="A765" s="69">
        <v>765</v>
      </c>
      <c r="B765" s="89" t="s">
        <v>2808</v>
      </c>
      <c r="C765" s="89" t="s">
        <v>639</v>
      </c>
      <c r="D765" s="89" t="s">
        <v>2809</v>
      </c>
      <c r="E765" s="82">
        <v>3637669</v>
      </c>
      <c r="F765" s="95" t="s">
        <v>2810</v>
      </c>
      <c r="G765" s="82">
        <v>41389953</v>
      </c>
      <c r="H765" s="74" t="s">
        <v>1029</v>
      </c>
      <c r="I765" s="92"/>
    </row>
    <row r="766" spans="1:9" x14ac:dyDescent="0.2">
      <c r="A766" s="69">
        <v>766</v>
      </c>
      <c r="B766" s="89" t="s">
        <v>2811</v>
      </c>
      <c r="C766" s="89" t="s">
        <v>639</v>
      </c>
      <c r="D766" s="89" t="s">
        <v>2812</v>
      </c>
      <c r="E766" s="82">
        <v>2063176</v>
      </c>
      <c r="F766" s="95" t="s">
        <v>2810</v>
      </c>
      <c r="G766" s="82">
        <v>41406448</v>
      </c>
      <c r="H766" s="74" t="s">
        <v>1029</v>
      </c>
      <c r="I766" s="92"/>
    </row>
    <row r="767" spans="1:9" x14ac:dyDescent="0.2">
      <c r="A767" s="69">
        <v>767</v>
      </c>
      <c r="B767" s="89" t="s">
        <v>2813</v>
      </c>
      <c r="C767" s="89" t="s">
        <v>639</v>
      </c>
      <c r="D767" s="89" t="s">
        <v>2814</v>
      </c>
      <c r="E767" s="82">
        <v>3158915120</v>
      </c>
      <c r="F767" s="95" t="s">
        <v>2810</v>
      </c>
      <c r="G767" s="82">
        <v>35911511</v>
      </c>
      <c r="H767" s="74" t="s">
        <v>1029</v>
      </c>
      <c r="I767" s="92"/>
    </row>
    <row r="768" spans="1:9" x14ac:dyDescent="0.2">
      <c r="A768" s="69">
        <v>768</v>
      </c>
      <c r="B768" s="89" t="s">
        <v>2815</v>
      </c>
      <c r="C768" s="89" t="s">
        <v>2816</v>
      </c>
      <c r="D768" s="89" t="s">
        <v>2817</v>
      </c>
      <c r="E768" s="82">
        <v>3134714846</v>
      </c>
      <c r="F768" s="95" t="s">
        <v>2810</v>
      </c>
      <c r="G768" s="82">
        <v>19436647</v>
      </c>
      <c r="H768" s="74" t="s">
        <v>1029</v>
      </c>
      <c r="I768" s="92"/>
    </row>
    <row r="769" spans="1:9" x14ac:dyDescent="0.2">
      <c r="A769" s="69">
        <v>769</v>
      </c>
      <c r="B769" s="89" t="s">
        <v>2818</v>
      </c>
      <c r="C769" s="89" t="s">
        <v>639</v>
      </c>
      <c r="D769" s="89" t="s">
        <v>2819</v>
      </c>
      <c r="E769" s="82">
        <v>2063381</v>
      </c>
      <c r="F769" s="95" t="s">
        <v>2810</v>
      </c>
      <c r="G769" s="82">
        <v>449523</v>
      </c>
      <c r="H769" s="74" t="s">
        <v>1029</v>
      </c>
      <c r="I769" s="92"/>
    </row>
    <row r="770" spans="1:9" x14ac:dyDescent="0.2">
      <c r="A770" s="69">
        <v>770</v>
      </c>
      <c r="B770" s="89" t="s">
        <v>2820</v>
      </c>
      <c r="C770" s="89" t="s">
        <v>639</v>
      </c>
      <c r="D770" s="89" t="s">
        <v>2821</v>
      </c>
      <c r="E770" s="82">
        <v>3672524</v>
      </c>
      <c r="F770" s="95" t="s">
        <v>2810</v>
      </c>
      <c r="G770" s="82">
        <v>19298798</v>
      </c>
      <c r="H770" s="74" t="s">
        <v>1029</v>
      </c>
      <c r="I770" s="92"/>
    </row>
    <row r="771" spans="1:9" x14ac:dyDescent="0.2">
      <c r="A771" s="69">
        <v>771</v>
      </c>
      <c r="B771" s="89" t="s">
        <v>2822</v>
      </c>
      <c r="C771" s="89" t="s">
        <v>2823</v>
      </c>
      <c r="D771" s="89" t="s">
        <v>2824</v>
      </c>
      <c r="E771" s="82">
        <v>3634818</v>
      </c>
      <c r="F771" s="95" t="s">
        <v>2810</v>
      </c>
      <c r="G771" s="82">
        <v>51825819</v>
      </c>
      <c r="H771" s="74" t="s">
        <v>1029</v>
      </c>
      <c r="I771" s="92"/>
    </row>
    <row r="772" spans="1:9" x14ac:dyDescent="0.2">
      <c r="A772" s="69">
        <v>772</v>
      </c>
      <c r="B772" s="89" t="s">
        <v>2825</v>
      </c>
      <c r="C772" s="89" t="s">
        <v>639</v>
      </c>
      <c r="D772" s="89" t="s">
        <v>2826</v>
      </c>
      <c r="E772" s="82">
        <v>2062628</v>
      </c>
      <c r="F772" s="95" t="s">
        <v>1033</v>
      </c>
      <c r="G772" s="82">
        <v>52064948</v>
      </c>
      <c r="H772" s="74" t="s">
        <v>1029</v>
      </c>
      <c r="I772" s="92"/>
    </row>
    <row r="773" spans="1:9" x14ac:dyDescent="0.2">
      <c r="A773" s="69">
        <v>773</v>
      </c>
      <c r="B773" s="89" t="s">
        <v>2827</v>
      </c>
      <c r="C773" s="89" t="s">
        <v>2828</v>
      </c>
      <c r="D773" s="89" t="s">
        <v>2829</v>
      </c>
      <c r="E773" s="82">
        <v>3214502060</v>
      </c>
      <c r="F773" s="95" t="s">
        <v>1084</v>
      </c>
      <c r="G773" s="82">
        <v>53155326</v>
      </c>
      <c r="H773" s="74" t="s">
        <v>1029</v>
      </c>
      <c r="I773" s="92"/>
    </row>
    <row r="774" spans="1:9" x14ac:dyDescent="0.2">
      <c r="A774" s="69">
        <v>774</v>
      </c>
      <c r="B774" s="89" t="s">
        <v>2830</v>
      </c>
      <c r="C774" s="89" t="s">
        <v>2831</v>
      </c>
      <c r="D774" s="89" t="s">
        <v>2832</v>
      </c>
      <c r="E774" s="82">
        <v>3204865399</v>
      </c>
      <c r="F774" s="95" t="s">
        <v>2662</v>
      </c>
      <c r="G774" s="82">
        <v>52293295</v>
      </c>
      <c r="H774" s="74" t="s">
        <v>1029</v>
      </c>
      <c r="I774" s="92"/>
    </row>
    <row r="775" spans="1:9" x14ac:dyDescent="0.2">
      <c r="A775" s="69">
        <v>775</v>
      </c>
      <c r="B775" s="89" t="s">
        <v>2833</v>
      </c>
      <c r="C775" s="89" t="s">
        <v>2834</v>
      </c>
      <c r="D775" s="89" t="s">
        <v>2835</v>
      </c>
      <c r="E775" s="82">
        <v>3102630925</v>
      </c>
      <c r="F775" s="95" t="s">
        <v>2662</v>
      </c>
      <c r="G775" s="82">
        <v>52008441</v>
      </c>
      <c r="H775" s="74" t="s">
        <v>1029</v>
      </c>
      <c r="I775" s="92"/>
    </row>
    <row r="776" spans="1:9" x14ac:dyDescent="0.2">
      <c r="A776" s="69">
        <v>776</v>
      </c>
      <c r="B776" s="89" t="s">
        <v>2836</v>
      </c>
      <c r="C776" s="89" t="s">
        <v>2837</v>
      </c>
      <c r="D776" s="89" t="s">
        <v>2838</v>
      </c>
      <c r="E776" s="82">
        <v>2008990</v>
      </c>
      <c r="F776" s="95" t="s">
        <v>2662</v>
      </c>
      <c r="G776" s="82">
        <v>80216870</v>
      </c>
      <c r="H776" s="74" t="s">
        <v>1029</v>
      </c>
      <c r="I776" s="92"/>
    </row>
    <row r="777" spans="1:9" x14ac:dyDescent="0.2">
      <c r="A777" s="69">
        <v>777</v>
      </c>
      <c r="B777" s="89" t="s">
        <v>2839</v>
      </c>
      <c r="C777" s="89" t="s">
        <v>2840</v>
      </c>
      <c r="D777" s="89" t="s">
        <v>2841</v>
      </c>
      <c r="E777" s="82">
        <v>7390274</v>
      </c>
      <c r="F777" s="95" t="s">
        <v>2662</v>
      </c>
      <c r="G777" s="82">
        <v>79483170</v>
      </c>
      <c r="H777" s="74" t="s">
        <v>1029</v>
      </c>
      <c r="I777" s="92"/>
    </row>
    <row r="778" spans="1:9" x14ac:dyDescent="0.2">
      <c r="A778" s="69">
        <v>778</v>
      </c>
      <c r="B778" s="89" t="s">
        <v>2842</v>
      </c>
      <c r="C778" s="89" t="s">
        <v>2843</v>
      </c>
      <c r="D778" s="89" t="s">
        <v>2844</v>
      </c>
      <c r="E778" s="82">
        <v>2008580</v>
      </c>
      <c r="F778" s="95" t="s">
        <v>2662</v>
      </c>
      <c r="G778" s="82">
        <v>52771340</v>
      </c>
      <c r="H778" s="74" t="s">
        <v>1029</v>
      </c>
      <c r="I778" s="92"/>
    </row>
    <row r="779" spans="1:9" x14ac:dyDescent="0.2">
      <c r="A779" s="69">
        <v>779</v>
      </c>
      <c r="B779" s="89" t="s">
        <v>2845</v>
      </c>
      <c r="C779" s="89" t="s">
        <v>2846</v>
      </c>
      <c r="D779" s="89" t="s">
        <v>2847</v>
      </c>
      <c r="E779" s="82">
        <v>3102240263</v>
      </c>
      <c r="F779" s="95" t="s">
        <v>2418</v>
      </c>
      <c r="G779" s="82"/>
      <c r="H779" s="74" t="s">
        <v>1123</v>
      </c>
      <c r="I779" s="92"/>
    </row>
    <row r="780" spans="1:9" x14ac:dyDescent="0.2">
      <c r="A780" s="69">
        <v>780</v>
      </c>
      <c r="B780" s="89" t="s">
        <v>2848</v>
      </c>
      <c r="C780" s="89" t="s">
        <v>2849</v>
      </c>
      <c r="D780" s="89" t="s">
        <v>2850</v>
      </c>
      <c r="E780" s="82"/>
      <c r="F780" s="95" t="s">
        <v>1057</v>
      </c>
      <c r="G780" s="82"/>
      <c r="H780" s="74" t="s">
        <v>1029</v>
      </c>
      <c r="I780" s="92"/>
    </row>
    <row r="781" spans="1:9" x14ac:dyDescent="0.2">
      <c r="A781" s="69">
        <v>781</v>
      </c>
      <c r="B781" s="89" t="s">
        <v>2851</v>
      </c>
      <c r="C781" s="89" t="s">
        <v>2852</v>
      </c>
      <c r="D781" s="89" t="s">
        <v>2853</v>
      </c>
      <c r="E781" s="82">
        <v>3194706976</v>
      </c>
      <c r="F781" s="95" t="s">
        <v>1084</v>
      </c>
      <c r="G781" s="82">
        <v>80373016</v>
      </c>
      <c r="H781" s="74" t="s">
        <v>1029</v>
      </c>
      <c r="I781" s="92"/>
    </row>
    <row r="782" spans="1:9" x14ac:dyDescent="0.2">
      <c r="A782" s="69">
        <v>782</v>
      </c>
      <c r="B782" s="89" t="s">
        <v>2854</v>
      </c>
      <c r="C782" s="89" t="s">
        <v>2855</v>
      </c>
      <c r="D782" s="89" t="s">
        <v>2856</v>
      </c>
      <c r="E782" s="82">
        <v>4079903</v>
      </c>
      <c r="F782" s="95" t="s">
        <v>1084</v>
      </c>
      <c r="G782" s="82">
        <v>52060113</v>
      </c>
      <c r="H782" s="81" t="s">
        <v>1029</v>
      </c>
      <c r="I782" s="92"/>
    </row>
    <row r="783" spans="1:9" x14ac:dyDescent="0.2">
      <c r="A783" s="69">
        <v>783</v>
      </c>
      <c r="B783" s="89" t="s">
        <v>2857</v>
      </c>
      <c r="C783" s="89" t="s">
        <v>639</v>
      </c>
      <c r="D783" s="89" t="s">
        <v>2858</v>
      </c>
      <c r="E783" s="82">
        <v>3153587254</v>
      </c>
      <c r="F783" s="95" t="s">
        <v>1044</v>
      </c>
      <c r="G783" s="82">
        <v>51947883</v>
      </c>
      <c r="H783" s="81" t="s">
        <v>1029</v>
      </c>
      <c r="I783" s="92"/>
    </row>
    <row r="784" spans="1:9" x14ac:dyDescent="0.2">
      <c r="A784" s="69">
        <v>784</v>
      </c>
      <c r="B784" s="89" t="s">
        <v>2859</v>
      </c>
      <c r="C784" s="89" t="s">
        <v>639</v>
      </c>
      <c r="D784" s="89" t="s">
        <v>2860</v>
      </c>
      <c r="E784" s="82">
        <v>4665772</v>
      </c>
      <c r="F784" s="95" t="s">
        <v>1044</v>
      </c>
      <c r="G784" s="82"/>
      <c r="H784" s="81" t="s">
        <v>1029</v>
      </c>
      <c r="I784" s="92"/>
    </row>
    <row r="785" spans="1:9" x14ac:dyDescent="0.2">
      <c r="A785" s="69">
        <v>785</v>
      </c>
      <c r="B785" s="89" t="s">
        <v>2861</v>
      </c>
      <c r="C785" s="89" t="s">
        <v>639</v>
      </c>
      <c r="D785" s="89" t="s">
        <v>2862</v>
      </c>
      <c r="E785" s="82">
        <v>6969120</v>
      </c>
      <c r="F785" s="95" t="s">
        <v>1062</v>
      </c>
      <c r="G785" s="82"/>
      <c r="H785" s="81" t="s">
        <v>1029</v>
      </c>
      <c r="I785" s="92"/>
    </row>
    <row r="786" spans="1:9" x14ac:dyDescent="0.2">
      <c r="A786" s="69">
        <v>786</v>
      </c>
      <c r="B786" s="89" t="s">
        <v>2863</v>
      </c>
      <c r="C786" s="89" t="s">
        <v>639</v>
      </c>
      <c r="D786" s="89" t="s">
        <v>2864</v>
      </c>
      <c r="E786" s="82">
        <v>8033480</v>
      </c>
      <c r="F786" s="95" t="s">
        <v>1062</v>
      </c>
      <c r="G786" s="82">
        <v>49660690</v>
      </c>
      <c r="H786" s="81" t="s">
        <v>1029</v>
      </c>
      <c r="I786" s="92"/>
    </row>
    <row r="787" spans="1:9" x14ac:dyDescent="0.2">
      <c r="A787" s="69">
        <v>787</v>
      </c>
      <c r="B787" s="89" t="s">
        <v>2865</v>
      </c>
      <c r="C787" s="89" t="s">
        <v>1031</v>
      </c>
      <c r="D787" s="89">
        <v>0</v>
      </c>
      <c r="E787" s="82">
        <v>7468388</v>
      </c>
      <c r="F787" s="95" t="s">
        <v>2302</v>
      </c>
      <c r="G787" s="82">
        <v>1069260165</v>
      </c>
      <c r="H787" s="81" t="s">
        <v>1029</v>
      </c>
      <c r="I787" s="92"/>
    </row>
    <row r="788" spans="1:9" x14ac:dyDescent="0.2">
      <c r="A788" s="69">
        <v>788</v>
      </c>
      <c r="B788" s="89" t="s">
        <v>2866</v>
      </c>
      <c r="C788" s="89" t="s">
        <v>639</v>
      </c>
      <c r="D788" s="89" t="s">
        <v>2867</v>
      </c>
      <c r="E788" s="82">
        <v>3144902277</v>
      </c>
      <c r="F788" s="95" t="s">
        <v>1033</v>
      </c>
      <c r="G788" s="82">
        <v>52207122</v>
      </c>
      <c r="H788" s="81" t="s">
        <v>1029</v>
      </c>
      <c r="I788" s="92"/>
    </row>
    <row r="789" spans="1:9" x14ac:dyDescent="0.2">
      <c r="A789" s="69">
        <v>789</v>
      </c>
      <c r="B789" s="89" t="s">
        <v>2868</v>
      </c>
      <c r="C789" s="89" t="s">
        <v>639</v>
      </c>
      <c r="D789" s="89" t="s">
        <v>2869</v>
      </c>
      <c r="E789" s="82">
        <v>3107746578</v>
      </c>
      <c r="F789" s="95" t="s">
        <v>1090</v>
      </c>
      <c r="G789" s="82">
        <v>63510805</v>
      </c>
      <c r="H789" s="81" t="s">
        <v>1029</v>
      </c>
      <c r="I789" s="92"/>
    </row>
    <row r="790" spans="1:9" x14ac:dyDescent="0.2">
      <c r="A790" s="69">
        <v>790</v>
      </c>
      <c r="B790" s="89" t="s">
        <v>2870</v>
      </c>
      <c r="C790" s="89" t="s">
        <v>2871</v>
      </c>
      <c r="D790" s="89" t="s">
        <v>2872</v>
      </c>
      <c r="E790" s="82">
        <v>5671332</v>
      </c>
      <c r="F790" s="95" t="s">
        <v>1090</v>
      </c>
      <c r="G790" s="82"/>
      <c r="H790" s="81" t="s">
        <v>1029</v>
      </c>
      <c r="I790" s="92"/>
    </row>
    <row r="791" spans="1:9" x14ac:dyDescent="0.2">
      <c r="A791" s="69">
        <v>791</v>
      </c>
      <c r="B791" s="89" t="s">
        <v>2873</v>
      </c>
      <c r="C791" s="89" t="s">
        <v>639</v>
      </c>
      <c r="D791" s="89" t="s">
        <v>2874</v>
      </c>
      <c r="E791" s="82">
        <v>3118886086</v>
      </c>
      <c r="F791" s="95" t="s">
        <v>1062</v>
      </c>
      <c r="G791" s="82"/>
      <c r="H791" s="81" t="s">
        <v>1029</v>
      </c>
      <c r="I791" s="92"/>
    </row>
    <row r="792" spans="1:9" x14ac:dyDescent="0.2">
      <c r="A792" s="69">
        <v>792</v>
      </c>
      <c r="B792" s="89" t="s">
        <v>2875</v>
      </c>
      <c r="C792" s="89" t="s">
        <v>639</v>
      </c>
      <c r="D792" s="89" t="s">
        <v>1678</v>
      </c>
      <c r="E792" s="82">
        <v>3138419972</v>
      </c>
      <c r="F792" s="95" t="s">
        <v>1062</v>
      </c>
      <c r="G792" s="82">
        <v>52535964</v>
      </c>
      <c r="H792" s="81" t="s">
        <v>1029</v>
      </c>
      <c r="I792" s="92"/>
    </row>
    <row r="793" spans="1:9" x14ac:dyDescent="0.2">
      <c r="A793" s="69">
        <v>793</v>
      </c>
      <c r="B793" s="89" t="s">
        <v>2876</v>
      </c>
      <c r="C793" s="89" t="s">
        <v>639</v>
      </c>
      <c r="D793" s="89" t="s">
        <v>2877</v>
      </c>
      <c r="E793" s="82">
        <v>3137175402</v>
      </c>
      <c r="F793" s="95" t="s">
        <v>2302</v>
      </c>
      <c r="G793" s="82"/>
      <c r="H793" s="81" t="s">
        <v>2878</v>
      </c>
      <c r="I793" s="92"/>
    </row>
    <row r="794" spans="1:9" x14ac:dyDescent="0.2">
      <c r="A794" s="69">
        <v>794</v>
      </c>
      <c r="B794" s="89" t="s">
        <v>2879</v>
      </c>
      <c r="C794" s="89" t="s">
        <v>639</v>
      </c>
      <c r="D794" s="89" t="s">
        <v>2880</v>
      </c>
      <c r="E794" s="82">
        <v>3625647</v>
      </c>
      <c r="F794" s="95" t="s">
        <v>2302</v>
      </c>
      <c r="G794" s="82"/>
      <c r="H794" s="95" t="s">
        <v>2881</v>
      </c>
      <c r="I794" s="92"/>
    </row>
    <row r="795" spans="1:9" x14ac:dyDescent="0.2">
      <c r="A795" s="69">
        <v>795</v>
      </c>
      <c r="B795" s="103" t="s">
        <v>2882</v>
      </c>
      <c r="C795" s="103" t="s">
        <v>639</v>
      </c>
      <c r="D795" s="103" t="s">
        <v>2883</v>
      </c>
      <c r="E795" s="104">
        <v>3122728289</v>
      </c>
      <c r="F795" s="105" t="s">
        <v>1699</v>
      </c>
      <c r="G795" s="104">
        <v>51837289</v>
      </c>
      <c r="H795" s="106" t="s">
        <v>1029</v>
      </c>
      <c r="I795" s="92"/>
    </row>
    <row r="796" spans="1:9" x14ac:dyDescent="0.2">
      <c r="A796" s="69">
        <v>796</v>
      </c>
      <c r="B796" s="91" t="s">
        <v>2884</v>
      </c>
      <c r="C796" s="91" t="s">
        <v>2885</v>
      </c>
      <c r="D796" s="91" t="s">
        <v>2886</v>
      </c>
      <c r="E796" s="87">
        <v>2062743</v>
      </c>
      <c r="F796" s="107" t="s">
        <v>1108</v>
      </c>
      <c r="G796" s="87">
        <v>1010175771</v>
      </c>
      <c r="H796" s="74" t="s">
        <v>1029</v>
      </c>
      <c r="I796" s="92"/>
    </row>
    <row r="797" spans="1:9" x14ac:dyDescent="0.2">
      <c r="A797" s="69">
        <v>797</v>
      </c>
      <c r="B797" s="108" t="s">
        <v>2887</v>
      </c>
      <c r="C797" s="108" t="s">
        <v>639</v>
      </c>
      <c r="D797" s="108" t="s">
        <v>2888</v>
      </c>
      <c r="E797" s="99">
        <v>2076227</v>
      </c>
      <c r="F797" s="110" t="s">
        <v>1699</v>
      </c>
      <c r="G797" s="99">
        <v>19471708</v>
      </c>
      <c r="H797" s="101" t="s">
        <v>1029</v>
      </c>
      <c r="I797" s="92"/>
    </row>
    <row r="798" spans="1:9" x14ac:dyDescent="0.2">
      <c r="A798" s="69">
        <v>798</v>
      </c>
      <c r="B798" s="91" t="s">
        <v>2889</v>
      </c>
      <c r="C798" s="91" t="s">
        <v>639</v>
      </c>
      <c r="D798" s="91" t="s">
        <v>2890</v>
      </c>
      <c r="E798" s="87">
        <v>3204014864</v>
      </c>
      <c r="F798" s="107" t="s">
        <v>1108</v>
      </c>
      <c r="G798" s="87">
        <v>3007604214</v>
      </c>
      <c r="H798" s="74" t="s">
        <v>1029</v>
      </c>
      <c r="I798" s="92"/>
    </row>
    <row r="799" spans="1:9" x14ac:dyDescent="0.2">
      <c r="A799" s="69">
        <v>799</v>
      </c>
      <c r="B799" s="108" t="s">
        <v>2891</v>
      </c>
      <c r="C799" s="108" t="s">
        <v>1701</v>
      </c>
      <c r="D799" s="108" t="s">
        <v>2892</v>
      </c>
      <c r="E799" s="99">
        <v>2078859</v>
      </c>
      <c r="F799" s="110" t="s">
        <v>1699</v>
      </c>
      <c r="G799" s="99">
        <v>35393419</v>
      </c>
      <c r="H799" s="101" t="s">
        <v>1029</v>
      </c>
      <c r="I799" s="92"/>
    </row>
    <row r="800" spans="1:9" x14ac:dyDescent="0.2">
      <c r="A800" s="69">
        <v>800</v>
      </c>
      <c r="B800" s="89" t="s">
        <v>2893</v>
      </c>
      <c r="C800" s="89" t="s">
        <v>639</v>
      </c>
      <c r="D800" s="89" t="s">
        <v>2894</v>
      </c>
      <c r="E800" s="82">
        <v>3213407622</v>
      </c>
      <c r="F800" s="95" t="s">
        <v>2418</v>
      </c>
      <c r="G800" s="82"/>
      <c r="H800" s="95" t="s">
        <v>1123</v>
      </c>
      <c r="I800" s="92"/>
    </row>
    <row r="801" spans="1:9" x14ac:dyDescent="0.2">
      <c r="A801" s="69">
        <v>801</v>
      </c>
      <c r="B801" s="89" t="s">
        <v>2895</v>
      </c>
      <c r="C801" s="89" t="s">
        <v>948</v>
      </c>
      <c r="D801" s="89" t="s">
        <v>2896</v>
      </c>
      <c r="E801" s="82">
        <v>3213687599</v>
      </c>
      <c r="F801" s="95" t="s">
        <v>2418</v>
      </c>
      <c r="G801" s="82">
        <v>80236301</v>
      </c>
      <c r="H801" s="95" t="s">
        <v>1123</v>
      </c>
      <c r="I801" s="92"/>
    </row>
    <row r="802" spans="1:9" x14ac:dyDescent="0.2">
      <c r="A802" s="69">
        <v>802</v>
      </c>
      <c r="B802" s="89" t="s">
        <v>2897</v>
      </c>
      <c r="C802" s="89" t="s">
        <v>639</v>
      </c>
      <c r="D802" s="89" t="s">
        <v>2898</v>
      </c>
      <c r="E802" s="82">
        <v>3132394359</v>
      </c>
      <c r="F802" s="95" t="s">
        <v>2418</v>
      </c>
      <c r="G802" s="82">
        <v>80380701</v>
      </c>
      <c r="H802" s="95" t="s">
        <v>1123</v>
      </c>
      <c r="I802" s="92"/>
    </row>
    <row r="803" spans="1:9" x14ac:dyDescent="0.2">
      <c r="A803" s="69">
        <v>803</v>
      </c>
      <c r="B803" s="89" t="s">
        <v>2899</v>
      </c>
      <c r="C803" s="89" t="s">
        <v>639</v>
      </c>
      <c r="D803" s="89" t="s">
        <v>2900</v>
      </c>
      <c r="E803" s="82">
        <v>3108891433</v>
      </c>
      <c r="F803" s="95" t="s">
        <v>2418</v>
      </c>
      <c r="G803" s="82">
        <v>1023005333</v>
      </c>
      <c r="H803" s="95" t="s">
        <v>1123</v>
      </c>
      <c r="I803" s="92"/>
    </row>
    <row r="804" spans="1:9" x14ac:dyDescent="0.2">
      <c r="A804" s="69">
        <v>804</v>
      </c>
      <c r="B804" s="89" t="s">
        <v>2901</v>
      </c>
      <c r="C804" s="89" t="s">
        <v>639</v>
      </c>
      <c r="D804" s="89" t="s">
        <v>2902</v>
      </c>
      <c r="E804" s="82">
        <v>3214830861</v>
      </c>
      <c r="F804" s="95" t="s">
        <v>2418</v>
      </c>
      <c r="G804" s="82"/>
      <c r="H804" s="95" t="s">
        <v>1123</v>
      </c>
      <c r="I804" s="92"/>
    </row>
    <row r="805" spans="1:9" x14ac:dyDescent="0.2">
      <c r="A805" s="69">
        <v>805</v>
      </c>
      <c r="B805" s="89" t="s">
        <v>2903</v>
      </c>
      <c r="C805" s="89" t="s">
        <v>2904</v>
      </c>
      <c r="D805" s="89" t="s">
        <v>2905</v>
      </c>
      <c r="E805" s="82">
        <v>4783570</v>
      </c>
      <c r="F805" s="95" t="s">
        <v>2418</v>
      </c>
      <c r="G805" s="82">
        <v>17422554</v>
      </c>
      <c r="H805" s="74" t="s">
        <v>1029</v>
      </c>
      <c r="I805" s="92"/>
    </row>
    <row r="806" spans="1:9" x14ac:dyDescent="0.2">
      <c r="A806" s="69">
        <v>806</v>
      </c>
      <c r="B806" s="89" t="s">
        <v>2906</v>
      </c>
      <c r="C806" s="89" t="s">
        <v>2907</v>
      </c>
      <c r="D806" s="89" t="s">
        <v>2908</v>
      </c>
      <c r="E806" s="82">
        <v>7831100</v>
      </c>
      <c r="F806" s="95" t="s">
        <v>2418</v>
      </c>
      <c r="G806" s="82">
        <v>1094912836</v>
      </c>
      <c r="H806" s="74" t="s">
        <v>1029</v>
      </c>
      <c r="I806" s="92"/>
    </row>
    <row r="807" spans="1:9" x14ac:dyDescent="0.2">
      <c r="A807" s="69">
        <v>807</v>
      </c>
      <c r="B807" s="89" t="s">
        <v>2909</v>
      </c>
      <c r="C807" s="89" t="s">
        <v>639</v>
      </c>
      <c r="D807" s="89" t="s">
        <v>2910</v>
      </c>
      <c r="E807" s="82">
        <v>3013997896</v>
      </c>
      <c r="F807" s="95" t="s">
        <v>2418</v>
      </c>
      <c r="G807" s="82">
        <v>78427821</v>
      </c>
      <c r="H807" s="95" t="s">
        <v>1123</v>
      </c>
      <c r="I807" s="92"/>
    </row>
    <row r="808" spans="1:9" x14ac:dyDescent="0.2">
      <c r="A808" s="69">
        <v>808</v>
      </c>
      <c r="B808" s="89" t="s">
        <v>2911</v>
      </c>
      <c r="C808" s="89" t="s">
        <v>639</v>
      </c>
      <c r="D808" s="89" t="s">
        <v>2912</v>
      </c>
      <c r="E808" s="82">
        <v>7622914</v>
      </c>
      <c r="F808" s="95" t="s">
        <v>2418</v>
      </c>
      <c r="G808" s="82">
        <v>52745865</v>
      </c>
      <c r="H808" s="95" t="s">
        <v>1123</v>
      </c>
      <c r="I808" s="92"/>
    </row>
    <row r="809" spans="1:9" x14ac:dyDescent="0.2">
      <c r="A809" s="69">
        <v>809</v>
      </c>
      <c r="B809" s="89" t="s">
        <v>2913</v>
      </c>
      <c r="C809" s="89" t="s">
        <v>639</v>
      </c>
      <c r="D809" s="89" t="s">
        <v>2914</v>
      </c>
      <c r="E809" s="82"/>
      <c r="F809" s="95" t="s">
        <v>2418</v>
      </c>
      <c r="G809" s="82"/>
      <c r="H809" s="95" t="s">
        <v>1123</v>
      </c>
      <c r="I809" s="92"/>
    </row>
    <row r="810" spans="1:9" x14ac:dyDescent="0.2">
      <c r="A810" s="69">
        <v>810</v>
      </c>
      <c r="B810" s="89" t="s">
        <v>2915</v>
      </c>
      <c r="C810" s="89" t="s">
        <v>950</v>
      </c>
      <c r="D810" s="89" t="s">
        <v>2916</v>
      </c>
      <c r="E810" s="82">
        <v>3142460026</v>
      </c>
      <c r="F810" s="95" t="s">
        <v>2418</v>
      </c>
      <c r="G810" s="82">
        <v>65787698</v>
      </c>
      <c r="H810" s="95" t="s">
        <v>1123</v>
      </c>
      <c r="I810" s="92"/>
    </row>
    <row r="811" spans="1:9" x14ac:dyDescent="0.2">
      <c r="A811" s="69">
        <v>811</v>
      </c>
      <c r="B811" s="111" t="s">
        <v>2917</v>
      </c>
      <c r="C811" s="111" t="s">
        <v>2918</v>
      </c>
      <c r="D811" s="111" t="s">
        <v>2919</v>
      </c>
      <c r="E811" s="112">
        <v>3155779854</v>
      </c>
      <c r="F811" s="113" t="s">
        <v>2418</v>
      </c>
      <c r="G811" s="112">
        <v>39793014</v>
      </c>
      <c r="H811" s="113" t="s">
        <v>1123</v>
      </c>
      <c r="I811" s="92"/>
    </row>
    <row r="812" spans="1:9" x14ac:dyDescent="0.2">
      <c r="A812" s="69">
        <v>812</v>
      </c>
      <c r="B812" s="89" t="s">
        <v>2920</v>
      </c>
      <c r="C812" s="89" t="s">
        <v>639</v>
      </c>
      <c r="D812" s="89" t="s">
        <v>2921</v>
      </c>
      <c r="E812" s="82">
        <v>3103376334</v>
      </c>
      <c r="F812" s="95" t="s">
        <v>2418</v>
      </c>
      <c r="G812" s="82">
        <v>1023019107</v>
      </c>
      <c r="H812" s="95" t="s">
        <v>1123</v>
      </c>
      <c r="I812" s="92"/>
    </row>
    <row r="813" spans="1:9" x14ac:dyDescent="0.2">
      <c r="A813" s="69">
        <v>813</v>
      </c>
      <c r="B813" s="89" t="s">
        <v>2922</v>
      </c>
      <c r="C813" s="89" t="s">
        <v>639</v>
      </c>
      <c r="D813" s="89" t="s">
        <v>2923</v>
      </c>
      <c r="E813" s="82">
        <v>7681555</v>
      </c>
      <c r="F813" s="95" t="s">
        <v>2418</v>
      </c>
      <c r="G813" s="82"/>
      <c r="H813" s="95" t="s">
        <v>1123</v>
      </c>
      <c r="I813" s="92"/>
    </row>
    <row r="814" spans="1:9" x14ac:dyDescent="0.2">
      <c r="A814" s="69">
        <v>814</v>
      </c>
      <c r="B814" s="89" t="s">
        <v>2924</v>
      </c>
      <c r="C814" s="89" t="s">
        <v>639</v>
      </c>
      <c r="D814" s="89" t="s">
        <v>2925</v>
      </c>
      <c r="E814" s="82" t="s">
        <v>2926</v>
      </c>
      <c r="F814" s="95" t="s">
        <v>2418</v>
      </c>
      <c r="G814" s="82">
        <v>35489654</v>
      </c>
      <c r="H814" s="95" t="s">
        <v>1123</v>
      </c>
      <c r="I814" s="92"/>
    </row>
    <row r="815" spans="1:9" x14ac:dyDescent="0.2">
      <c r="A815" s="69">
        <v>815</v>
      </c>
      <c r="B815" s="89" t="s">
        <v>2927</v>
      </c>
      <c r="C815" s="89" t="s">
        <v>639</v>
      </c>
      <c r="D815" s="89" t="s">
        <v>2928</v>
      </c>
      <c r="E815" s="82">
        <v>3203159076</v>
      </c>
      <c r="F815" s="95" t="s">
        <v>2929</v>
      </c>
      <c r="G815" s="82">
        <v>41728807</v>
      </c>
      <c r="H815" s="74" t="s">
        <v>1029</v>
      </c>
      <c r="I815" s="92"/>
    </row>
    <row r="816" spans="1:9" x14ac:dyDescent="0.2">
      <c r="A816" s="69">
        <v>816</v>
      </c>
      <c r="B816" s="89" t="s">
        <v>2930</v>
      </c>
      <c r="C816" s="89" t="s">
        <v>639</v>
      </c>
      <c r="D816" s="89" t="s">
        <v>2931</v>
      </c>
      <c r="E816" s="82">
        <v>3215875905</v>
      </c>
      <c r="F816" s="95" t="s">
        <v>2929</v>
      </c>
      <c r="G816" s="82">
        <v>39422690</v>
      </c>
      <c r="H816" s="74" t="s">
        <v>1029</v>
      </c>
      <c r="I816" s="92"/>
    </row>
    <row r="817" spans="1:9" x14ac:dyDescent="0.2">
      <c r="A817" s="69">
        <v>817</v>
      </c>
      <c r="B817" s="89" t="s">
        <v>2932</v>
      </c>
      <c r="C817" s="89" t="s">
        <v>1315</v>
      </c>
      <c r="D817" s="89" t="s">
        <v>2933</v>
      </c>
      <c r="E817" s="82">
        <v>3213776301</v>
      </c>
      <c r="F817" s="95" t="s">
        <v>2929</v>
      </c>
      <c r="G817" s="82">
        <v>79284603</v>
      </c>
      <c r="H817" s="74" t="s">
        <v>1029</v>
      </c>
      <c r="I817" s="92"/>
    </row>
    <row r="818" spans="1:9" x14ac:dyDescent="0.2">
      <c r="A818" s="69">
        <v>818</v>
      </c>
      <c r="B818" s="89" t="s">
        <v>2934</v>
      </c>
      <c r="C818" s="89" t="s">
        <v>2935</v>
      </c>
      <c r="D818" s="89" t="s">
        <v>2936</v>
      </c>
      <c r="E818" s="82">
        <v>3202940284</v>
      </c>
      <c r="F818" s="95" t="s">
        <v>2929</v>
      </c>
      <c r="G818" s="82">
        <v>11407629</v>
      </c>
      <c r="H818" s="74" t="s">
        <v>1029</v>
      </c>
      <c r="I818" s="92"/>
    </row>
    <row r="819" spans="1:9" x14ac:dyDescent="0.2">
      <c r="A819" s="69">
        <v>819</v>
      </c>
      <c r="B819" s="89" t="s">
        <v>2937</v>
      </c>
      <c r="C819" s="89" t="s">
        <v>639</v>
      </c>
      <c r="D819" s="89" t="s">
        <v>2938</v>
      </c>
      <c r="E819" s="82">
        <v>2720980</v>
      </c>
      <c r="F819" s="95" t="s">
        <v>2929</v>
      </c>
      <c r="G819" s="82">
        <v>19439688</v>
      </c>
      <c r="H819" s="74" t="s">
        <v>1029</v>
      </c>
      <c r="I819" s="92"/>
    </row>
    <row r="820" spans="1:9" x14ac:dyDescent="0.2">
      <c r="A820" s="69">
        <v>820</v>
      </c>
      <c r="B820" s="89" t="s">
        <v>2939</v>
      </c>
      <c r="C820" s="89" t="s">
        <v>2940</v>
      </c>
      <c r="D820" s="89" t="s">
        <v>2941</v>
      </c>
      <c r="E820" s="82">
        <v>3232214194</v>
      </c>
      <c r="F820" s="95" t="s">
        <v>1057</v>
      </c>
      <c r="G820" s="82">
        <v>45775144</v>
      </c>
      <c r="H820" s="74" t="s">
        <v>1029</v>
      </c>
      <c r="I820" s="92"/>
    </row>
    <row r="821" spans="1:9" x14ac:dyDescent="0.2">
      <c r="A821" s="69">
        <v>821</v>
      </c>
      <c r="B821" s="89" t="s">
        <v>2942</v>
      </c>
      <c r="C821" s="89" t="s">
        <v>639</v>
      </c>
      <c r="D821" s="89" t="s">
        <v>2943</v>
      </c>
      <c r="E821" s="82">
        <v>2091030</v>
      </c>
      <c r="F821" s="95" t="s">
        <v>1057</v>
      </c>
      <c r="G821" s="82"/>
      <c r="H821" s="74" t="s">
        <v>1029</v>
      </c>
      <c r="I821" s="92"/>
    </row>
    <row r="822" spans="1:9" x14ac:dyDescent="0.2">
      <c r="A822" s="69">
        <v>822</v>
      </c>
      <c r="B822" s="89" t="s">
        <v>2944</v>
      </c>
      <c r="C822" s="89" t="s">
        <v>639</v>
      </c>
      <c r="D822" s="89" t="s">
        <v>1331</v>
      </c>
      <c r="E822" s="82">
        <v>3164921596</v>
      </c>
      <c r="F822" s="95" t="s">
        <v>1033</v>
      </c>
      <c r="G822" s="82">
        <v>1023927597</v>
      </c>
      <c r="H822" s="95" t="s">
        <v>1029</v>
      </c>
      <c r="I822" s="92"/>
    </row>
    <row r="823" spans="1:9" x14ac:dyDescent="0.2">
      <c r="A823" s="69">
        <v>823</v>
      </c>
      <c r="B823" s="89" t="s">
        <v>2945</v>
      </c>
      <c r="C823" s="89" t="s">
        <v>639</v>
      </c>
      <c r="D823" s="89" t="s">
        <v>2946</v>
      </c>
      <c r="E823" s="82">
        <v>3004041277</v>
      </c>
      <c r="F823" s="95" t="s">
        <v>1033</v>
      </c>
      <c r="G823" s="82">
        <v>38263267</v>
      </c>
      <c r="H823" s="95" t="s">
        <v>1029</v>
      </c>
      <c r="I823" s="92"/>
    </row>
    <row r="824" spans="1:9" x14ac:dyDescent="0.2">
      <c r="A824" s="69">
        <v>824</v>
      </c>
      <c r="B824" s="89" t="s">
        <v>2947</v>
      </c>
      <c r="C824" s="89" t="s">
        <v>948</v>
      </c>
      <c r="D824" s="89" t="s">
        <v>2948</v>
      </c>
      <c r="E824" s="82">
        <v>3208871304</v>
      </c>
      <c r="F824" s="95" t="s">
        <v>1033</v>
      </c>
      <c r="G824" s="82">
        <v>38363752</v>
      </c>
      <c r="H824" s="95" t="s">
        <v>1029</v>
      </c>
      <c r="I824" s="92"/>
    </row>
    <row r="825" spans="1:9" x14ac:dyDescent="0.2">
      <c r="A825" s="69">
        <v>825</v>
      </c>
      <c r="B825" s="89" t="s">
        <v>2949</v>
      </c>
      <c r="C825" s="89" t="s">
        <v>639</v>
      </c>
      <c r="D825" s="89" t="s">
        <v>2950</v>
      </c>
      <c r="E825" s="82">
        <v>3134131491</v>
      </c>
      <c r="F825" s="95" t="s">
        <v>2631</v>
      </c>
      <c r="G825" s="82">
        <v>1023901601</v>
      </c>
      <c r="H825" s="74" t="s">
        <v>1029</v>
      </c>
      <c r="I825" s="92"/>
    </row>
    <row r="826" spans="1:9" x14ac:dyDescent="0.2">
      <c r="A826" s="69">
        <v>826</v>
      </c>
      <c r="B826" s="89" t="s">
        <v>2951</v>
      </c>
      <c r="C826" s="89" t="s">
        <v>1296</v>
      </c>
      <c r="D826" s="89" t="s">
        <v>2952</v>
      </c>
      <c r="E826" s="82"/>
      <c r="F826" s="95" t="s">
        <v>1896</v>
      </c>
      <c r="G826" s="82"/>
      <c r="H826" s="74" t="s">
        <v>1029</v>
      </c>
      <c r="I826" s="92"/>
    </row>
    <row r="827" spans="1:9" x14ac:dyDescent="0.2">
      <c r="A827" s="69">
        <v>827</v>
      </c>
      <c r="B827" s="89" t="s">
        <v>2953</v>
      </c>
      <c r="C827" s="89" t="s">
        <v>639</v>
      </c>
      <c r="D827" s="89" t="s">
        <v>2954</v>
      </c>
      <c r="E827" s="82">
        <v>3885966</v>
      </c>
      <c r="F827" s="95" t="s">
        <v>2621</v>
      </c>
      <c r="G827" s="82"/>
      <c r="H827" s="74" t="s">
        <v>1029</v>
      </c>
      <c r="I827" s="92"/>
    </row>
    <row r="828" spans="1:9" x14ac:dyDescent="0.2">
      <c r="A828" s="69">
        <v>828</v>
      </c>
      <c r="B828" s="89" t="s">
        <v>2955</v>
      </c>
      <c r="C828" s="89" t="s">
        <v>639</v>
      </c>
      <c r="D828" s="89" t="s">
        <v>2956</v>
      </c>
      <c r="E828" s="82">
        <v>3174930536</v>
      </c>
      <c r="F828" s="95" t="s">
        <v>2621</v>
      </c>
      <c r="G828" s="82"/>
      <c r="H828" s="74" t="s">
        <v>1029</v>
      </c>
      <c r="I828" s="92"/>
    </row>
    <row r="829" spans="1:9" x14ac:dyDescent="0.2">
      <c r="A829" s="69">
        <v>829</v>
      </c>
      <c r="B829" s="89" t="s">
        <v>2957</v>
      </c>
      <c r="C829" s="89" t="s">
        <v>639</v>
      </c>
      <c r="D829" s="89" t="s">
        <v>2958</v>
      </c>
      <c r="E829" s="82"/>
      <c r="F829" s="95" t="s">
        <v>1896</v>
      </c>
      <c r="G829" s="82">
        <v>52280916</v>
      </c>
      <c r="H829" s="74" t="s">
        <v>1029</v>
      </c>
      <c r="I829" s="92"/>
    </row>
    <row r="830" spans="1:9" x14ac:dyDescent="0.2">
      <c r="A830" s="69">
        <v>830</v>
      </c>
      <c r="B830" s="89" t="s">
        <v>2959</v>
      </c>
      <c r="C830" s="89" t="s">
        <v>639</v>
      </c>
      <c r="D830" s="89" t="s">
        <v>2960</v>
      </c>
      <c r="E830" s="82">
        <v>4872072</v>
      </c>
      <c r="F830" s="95" t="s">
        <v>2631</v>
      </c>
      <c r="G830" s="82"/>
      <c r="H830" s="74" t="s">
        <v>1029</v>
      </c>
      <c r="I830" s="92"/>
    </row>
    <row r="831" spans="1:9" x14ac:dyDescent="0.2">
      <c r="A831" s="69">
        <v>831</v>
      </c>
      <c r="B831" s="89" t="s">
        <v>2961</v>
      </c>
      <c r="C831" s="89" t="s">
        <v>639</v>
      </c>
      <c r="D831" s="89" t="s">
        <v>2962</v>
      </c>
      <c r="E831" s="82">
        <v>3003123457</v>
      </c>
      <c r="F831" s="95" t="s">
        <v>2631</v>
      </c>
      <c r="G831" s="82"/>
      <c r="H831" s="74" t="s">
        <v>1029</v>
      </c>
      <c r="I831" s="92"/>
    </row>
    <row r="832" spans="1:9" x14ac:dyDescent="0.2">
      <c r="A832" s="69">
        <v>832</v>
      </c>
      <c r="B832" s="89" t="s">
        <v>2963</v>
      </c>
      <c r="C832" s="89" t="s">
        <v>639</v>
      </c>
      <c r="D832" s="89" t="s">
        <v>2964</v>
      </c>
      <c r="E832" s="82">
        <v>3193220202</v>
      </c>
      <c r="F832" s="95" t="s">
        <v>2631</v>
      </c>
      <c r="G832" s="82">
        <v>51649713</v>
      </c>
      <c r="H832" s="74" t="s">
        <v>1029</v>
      </c>
      <c r="I832" s="92"/>
    </row>
    <row r="833" spans="1:9" x14ac:dyDescent="0.2">
      <c r="A833" s="69">
        <v>833</v>
      </c>
      <c r="B833" s="89" t="s">
        <v>2965</v>
      </c>
      <c r="C833" s="89" t="s">
        <v>2966</v>
      </c>
      <c r="D833" s="89" t="s">
        <v>2967</v>
      </c>
      <c r="E833" s="82"/>
      <c r="F833" s="95" t="s">
        <v>1896</v>
      </c>
      <c r="G833" s="82"/>
      <c r="H833" s="74" t="s">
        <v>1029</v>
      </c>
      <c r="I833" s="92"/>
    </row>
    <row r="834" spans="1:9" x14ac:dyDescent="0.2">
      <c r="A834" s="69">
        <v>834</v>
      </c>
      <c r="B834" s="89" t="s">
        <v>2968</v>
      </c>
      <c r="C834" s="89" t="s">
        <v>639</v>
      </c>
      <c r="D834" s="89" t="s">
        <v>2969</v>
      </c>
      <c r="E834" s="82">
        <v>2069834</v>
      </c>
      <c r="F834" s="95" t="s">
        <v>1090</v>
      </c>
      <c r="G834" s="82">
        <v>52166383</v>
      </c>
      <c r="H834" s="95" t="s">
        <v>2970</v>
      </c>
      <c r="I834" s="92"/>
    </row>
    <row r="835" spans="1:9" x14ac:dyDescent="0.2">
      <c r="A835" s="69">
        <v>835</v>
      </c>
      <c r="B835" s="89" t="s">
        <v>2971</v>
      </c>
      <c r="C835" s="89" t="s">
        <v>639</v>
      </c>
      <c r="D835" s="89" t="s">
        <v>2972</v>
      </c>
      <c r="E835" s="82">
        <v>3108198325</v>
      </c>
      <c r="F835" s="95" t="s">
        <v>1044</v>
      </c>
      <c r="G835" s="82">
        <v>27980197</v>
      </c>
      <c r="H835" s="74" t="s">
        <v>1029</v>
      </c>
      <c r="I835" s="92"/>
    </row>
    <row r="836" spans="1:9" x14ac:dyDescent="0.2">
      <c r="A836" s="69">
        <v>836</v>
      </c>
      <c r="B836" s="89" t="s">
        <v>2973</v>
      </c>
      <c r="C836" s="89" t="s">
        <v>2974</v>
      </c>
      <c r="D836" s="89" t="s">
        <v>2975</v>
      </c>
      <c r="E836" s="82"/>
      <c r="F836" s="95" t="s">
        <v>2743</v>
      </c>
      <c r="G836" s="82"/>
      <c r="H836" s="74" t="s">
        <v>1029</v>
      </c>
      <c r="I836" s="92"/>
    </row>
    <row r="837" spans="1:9" x14ac:dyDescent="0.2">
      <c r="A837" s="69">
        <v>837</v>
      </c>
      <c r="B837" s="89" t="s">
        <v>2976</v>
      </c>
      <c r="C837" s="89" t="s">
        <v>2977</v>
      </c>
      <c r="D837" s="89" t="s">
        <v>2978</v>
      </c>
      <c r="E837" s="82"/>
      <c r="F837" s="95" t="s">
        <v>2743</v>
      </c>
      <c r="G837" s="82"/>
      <c r="H837" s="95" t="s">
        <v>2970</v>
      </c>
      <c r="I837" s="92"/>
    </row>
    <row r="838" spans="1:9" x14ac:dyDescent="0.2">
      <c r="A838" s="69">
        <v>838</v>
      </c>
      <c r="B838" s="89" t="s">
        <v>2979</v>
      </c>
      <c r="C838" s="89" t="s">
        <v>2980</v>
      </c>
      <c r="D838" s="89" t="s">
        <v>2981</v>
      </c>
      <c r="E838" s="82"/>
      <c r="F838" s="95" t="s">
        <v>2500</v>
      </c>
      <c r="G838" s="82"/>
      <c r="H838" s="95" t="s">
        <v>2970</v>
      </c>
      <c r="I838" s="92"/>
    </row>
    <row r="839" spans="1:9" x14ac:dyDescent="0.2">
      <c r="A839" s="69">
        <v>839</v>
      </c>
      <c r="B839" s="89" t="s">
        <v>2982</v>
      </c>
      <c r="C839" s="89" t="s">
        <v>639</v>
      </c>
      <c r="D839" s="89" t="s">
        <v>2983</v>
      </c>
      <c r="E839" s="82">
        <v>3106887488</v>
      </c>
      <c r="F839" s="95" t="s">
        <v>1044</v>
      </c>
      <c r="G839" s="82">
        <v>71939511</v>
      </c>
      <c r="H839" s="95" t="s">
        <v>2970</v>
      </c>
      <c r="I839" s="92"/>
    </row>
    <row r="840" spans="1:9" x14ac:dyDescent="0.2">
      <c r="A840" s="69">
        <v>840</v>
      </c>
      <c r="B840" s="89" t="s">
        <v>2984</v>
      </c>
      <c r="C840" s="89" t="s">
        <v>948</v>
      </c>
      <c r="D840" s="89" t="s">
        <v>2985</v>
      </c>
      <c r="E840" s="82"/>
      <c r="F840" s="95" t="s">
        <v>2500</v>
      </c>
      <c r="G840" s="82"/>
      <c r="H840" s="74" t="s">
        <v>1029</v>
      </c>
      <c r="I840" s="92"/>
    </row>
    <row r="841" spans="1:9" x14ac:dyDescent="0.2">
      <c r="A841" s="69">
        <v>841</v>
      </c>
      <c r="B841" s="89" t="s">
        <v>2986</v>
      </c>
      <c r="C841" s="89" t="s">
        <v>639</v>
      </c>
      <c r="D841" s="89" t="s">
        <v>2987</v>
      </c>
      <c r="E841" s="82">
        <v>2063116</v>
      </c>
      <c r="F841" s="95" t="s">
        <v>2500</v>
      </c>
      <c r="G841" s="82">
        <v>52152183</v>
      </c>
      <c r="H841" s="74" t="s">
        <v>1029</v>
      </c>
      <c r="I841" s="92"/>
    </row>
    <row r="842" spans="1:9" x14ac:dyDescent="0.2">
      <c r="A842" s="69">
        <v>842</v>
      </c>
      <c r="B842" s="91" t="s">
        <v>2988</v>
      </c>
      <c r="C842" s="91" t="s">
        <v>639</v>
      </c>
      <c r="D842" s="91" t="s">
        <v>2989</v>
      </c>
      <c r="E842" s="87">
        <v>3638993</v>
      </c>
      <c r="F842" s="107" t="s">
        <v>1108</v>
      </c>
      <c r="G842" s="87"/>
      <c r="H842" s="74" t="s">
        <v>1029</v>
      </c>
      <c r="I842" s="92"/>
    </row>
    <row r="843" spans="1:9" x14ac:dyDescent="0.2">
      <c r="A843" s="69">
        <v>843</v>
      </c>
      <c r="B843" s="89" t="s">
        <v>2990</v>
      </c>
      <c r="C843" s="89" t="s">
        <v>639</v>
      </c>
      <c r="D843" s="89" t="s">
        <v>2991</v>
      </c>
      <c r="E843" s="82" t="s">
        <v>2992</v>
      </c>
      <c r="F843" s="95" t="s">
        <v>2418</v>
      </c>
      <c r="G843" s="82">
        <v>65496989</v>
      </c>
      <c r="H843" s="95" t="s">
        <v>1123</v>
      </c>
      <c r="I843" s="92"/>
    </row>
    <row r="844" spans="1:9" x14ac:dyDescent="0.2">
      <c r="A844" s="69">
        <v>844</v>
      </c>
      <c r="B844" s="89" t="s">
        <v>2993</v>
      </c>
      <c r="C844" s="89" t="s">
        <v>639</v>
      </c>
      <c r="D844" s="89" t="s">
        <v>2994</v>
      </c>
      <c r="E844" s="82">
        <v>3885758</v>
      </c>
      <c r="F844" s="95" t="s">
        <v>2418</v>
      </c>
      <c r="G844" s="82">
        <v>35393423</v>
      </c>
      <c r="H844" s="95" t="s">
        <v>1123</v>
      </c>
      <c r="I844" s="92"/>
    </row>
    <row r="845" spans="1:9" x14ac:dyDescent="0.2">
      <c r="A845" s="69">
        <v>845</v>
      </c>
      <c r="B845" s="89" t="s">
        <v>2995</v>
      </c>
      <c r="C845" s="89" t="s">
        <v>639</v>
      </c>
      <c r="D845" s="89" t="s">
        <v>2996</v>
      </c>
      <c r="E845" s="82">
        <v>3204713530</v>
      </c>
      <c r="F845" s="95" t="s">
        <v>2418</v>
      </c>
      <c r="G845" s="82"/>
      <c r="H845" s="95" t="s">
        <v>1123</v>
      </c>
      <c r="I845" s="92"/>
    </row>
    <row r="846" spans="1:9" x14ac:dyDescent="0.2">
      <c r="A846" s="69">
        <v>846</v>
      </c>
      <c r="B846" s="89" t="s">
        <v>2997</v>
      </c>
      <c r="C846" s="89" t="s">
        <v>639</v>
      </c>
      <c r="D846" s="89" t="s">
        <v>2998</v>
      </c>
      <c r="E846" s="82">
        <v>2000761</v>
      </c>
      <c r="F846" s="95" t="s">
        <v>2418</v>
      </c>
      <c r="G846" s="82"/>
      <c r="H846" s="95" t="s">
        <v>1123</v>
      </c>
      <c r="I846" s="92"/>
    </row>
    <row r="847" spans="1:9" x14ac:dyDescent="0.2">
      <c r="A847" s="69">
        <v>847</v>
      </c>
      <c r="B847" s="89" t="s">
        <v>2999</v>
      </c>
      <c r="C847" s="89" t="s">
        <v>639</v>
      </c>
      <c r="D847" s="89" t="s">
        <v>3000</v>
      </c>
      <c r="E847" s="82">
        <v>3118031763</v>
      </c>
      <c r="F847" s="95" t="s">
        <v>2418</v>
      </c>
      <c r="G847" s="82"/>
      <c r="H847" s="95" t="s">
        <v>1123</v>
      </c>
      <c r="I847" s="92"/>
    </row>
    <row r="848" spans="1:9" x14ac:dyDescent="0.2">
      <c r="A848" s="69">
        <v>848</v>
      </c>
      <c r="B848" s="89" t="s">
        <v>3001</v>
      </c>
      <c r="C848" s="89" t="s">
        <v>3002</v>
      </c>
      <c r="D848" s="89" t="s">
        <v>3003</v>
      </c>
      <c r="E848" s="82">
        <v>3137772471</v>
      </c>
      <c r="F848" s="95" t="s">
        <v>2929</v>
      </c>
      <c r="G848" s="82">
        <v>80167407</v>
      </c>
      <c r="H848" s="74" t="s">
        <v>1029</v>
      </c>
      <c r="I848" s="92"/>
    </row>
    <row r="849" spans="1:9" x14ac:dyDescent="0.2">
      <c r="A849" s="69">
        <v>849</v>
      </c>
      <c r="B849" s="89" t="s">
        <v>3004</v>
      </c>
      <c r="C849" s="89" t="s">
        <v>639</v>
      </c>
      <c r="D849" s="89" t="s">
        <v>3005</v>
      </c>
      <c r="E849" s="82">
        <v>3142078794</v>
      </c>
      <c r="F849" s="95" t="s">
        <v>3006</v>
      </c>
      <c r="G849" s="82">
        <v>51592310</v>
      </c>
      <c r="H849" s="95" t="s">
        <v>1123</v>
      </c>
      <c r="I849" s="92"/>
    </row>
    <row r="850" spans="1:9" x14ac:dyDescent="0.2">
      <c r="A850" s="69">
        <v>850</v>
      </c>
      <c r="B850" s="89" t="s">
        <v>3007</v>
      </c>
      <c r="C850" s="89" t="s">
        <v>639</v>
      </c>
      <c r="D850" s="89" t="s">
        <v>3008</v>
      </c>
      <c r="E850" s="82">
        <v>3144258352</v>
      </c>
      <c r="F850" s="95" t="s">
        <v>1057</v>
      </c>
      <c r="G850" s="82">
        <v>53097894</v>
      </c>
      <c r="H850" s="95" t="s">
        <v>2970</v>
      </c>
      <c r="I850" s="92"/>
    </row>
    <row r="851" spans="1:9" x14ac:dyDescent="0.2">
      <c r="A851" s="69">
        <v>851</v>
      </c>
      <c r="B851" s="89" t="s">
        <v>3009</v>
      </c>
      <c r="C851" s="89" t="s">
        <v>639</v>
      </c>
      <c r="D851" s="89" t="s">
        <v>3010</v>
      </c>
      <c r="E851" s="82">
        <v>3213692829</v>
      </c>
      <c r="F851" s="95" t="s">
        <v>1044</v>
      </c>
      <c r="G851" s="82"/>
      <c r="H851" s="74" t="s">
        <v>1029</v>
      </c>
      <c r="I851" s="92"/>
    </row>
    <row r="852" spans="1:9" x14ac:dyDescent="0.2">
      <c r="A852" s="69">
        <v>852</v>
      </c>
      <c r="B852" s="89" t="s">
        <v>3011</v>
      </c>
      <c r="C852" s="89" t="s">
        <v>639</v>
      </c>
      <c r="D852" s="89" t="s">
        <v>3012</v>
      </c>
      <c r="E852" s="82">
        <v>2066095</v>
      </c>
      <c r="F852" s="95" t="s">
        <v>2743</v>
      </c>
      <c r="G852" s="82">
        <v>52359759</v>
      </c>
      <c r="H852" s="74" t="s">
        <v>1029</v>
      </c>
      <c r="I852" s="92"/>
    </row>
    <row r="853" spans="1:9" x14ac:dyDescent="0.2">
      <c r="A853" s="69">
        <v>853</v>
      </c>
      <c r="B853" s="89" t="s">
        <v>3013</v>
      </c>
      <c r="C853" s="89" t="s">
        <v>639</v>
      </c>
      <c r="D853" s="89" t="s">
        <v>3014</v>
      </c>
      <c r="E853" s="82"/>
      <c r="F853" s="95" t="s">
        <v>2743</v>
      </c>
      <c r="G853" s="82"/>
      <c r="H853" s="74" t="s">
        <v>1029</v>
      </c>
      <c r="I853" s="92"/>
    </row>
    <row r="854" spans="1:9" x14ac:dyDescent="0.2">
      <c r="A854" s="69">
        <v>854</v>
      </c>
      <c r="B854" s="89" t="s">
        <v>3015</v>
      </c>
      <c r="C854" s="89" t="s">
        <v>948</v>
      </c>
      <c r="D854" s="89" t="s">
        <v>3016</v>
      </c>
      <c r="E854" s="82">
        <v>2070368</v>
      </c>
      <c r="F854" s="95" t="s">
        <v>2736</v>
      </c>
      <c r="G854" s="82">
        <v>28686876</v>
      </c>
      <c r="H854" s="74" t="s">
        <v>1029</v>
      </c>
      <c r="I854" s="92"/>
    </row>
    <row r="855" spans="1:9" x14ac:dyDescent="0.2">
      <c r="A855" s="69">
        <v>855</v>
      </c>
      <c r="B855" s="89" t="s">
        <v>3017</v>
      </c>
      <c r="C855" s="89" t="s">
        <v>639</v>
      </c>
      <c r="D855" s="89" t="s">
        <v>3018</v>
      </c>
      <c r="E855" s="82">
        <v>2063395</v>
      </c>
      <c r="F855" s="95" t="s">
        <v>2736</v>
      </c>
      <c r="G855" s="82">
        <v>43657553</v>
      </c>
      <c r="H855" s="74" t="s">
        <v>1029</v>
      </c>
      <c r="I855" s="92"/>
    </row>
    <row r="856" spans="1:9" x14ac:dyDescent="0.2">
      <c r="A856" s="69">
        <v>856</v>
      </c>
      <c r="B856" s="89" t="s">
        <v>3019</v>
      </c>
      <c r="C856" s="89" t="s">
        <v>639</v>
      </c>
      <c r="D856" s="89" t="s">
        <v>3020</v>
      </c>
      <c r="E856" s="82">
        <v>3646927</v>
      </c>
      <c r="F856" s="95" t="s">
        <v>2736</v>
      </c>
      <c r="G856" s="82">
        <v>35455312</v>
      </c>
      <c r="H856" s="74" t="s">
        <v>1029</v>
      </c>
      <c r="I856" s="92"/>
    </row>
    <row r="857" spans="1:9" x14ac:dyDescent="0.2">
      <c r="A857" s="69">
        <v>857</v>
      </c>
      <c r="B857" s="89" t="s">
        <v>3021</v>
      </c>
      <c r="C857" s="89" t="s">
        <v>639</v>
      </c>
      <c r="D857" s="89" t="s">
        <v>3022</v>
      </c>
      <c r="E857" s="82">
        <v>3102628773</v>
      </c>
      <c r="F857" s="95" t="s">
        <v>1090</v>
      </c>
      <c r="G857" s="82">
        <v>52115646</v>
      </c>
      <c r="H857" s="95" t="s">
        <v>2970</v>
      </c>
      <c r="I857" s="92"/>
    </row>
    <row r="858" spans="1:9" x14ac:dyDescent="0.2">
      <c r="A858" s="69">
        <v>858</v>
      </c>
      <c r="B858" s="89" t="s">
        <v>3023</v>
      </c>
      <c r="C858" s="89" t="s">
        <v>639</v>
      </c>
      <c r="D858" s="89" t="s">
        <v>3024</v>
      </c>
      <c r="E858" s="82">
        <v>3143244695</v>
      </c>
      <c r="F858" s="95" t="s">
        <v>1090</v>
      </c>
      <c r="G858" s="82"/>
      <c r="H858" s="95" t="s">
        <v>2970</v>
      </c>
      <c r="I858" s="92"/>
    </row>
    <row r="859" spans="1:9" x14ac:dyDescent="0.2">
      <c r="A859" s="69">
        <v>859</v>
      </c>
      <c r="B859" s="89" t="s">
        <v>3025</v>
      </c>
      <c r="C859" s="89" t="s">
        <v>639</v>
      </c>
      <c r="D859" s="89" t="s">
        <v>3026</v>
      </c>
      <c r="E859" s="82">
        <v>3069941</v>
      </c>
      <c r="F859" s="95" t="s">
        <v>1062</v>
      </c>
      <c r="G859" s="82">
        <v>41505833</v>
      </c>
      <c r="H859" s="95" t="s">
        <v>2970</v>
      </c>
      <c r="I859" s="92"/>
    </row>
    <row r="860" spans="1:9" x14ac:dyDescent="0.2">
      <c r="A860" s="69">
        <v>860</v>
      </c>
      <c r="B860" s="89" t="s">
        <v>9178</v>
      </c>
      <c r="C860" s="89" t="s">
        <v>9179</v>
      </c>
      <c r="D860" s="89" t="s">
        <v>3027</v>
      </c>
      <c r="E860" s="82">
        <v>3004109709</v>
      </c>
      <c r="F860" s="95" t="s">
        <v>2418</v>
      </c>
      <c r="G860" s="82">
        <v>52756328</v>
      </c>
      <c r="H860" s="95" t="s">
        <v>1123</v>
      </c>
      <c r="I860" s="92"/>
    </row>
    <row r="861" spans="1:9" x14ac:dyDescent="0.2">
      <c r="A861" s="69">
        <v>861</v>
      </c>
      <c r="B861" s="89" t="s">
        <v>3028</v>
      </c>
      <c r="C861" s="89" t="s">
        <v>639</v>
      </c>
      <c r="D861" s="89" t="s">
        <v>3029</v>
      </c>
      <c r="E861" s="82">
        <v>3188190451</v>
      </c>
      <c r="F861" s="95" t="s">
        <v>2418</v>
      </c>
      <c r="G861" s="82">
        <v>79184671</v>
      </c>
      <c r="H861" s="95" t="s">
        <v>1123</v>
      </c>
      <c r="I861" s="92"/>
    </row>
    <row r="862" spans="1:9" x14ac:dyDescent="0.2">
      <c r="A862" s="69">
        <v>862</v>
      </c>
      <c r="B862" s="89" t="s">
        <v>3030</v>
      </c>
      <c r="C862" s="89" t="s">
        <v>639</v>
      </c>
      <c r="D862" s="89" t="s">
        <v>3031</v>
      </c>
      <c r="E862" s="82">
        <v>3195386731</v>
      </c>
      <c r="F862" s="95" t="s">
        <v>2418</v>
      </c>
      <c r="G862" s="82">
        <v>1004626223</v>
      </c>
      <c r="H862" s="95" t="s">
        <v>1123</v>
      </c>
      <c r="I862" s="92"/>
    </row>
    <row r="863" spans="1:9" x14ac:dyDescent="0.2">
      <c r="A863" s="69">
        <v>863</v>
      </c>
      <c r="B863" s="89" t="s">
        <v>3032</v>
      </c>
      <c r="C863" s="89" t="s">
        <v>1031</v>
      </c>
      <c r="D863" s="89" t="s">
        <v>3033</v>
      </c>
      <c r="E863" s="82">
        <v>3123767154</v>
      </c>
      <c r="F863" s="95" t="s">
        <v>2662</v>
      </c>
      <c r="G863" s="82">
        <v>1033802410</v>
      </c>
      <c r="H863" s="74" t="s">
        <v>1029</v>
      </c>
      <c r="I863" s="92"/>
    </row>
    <row r="864" spans="1:9" x14ac:dyDescent="0.2">
      <c r="A864" s="69">
        <v>864</v>
      </c>
      <c r="B864" s="89" t="s">
        <v>3034</v>
      </c>
      <c r="C864" s="89" t="s">
        <v>948</v>
      </c>
      <c r="D864" s="89" t="s">
        <v>3035</v>
      </c>
      <c r="E864" s="82"/>
      <c r="F864" s="95" t="s">
        <v>2418</v>
      </c>
      <c r="G864" s="82">
        <v>11254023</v>
      </c>
      <c r="H864" s="95" t="s">
        <v>1123</v>
      </c>
      <c r="I864" s="92"/>
    </row>
    <row r="865" spans="1:9" x14ac:dyDescent="0.2">
      <c r="A865" s="69">
        <v>865</v>
      </c>
      <c r="B865" s="89" t="s">
        <v>3036</v>
      </c>
      <c r="C865" s="89" t="s">
        <v>639</v>
      </c>
      <c r="D865" s="89" t="s">
        <v>3037</v>
      </c>
      <c r="E865" s="82">
        <v>3043514757</v>
      </c>
      <c r="F865" s="95" t="s">
        <v>2418</v>
      </c>
      <c r="G865" s="82">
        <v>52744215</v>
      </c>
      <c r="H865" s="95" t="s">
        <v>1123</v>
      </c>
      <c r="I865" s="92"/>
    </row>
    <row r="866" spans="1:9" x14ac:dyDescent="0.2">
      <c r="A866" s="69">
        <v>866</v>
      </c>
      <c r="B866" s="89" t="s">
        <v>3038</v>
      </c>
      <c r="C866" s="89" t="s">
        <v>639</v>
      </c>
      <c r="D866" s="89" t="s">
        <v>3039</v>
      </c>
      <c r="E866" s="82">
        <v>8001920</v>
      </c>
      <c r="F866" s="95" t="s">
        <v>2929</v>
      </c>
      <c r="G866" s="82">
        <v>26436360</v>
      </c>
      <c r="H866" s="74" t="s">
        <v>1029</v>
      </c>
      <c r="I866" s="92"/>
    </row>
    <row r="867" spans="1:9" x14ac:dyDescent="0.2">
      <c r="A867" s="69">
        <v>867</v>
      </c>
      <c r="B867" s="89" t="s">
        <v>3040</v>
      </c>
      <c r="C867" s="89" t="s">
        <v>1525</v>
      </c>
      <c r="D867" s="89" t="s">
        <v>3041</v>
      </c>
      <c r="E867" s="82"/>
      <c r="F867" s="95" t="s">
        <v>2929</v>
      </c>
      <c r="G867" s="82"/>
      <c r="H867" s="74" t="s">
        <v>1029</v>
      </c>
      <c r="I867" s="92"/>
    </row>
    <row r="868" spans="1:9" x14ac:dyDescent="0.2">
      <c r="A868" s="69">
        <v>868</v>
      </c>
      <c r="B868" s="89" t="s">
        <v>3042</v>
      </c>
      <c r="C868" s="89" t="s">
        <v>639</v>
      </c>
      <c r="D868" s="89" t="s">
        <v>3043</v>
      </c>
      <c r="E868" s="82"/>
      <c r="F868" s="95" t="s">
        <v>2929</v>
      </c>
      <c r="G868" s="82">
        <v>1033710358</v>
      </c>
      <c r="H868" s="74" t="s">
        <v>1029</v>
      </c>
      <c r="I868" s="92"/>
    </row>
    <row r="869" spans="1:9" x14ac:dyDescent="0.2">
      <c r="A869" s="69">
        <v>869</v>
      </c>
      <c r="B869" s="89" t="s">
        <v>3044</v>
      </c>
      <c r="C869" s="89" t="s">
        <v>639</v>
      </c>
      <c r="D869" s="89" t="s">
        <v>3045</v>
      </c>
      <c r="E869" s="82">
        <v>3132439901</v>
      </c>
      <c r="F869" s="95" t="s">
        <v>1057</v>
      </c>
      <c r="G869" s="82"/>
      <c r="H869" s="74" t="s">
        <v>1029</v>
      </c>
      <c r="I869" s="92"/>
    </row>
    <row r="870" spans="1:9" x14ac:dyDescent="0.2">
      <c r="A870" s="69">
        <v>870</v>
      </c>
      <c r="B870" s="89" t="s">
        <v>3046</v>
      </c>
      <c r="C870" s="89" t="s">
        <v>639</v>
      </c>
      <c r="D870" s="89" t="s">
        <v>3047</v>
      </c>
      <c r="E870" s="82">
        <v>7039230</v>
      </c>
      <c r="F870" s="95" t="s">
        <v>1057</v>
      </c>
      <c r="G870" s="82">
        <v>19253010</v>
      </c>
      <c r="H870" s="74" t="s">
        <v>3048</v>
      </c>
      <c r="I870" s="92"/>
    </row>
    <row r="871" spans="1:9" x14ac:dyDescent="0.2">
      <c r="A871" s="69">
        <v>871</v>
      </c>
      <c r="B871" s="89" t="s">
        <v>3049</v>
      </c>
      <c r="C871" s="89" t="s">
        <v>639</v>
      </c>
      <c r="D871" s="89" t="s">
        <v>3050</v>
      </c>
      <c r="E871" s="82">
        <v>4099951</v>
      </c>
      <c r="F871" s="95" t="s">
        <v>1057</v>
      </c>
      <c r="G871" s="82">
        <v>80148238</v>
      </c>
      <c r="H871" s="74" t="s">
        <v>1029</v>
      </c>
      <c r="I871" s="92"/>
    </row>
    <row r="872" spans="1:9" x14ac:dyDescent="0.2">
      <c r="A872" s="69">
        <v>872</v>
      </c>
      <c r="B872" s="89" t="s">
        <v>3051</v>
      </c>
      <c r="C872" s="89" t="s">
        <v>639</v>
      </c>
      <c r="D872" s="89" t="s">
        <v>3052</v>
      </c>
      <c r="E872" s="82">
        <v>3124210694</v>
      </c>
      <c r="F872" s="95" t="s">
        <v>1057</v>
      </c>
      <c r="G872" s="82"/>
      <c r="H872" s="74" t="s">
        <v>1029</v>
      </c>
      <c r="I872" s="92"/>
    </row>
    <row r="873" spans="1:9" x14ac:dyDescent="0.2">
      <c r="A873" s="69">
        <v>873</v>
      </c>
      <c r="B873" s="89" t="s">
        <v>3053</v>
      </c>
      <c r="C873" s="89" t="s">
        <v>3054</v>
      </c>
      <c r="D873" s="89" t="s">
        <v>3055</v>
      </c>
      <c r="E873" s="82">
        <v>4715346</v>
      </c>
      <c r="F873" s="95" t="s">
        <v>1896</v>
      </c>
      <c r="G873" s="82">
        <v>80772186</v>
      </c>
      <c r="H873" s="74" t="s">
        <v>1029</v>
      </c>
      <c r="I873" s="92"/>
    </row>
    <row r="874" spans="1:9" x14ac:dyDescent="0.2">
      <c r="A874" s="69">
        <v>874</v>
      </c>
      <c r="B874" s="89" t="s">
        <v>3056</v>
      </c>
      <c r="C874" s="89" t="s">
        <v>3057</v>
      </c>
      <c r="D874" s="89" t="s">
        <v>3058</v>
      </c>
      <c r="E874" s="82">
        <v>3107590458</v>
      </c>
      <c r="F874" s="95" t="s">
        <v>1033</v>
      </c>
      <c r="G874" s="82">
        <v>40422199</v>
      </c>
      <c r="H874" s="95" t="s">
        <v>2970</v>
      </c>
      <c r="I874" s="92"/>
    </row>
    <row r="875" spans="1:9" x14ac:dyDescent="0.2">
      <c r="A875" s="69">
        <v>875</v>
      </c>
      <c r="B875" s="89" t="s">
        <v>3059</v>
      </c>
      <c r="C875" s="89" t="s">
        <v>639</v>
      </c>
      <c r="D875" s="89" t="s">
        <v>3060</v>
      </c>
      <c r="E875" s="82">
        <v>3178130300</v>
      </c>
      <c r="F875" s="95" t="s">
        <v>1896</v>
      </c>
      <c r="G875" s="82"/>
      <c r="H875" s="74" t="s">
        <v>1029</v>
      </c>
      <c r="I875" s="92"/>
    </row>
    <row r="876" spans="1:9" x14ac:dyDescent="0.2">
      <c r="A876" s="69">
        <v>876</v>
      </c>
      <c r="B876" s="89" t="s">
        <v>3061</v>
      </c>
      <c r="C876" s="89" t="s">
        <v>1031</v>
      </c>
      <c r="D876" s="89" t="s">
        <v>3062</v>
      </c>
      <c r="E876" s="82"/>
      <c r="F876" s="95" t="s">
        <v>1896</v>
      </c>
      <c r="G876" s="82"/>
      <c r="H876" s="74" t="s">
        <v>1029</v>
      </c>
      <c r="I876" s="92"/>
    </row>
    <row r="877" spans="1:9" x14ac:dyDescent="0.2">
      <c r="A877" s="69">
        <v>877</v>
      </c>
      <c r="B877" s="89" t="s">
        <v>3063</v>
      </c>
      <c r="C877" s="89" t="s">
        <v>639</v>
      </c>
      <c r="D877" s="89" t="s">
        <v>3064</v>
      </c>
      <c r="E877" s="82">
        <v>2065000</v>
      </c>
      <c r="F877" s="95" t="s">
        <v>1090</v>
      </c>
      <c r="G877" s="82"/>
      <c r="H877" s="95" t="s">
        <v>2970</v>
      </c>
      <c r="I877" s="92"/>
    </row>
    <row r="878" spans="1:9" x14ac:dyDescent="0.2">
      <c r="A878" s="69">
        <v>878</v>
      </c>
      <c r="B878" s="89" t="s">
        <v>3065</v>
      </c>
      <c r="C878" s="89" t="s">
        <v>948</v>
      </c>
      <c r="D878" s="89" t="s">
        <v>3066</v>
      </c>
      <c r="E878" s="82">
        <v>3115909816</v>
      </c>
      <c r="F878" s="95" t="s">
        <v>1044</v>
      </c>
      <c r="G878" s="82">
        <v>51979438</v>
      </c>
      <c r="H878" s="95" t="s">
        <v>2970</v>
      </c>
      <c r="I878" s="92"/>
    </row>
    <row r="879" spans="1:9" x14ac:dyDescent="0.2">
      <c r="A879" s="69">
        <v>879</v>
      </c>
      <c r="B879" s="89" t="s">
        <v>3067</v>
      </c>
      <c r="C879" s="89" t="s">
        <v>639</v>
      </c>
      <c r="D879" s="89" t="s">
        <v>3068</v>
      </c>
      <c r="E879" s="82">
        <v>4678586</v>
      </c>
      <c r="F879" s="95" t="s">
        <v>1044</v>
      </c>
      <c r="G879" s="82">
        <v>21869826</v>
      </c>
      <c r="H879" s="74" t="s">
        <v>1029</v>
      </c>
      <c r="I879" s="92"/>
    </row>
    <row r="880" spans="1:9" x14ac:dyDescent="0.2">
      <c r="A880" s="69">
        <v>880</v>
      </c>
      <c r="B880" s="89" t="s">
        <v>3069</v>
      </c>
      <c r="C880" s="89" t="s">
        <v>639</v>
      </c>
      <c r="D880" s="89" t="s">
        <v>3070</v>
      </c>
      <c r="E880" s="82">
        <v>3138508750</v>
      </c>
      <c r="F880" s="95" t="s">
        <v>1044</v>
      </c>
      <c r="G880" s="82">
        <v>52890089</v>
      </c>
      <c r="H880" s="74" t="s">
        <v>1029</v>
      </c>
      <c r="I880" s="92"/>
    </row>
    <row r="881" spans="1:9" x14ac:dyDescent="0.2">
      <c r="A881" s="69">
        <v>881</v>
      </c>
      <c r="B881" s="89" t="s">
        <v>3071</v>
      </c>
      <c r="C881" s="89" t="s">
        <v>1296</v>
      </c>
      <c r="D881" s="89" t="s">
        <v>3072</v>
      </c>
      <c r="E881" s="82"/>
      <c r="F881" s="95" t="s">
        <v>2418</v>
      </c>
      <c r="G881" s="82"/>
      <c r="H881" s="95" t="s">
        <v>1123</v>
      </c>
      <c r="I881" s="92"/>
    </row>
    <row r="882" spans="1:9" x14ac:dyDescent="0.2">
      <c r="A882" s="69">
        <v>882</v>
      </c>
      <c r="B882" s="89" t="s">
        <v>3073</v>
      </c>
      <c r="C882" s="89" t="s">
        <v>639</v>
      </c>
      <c r="D882" s="89" t="s">
        <v>3074</v>
      </c>
      <c r="E882" s="82">
        <v>31244347782</v>
      </c>
      <c r="F882" s="95" t="s">
        <v>2810</v>
      </c>
      <c r="G882" s="82"/>
      <c r="H882" s="95" t="s">
        <v>2970</v>
      </c>
      <c r="I882" s="92"/>
    </row>
    <row r="883" spans="1:9" x14ac:dyDescent="0.2">
      <c r="A883" s="69">
        <v>883</v>
      </c>
      <c r="B883" s="89" t="s">
        <v>3075</v>
      </c>
      <c r="C883" s="89" t="s">
        <v>639</v>
      </c>
      <c r="D883" s="89" t="s">
        <v>3076</v>
      </c>
      <c r="E883" s="82">
        <v>8112524</v>
      </c>
      <c r="F883" s="95" t="s">
        <v>1057</v>
      </c>
      <c r="G883" s="82">
        <v>51792553</v>
      </c>
      <c r="H883" s="74" t="s">
        <v>3048</v>
      </c>
      <c r="I883" s="92"/>
    </row>
    <row r="884" spans="1:9" x14ac:dyDescent="0.2">
      <c r="A884" s="69">
        <v>884</v>
      </c>
      <c r="B884" s="89" t="s">
        <v>3077</v>
      </c>
      <c r="C884" s="89" t="s">
        <v>1031</v>
      </c>
      <c r="D884" s="90" t="s">
        <v>3078</v>
      </c>
      <c r="E884" s="82">
        <v>3107206522</v>
      </c>
      <c r="F884" s="95" t="s">
        <v>1041</v>
      </c>
      <c r="G884" s="82"/>
      <c r="H884" s="95" t="s">
        <v>2970</v>
      </c>
      <c r="I884" s="92"/>
    </row>
    <row r="885" spans="1:9" x14ac:dyDescent="0.2">
      <c r="A885" s="69">
        <v>885</v>
      </c>
      <c r="B885" s="89" t="s">
        <v>3079</v>
      </c>
      <c r="C885" s="89" t="s">
        <v>639</v>
      </c>
      <c r="D885" s="90" t="s">
        <v>3080</v>
      </c>
      <c r="E885" s="82">
        <v>3212700726</v>
      </c>
      <c r="F885" s="95" t="s">
        <v>1057</v>
      </c>
      <c r="G885" s="82">
        <v>79736443</v>
      </c>
      <c r="H885" s="74" t="s">
        <v>1029</v>
      </c>
      <c r="I885" s="92"/>
    </row>
    <row r="886" spans="1:9" x14ac:dyDescent="0.2">
      <c r="A886" s="69">
        <v>886</v>
      </c>
      <c r="B886" s="89" t="s">
        <v>3081</v>
      </c>
      <c r="C886" s="89" t="s">
        <v>1031</v>
      </c>
      <c r="D886" s="90" t="s">
        <v>3082</v>
      </c>
      <c r="E886" s="82">
        <v>3118018825</v>
      </c>
      <c r="F886" s="95" t="s">
        <v>1041</v>
      </c>
      <c r="G886" s="82">
        <v>4165218</v>
      </c>
      <c r="H886" s="95" t="s">
        <v>2970</v>
      </c>
      <c r="I886" s="92"/>
    </row>
    <row r="887" spans="1:9" x14ac:dyDescent="0.2">
      <c r="A887" s="69">
        <v>887</v>
      </c>
      <c r="B887" s="89" t="s">
        <v>1194</v>
      </c>
      <c r="C887" s="89" t="s">
        <v>639</v>
      </c>
      <c r="D887" s="90" t="s">
        <v>3083</v>
      </c>
      <c r="E887" s="82"/>
      <c r="F887" s="95" t="s">
        <v>1057</v>
      </c>
      <c r="G887" s="82"/>
      <c r="H887" s="74" t="s">
        <v>1029</v>
      </c>
      <c r="I887" s="92"/>
    </row>
    <row r="888" spans="1:9" x14ac:dyDescent="0.2">
      <c r="A888" s="69">
        <v>888</v>
      </c>
      <c r="B888" s="91" t="s">
        <v>3084</v>
      </c>
      <c r="C888" s="91" t="s">
        <v>639</v>
      </c>
      <c r="D888" s="90" t="s">
        <v>3085</v>
      </c>
      <c r="E888" s="87">
        <v>3118955166</v>
      </c>
      <c r="F888" s="107" t="s">
        <v>1108</v>
      </c>
      <c r="G888" s="87">
        <v>80865476</v>
      </c>
      <c r="H888" s="74" t="s">
        <v>1029</v>
      </c>
      <c r="I888" s="92"/>
    </row>
    <row r="889" spans="1:9" x14ac:dyDescent="0.2">
      <c r="A889" s="69">
        <v>889</v>
      </c>
      <c r="B889" s="89" t="s">
        <v>3086</v>
      </c>
      <c r="C889" s="89" t="s">
        <v>639</v>
      </c>
      <c r="D889" s="90" t="s">
        <v>3087</v>
      </c>
      <c r="E889" s="82">
        <v>7621632</v>
      </c>
      <c r="F889" s="95" t="s">
        <v>2418</v>
      </c>
      <c r="G889" s="82">
        <v>19403727</v>
      </c>
      <c r="H889" s="95" t="s">
        <v>1123</v>
      </c>
      <c r="I889" s="92"/>
    </row>
    <row r="890" spans="1:9" x14ac:dyDescent="0.2">
      <c r="A890" s="69">
        <v>890</v>
      </c>
      <c r="B890" s="89" t="s">
        <v>3088</v>
      </c>
      <c r="C890" s="89" t="s">
        <v>639</v>
      </c>
      <c r="D890" s="90" t="s">
        <v>3089</v>
      </c>
      <c r="E890" s="82">
        <v>3144306174</v>
      </c>
      <c r="F890" s="95" t="s">
        <v>2418</v>
      </c>
      <c r="G890" s="82">
        <v>52550764</v>
      </c>
      <c r="H890" s="95" t="s">
        <v>1123</v>
      </c>
      <c r="I890" s="92"/>
    </row>
    <row r="891" spans="1:9" x14ac:dyDescent="0.2">
      <c r="A891" s="69">
        <v>891</v>
      </c>
      <c r="B891" s="89" t="s">
        <v>3090</v>
      </c>
      <c r="C891" s="89" t="s">
        <v>3091</v>
      </c>
      <c r="D891" s="90" t="s">
        <v>3092</v>
      </c>
      <c r="E891" s="82">
        <v>3172862322</v>
      </c>
      <c r="F891" s="95" t="s">
        <v>1084</v>
      </c>
      <c r="G891" s="82">
        <v>3545539</v>
      </c>
      <c r="H891" s="95" t="s">
        <v>2970</v>
      </c>
      <c r="I891" s="92"/>
    </row>
    <row r="892" spans="1:9" x14ac:dyDescent="0.2">
      <c r="A892" s="69">
        <v>892</v>
      </c>
      <c r="B892" s="89" t="s">
        <v>3093</v>
      </c>
      <c r="C892" s="89" t="s">
        <v>3094</v>
      </c>
      <c r="D892" s="90" t="s">
        <v>3095</v>
      </c>
      <c r="E892" s="82">
        <v>3125452785</v>
      </c>
      <c r="F892" s="95" t="s">
        <v>2929</v>
      </c>
      <c r="G892" s="82">
        <v>51998778</v>
      </c>
      <c r="H892" s="74" t="s">
        <v>1029</v>
      </c>
      <c r="I892" s="92"/>
    </row>
    <row r="893" spans="1:9" x14ac:dyDescent="0.2">
      <c r="A893" s="69">
        <v>893</v>
      </c>
      <c r="B893" s="89" t="s">
        <v>2845</v>
      </c>
      <c r="C893" s="89" t="s">
        <v>3096</v>
      </c>
      <c r="D893" s="90" t="s">
        <v>3097</v>
      </c>
      <c r="E893" s="82">
        <v>3204623773</v>
      </c>
      <c r="F893" s="95" t="s">
        <v>2929</v>
      </c>
      <c r="G893" s="82">
        <v>4078788</v>
      </c>
      <c r="H893" s="74" t="s">
        <v>1029</v>
      </c>
      <c r="I893" s="92"/>
    </row>
    <row r="894" spans="1:9" x14ac:dyDescent="0.2">
      <c r="A894" s="69">
        <v>894</v>
      </c>
      <c r="B894" s="89" t="s">
        <v>3098</v>
      </c>
      <c r="C894" s="89" t="s">
        <v>1031</v>
      </c>
      <c r="D894" s="90" t="s">
        <v>3099</v>
      </c>
      <c r="E894" s="82"/>
      <c r="F894" s="95" t="s">
        <v>2743</v>
      </c>
      <c r="G894" s="82">
        <v>12448306</v>
      </c>
      <c r="H894" s="95" t="s">
        <v>2970</v>
      </c>
      <c r="I894" s="92"/>
    </row>
    <row r="895" spans="1:9" x14ac:dyDescent="0.2">
      <c r="A895" s="69">
        <v>895</v>
      </c>
      <c r="B895" s="89" t="s">
        <v>3100</v>
      </c>
      <c r="C895" s="89" t="s">
        <v>1031</v>
      </c>
      <c r="D895" s="90" t="s">
        <v>3101</v>
      </c>
      <c r="E895" s="82"/>
      <c r="F895" s="95" t="s">
        <v>2743</v>
      </c>
      <c r="G895" s="82"/>
      <c r="H895" s="95" t="s">
        <v>2970</v>
      </c>
      <c r="I895" s="92"/>
    </row>
    <row r="896" spans="1:9" x14ac:dyDescent="0.2">
      <c r="A896" s="69">
        <v>896</v>
      </c>
      <c r="B896" s="89" t="s">
        <v>3102</v>
      </c>
      <c r="C896" s="89" t="s">
        <v>1195</v>
      </c>
      <c r="D896" s="90" t="s">
        <v>3103</v>
      </c>
      <c r="E896" s="82"/>
      <c r="F896" s="95" t="s">
        <v>2743</v>
      </c>
      <c r="G896" s="82"/>
      <c r="H896" s="95" t="s">
        <v>2970</v>
      </c>
      <c r="I896" s="92"/>
    </row>
    <row r="897" spans="1:9" x14ac:dyDescent="0.2">
      <c r="A897" s="69">
        <v>897</v>
      </c>
      <c r="B897" s="89" t="s">
        <v>3104</v>
      </c>
      <c r="C897" s="89" t="s">
        <v>1701</v>
      </c>
      <c r="D897" s="79" t="s">
        <v>3105</v>
      </c>
      <c r="E897" s="82">
        <v>3624908</v>
      </c>
      <c r="F897" s="95" t="s">
        <v>1090</v>
      </c>
      <c r="G897" s="82">
        <v>41783099</v>
      </c>
      <c r="H897" s="95" t="s">
        <v>2970</v>
      </c>
      <c r="I897" s="92"/>
    </row>
    <row r="898" spans="1:9" x14ac:dyDescent="0.2">
      <c r="A898" s="69">
        <v>898</v>
      </c>
      <c r="B898" s="89" t="s">
        <v>3106</v>
      </c>
      <c r="C898" s="89" t="s">
        <v>3107</v>
      </c>
      <c r="D898" s="89"/>
      <c r="E898" s="82"/>
      <c r="F898" s="95" t="s">
        <v>1041</v>
      </c>
      <c r="G898" s="82"/>
      <c r="H898" s="95" t="s">
        <v>2970</v>
      </c>
      <c r="I898" s="92"/>
    </row>
    <row r="899" spans="1:9" x14ac:dyDescent="0.2">
      <c r="A899" s="69">
        <v>899</v>
      </c>
      <c r="B899" s="89" t="s">
        <v>3108</v>
      </c>
      <c r="C899" s="89" t="s">
        <v>639</v>
      </c>
      <c r="D899" s="89" t="s">
        <v>3109</v>
      </c>
      <c r="E899" s="82">
        <v>3156768942</v>
      </c>
      <c r="F899" s="95" t="s">
        <v>1041</v>
      </c>
      <c r="G899" s="82">
        <v>80202154</v>
      </c>
      <c r="H899" s="95" t="s">
        <v>2970</v>
      </c>
      <c r="I899" s="92"/>
    </row>
    <row r="900" spans="1:9" x14ac:dyDescent="0.2">
      <c r="A900" s="69">
        <v>900</v>
      </c>
      <c r="B900" s="89" t="s">
        <v>3110</v>
      </c>
      <c r="C900" s="89" t="s">
        <v>639</v>
      </c>
      <c r="D900" s="89" t="s">
        <v>3111</v>
      </c>
      <c r="E900" s="82"/>
      <c r="F900" s="95" t="s">
        <v>2418</v>
      </c>
      <c r="G900" s="82">
        <v>52234230</v>
      </c>
      <c r="H900" s="74" t="s">
        <v>1123</v>
      </c>
      <c r="I900" s="92"/>
    </row>
    <row r="901" spans="1:9" x14ac:dyDescent="0.2">
      <c r="A901" s="69">
        <v>901</v>
      </c>
      <c r="B901" s="89" t="s">
        <v>3112</v>
      </c>
      <c r="C901" s="89" t="s">
        <v>639</v>
      </c>
      <c r="D901" s="89" t="s">
        <v>3113</v>
      </c>
      <c r="E901" s="82">
        <v>7680762</v>
      </c>
      <c r="F901" s="95" t="s">
        <v>2418</v>
      </c>
      <c r="G901" s="82">
        <v>59059033</v>
      </c>
      <c r="H901" s="74" t="s">
        <v>1123</v>
      </c>
      <c r="I901" s="92"/>
    </row>
    <row r="902" spans="1:9" x14ac:dyDescent="0.2">
      <c r="A902" s="69">
        <v>902</v>
      </c>
      <c r="B902" s="89" t="s">
        <v>3114</v>
      </c>
      <c r="C902" s="89" t="s">
        <v>3115</v>
      </c>
      <c r="D902" s="89" t="s">
        <v>3116</v>
      </c>
      <c r="E902" s="82">
        <v>3109364</v>
      </c>
      <c r="F902" s="95" t="s">
        <v>1084</v>
      </c>
      <c r="G902" s="82"/>
      <c r="H902" s="95" t="s">
        <v>2970</v>
      </c>
      <c r="I902" s="92"/>
    </row>
    <row r="903" spans="1:9" x14ac:dyDescent="0.2">
      <c r="A903" s="69">
        <v>903</v>
      </c>
      <c r="B903" s="89" t="s">
        <v>3117</v>
      </c>
      <c r="C903" s="89" t="s">
        <v>639</v>
      </c>
      <c r="D903" s="89" t="s">
        <v>3118</v>
      </c>
      <c r="E903" s="82">
        <v>3118528056</v>
      </c>
      <c r="F903" s="95" t="s">
        <v>1084</v>
      </c>
      <c r="G903" s="82">
        <v>51880019</v>
      </c>
      <c r="H903" s="95" t="s">
        <v>2970</v>
      </c>
      <c r="I903" s="92"/>
    </row>
    <row r="904" spans="1:9" x14ac:dyDescent="0.2">
      <c r="A904" s="69">
        <v>904</v>
      </c>
      <c r="B904" s="89" t="s">
        <v>3119</v>
      </c>
      <c r="C904" s="89" t="s">
        <v>3120</v>
      </c>
      <c r="D904" s="89" t="s">
        <v>3121</v>
      </c>
      <c r="E904" s="82">
        <v>3624384</v>
      </c>
      <c r="F904" s="95" t="s">
        <v>1084</v>
      </c>
      <c r="G904" s="82"/>
      <c r="H904" s="95" t="s">
        <v>2970</v>
      </c>
      <c r="I904" s="92"/>
    </row>
    <row r="905" spans="1:9" x14ac:dyDescent="0.2">
      <c r="A905" s="69">
        <v>905</v>
      </c>
      <c r="B905" s="89" t="s">
        <v>3122</v>
      </c>
      <c r="C905" s="89" t="s">
        <v>639</v>
      </c>
      <c r="D905" s="89" t="s">
        <v>3123</v>
      </c>
      <c r="E905" s="82">
        <v>2079273</v>
      </c>
      <c r="F905" s="95" t="s">
        <v>2736</v>
      </c>
      <c r="G905" s="82">
        <v>51704703</v>
      </c>
      <c r="H905" s="95" t="s">
        <v>2970</v>
      </c>
      <c r="I905" s="92"/>
    </row>
    <row r="906" spans="1:9" x14ac:dyDescent="0.2">
      <c r="A906" s="69">
        <v>906</v>
      </c>
      <c r="B906" s="89" t="s">
        <v>3124</v>
      </c>
      <c r="C906" s="89" t="s">
        <v>639</v>
      </c>
      <c r="D906" s="89" t="s">
        <v>3125</v>
      </c>
      <c r="E906" s="82">
        <v>3651588</v>
      </c>
      <c r="F906" s="95" t="s">
        <v>1062</v>
      </c>
      <c r="G906" s="82"/>
      <c r="H906" s="95" t="s">
        <v>2970</v>
      </c>
      <c r="I906" s="92"/>
    </row>
    <row r="907" spans="1:9" x14ac:dyDescent="0.2">
      <c r="A907" s="69">
        <v>907</v>
      </c>
      <c r="B907" s="89" t="s">
        <v>3126</v>
      </c>
      <c r="C907" s="89" t="s">
        <v>3127</v>
      </c>
      <c r="D907" s="89" t="s">
        <v>3128</v>
      </c>
      <c r="E907" s="82">
        <v>3204334140</v>
      </c>
      <c r="F907" s="95" t="s">
        <v>1084</v>
      </c>
      <c r="G907" s="82"/>
      <c r="H907" s="95" t="s">
        <v>2970</v>
      </c>
      <c r="I907" s="92"/>
    </row>
    <row r="908" spans="1:9" x14ac:dyDescent="0.2">
      <c r="A908" s="69">
        <v>908</v>
      </c>
      <c r="B908" s="89" t="s">
        <v>3129</v>
      </c>
      <c r="C908" s="89" t="s">
        <v>639</v>
      </c>
      <c r="D908" s="89" t="s">
        <v>3130</v>
      </c>
      <c r="E908" s="82">
        <v>8395055</v>
      </c>
      <c r="F908" s="95" t="s">
        <v>1084</v>
      </c>
      <c r="G908" s="82"/>
      <c r="H908" s="95" t="s">
        <v>2970</v>
      </c>
      <c r="I908" s="92"/>
    </row>
    <row r="909" spans="1:9" x14ac:dyDescent="0.2">
      <c r="A909" s="69">
        <v>909</v>
      </c>
      <c r="B909" s="89" t="s">
        <v>3131</v>
      </c>
      <c r="C909" s="89" t="s">
        <v>639</v>
      </c>
      <c r="D909" s="89" t="s">
        <v>3132</v>
      </c>
      <c r="E909" s="82">
        <v>3204310638</v>
      </c>
      <c r="F909" s="95" t="s">
        <v>1057</v>
      </c>
      <c r="G909" s="82">
        <v>80167407</v>
      </c>
      <c r="H909" s="74" t="s">
        <v>1029</v>
      </c>
      <c r="I909" s="92"/>
    </row>
    <row r="910" spans="1:9" x14ac:dyDescent="0.2">
      <c r="A910" s="69">
        <v>910</v>
      </c>
      <c r="B910" s="89" t="s">
        <v>3133</v>
      </c>
      <c r="C910" s="89" t="s">
        <v>639</v>
      </c>
      <c r="D910" s="89" t="s">
        <v>3134</v>
      </c>
      <c r="E910" s="82">
        <v>3204883212</v>
      </c>
      <c r="F910" s="95" t="s">
        <v>1896</v>
      </c>
      <c r="G910" s="82">
        <v>1023931220</v>
      </c>
      <c r="H910" s="74" t="s">
        <v>1029</v>
      </c>
      <c r="I910" s="92"/>
    </row>
    <row r="911" spans="1:9" x14ac:dyDescent="0.2">
      <c r="A911" s="69">
        <v>911</v>
      </c>
      <c r="B911" s="89" t="s">
        <v>3135</v>
      </c>
      <c r="C911" s="89" t="s">
        <v>639</v>
      </c>
      <c r="D911" s="89" t="s">
        <v>3136</v>
      </c>
      <c r="E911" s="82">
        <v>3143573973</v>
      </c>
      <c r="F911" s="95" t="s">
        <v>1896</v>
      </c>
      <c r="G911" s="82">
        <v>53006963</v>
      </c>
      <c r="H911" s="74" t="s">
        <v>1029</v>
      </c>
      <c r="I911" s="92"/>
    </row>
    <row r="912" spans="1:9" x14ac:dyDescent="0.2">
      <c r="A912" s="69">
        <v>912</v>
      </c>
      <c r="B912" s="89" t="s">
        <v>3137</v>
      </c>
      <c r="C912" s="89" t="s">
        <v>639</v>
      </c>
      <c r="D912" s="89" t="s">
        <v>3138</v>
      </c>
      <c r="E912" s="82">
        <v>3103052688</v>
      </c>
      <c r="F912" s="95" t="s">
        <v>2743</v>
      </c>
      <c r="G912" s="82">
        <v>52883170</v>
      </c>
      <c r="H912" s="95" t="s">
        <v>2970</v>
      </c>
      <c r="I912" s="92"/>
    </row>
    <row r="913" spans="1:9" x14ac:dyDescent="0.2">
      <c r="A913" s="69">
        <v>913</v>
      </c>
      <c r="B913" s="89" t="s">
        <v>3139</v>
      </c>
      <c r="C913" s="89" t="s">
        <v>639</v>
      </c>
      <c r="D913" s="89" t="s">
        <v>3140</v>
      </c>
      <c r="E913" s="82">
        <v>3661940</v>
      </c>
      <c r="F913" s="95" t="s">
        <v>1044</v>
      </c>
      <c r="G913" s="82">
        <v>41534666</v>
      </c>
      <c r="H913" s="74" t="s">
        <v>1029</v>
      </c>
      <c r="I913" s="92"/>
    </row>
    <row r="914" spans="1:9" x14ac:dyDescent="0.2">
      <c r="A914" s="69">
        <v>914</v>
      </c>
      <c r="B914" s="89" t="s">
        <v>3141</v>
      </c>
      <c r="C914" s="89" t="s">
        <v>639</v>
      </c>
      <c r="D914" s="89" t="s">
        <v>3142</v>
      </c>
      <c r="E914" s="82">
        <v>2726416</v>
      </c>
      <c r="F914" s="95" t="s">
        <v>1057</v>
      </c>
      <c r="G914" s="82">
        <v>20258204</v>
      </c>
      <c r="H914" s="74" t="s">
        <v>1029</v>
      </c>
      <c r="I914" s="92"/>
    </row>
    <row r="915" spans="1:9" x14ac:dyDescent="0.2">
      <c r="A915" s="69">
        <v>915</v>
      </c>
      <c r="B915" s="89" t="s">
        <v>3143</v>
      </c>
      <c r="C915" s="89" t="s">
        <v>639</v>
      </c>
      <c r="D915" s="89" t="s">
        <v>3144</v>
      </c>
      <c r="E915" s="82">
        <v>3626174</v>
      </c>
      <c r="F915" s="95" t="s">
        <v>2302</v>
      </c>
      <c r="G915" s="82"/>
      <c r="H915" s="95" t="s">
        <v>2970</v>
      </c>
      <c r="I915" s="92"/>
    </row>
    <row r="916" spans="1:9" x14ac:dyDescent="0.2">
      <c r="A916" s="69">
        <v>916</v>
      </c>
      <c r="B916" s="89" t="s">
        <v>3145</v>
      </c>
      <c r="C916" s="89" t="s">
        <v>948</v>
      </c>
      <c r="D916" s="89" t="s">
        <v>3146</v>
      </c>
      <c r="E916" s="82">
        <v>3144376129</v>
      </c>
      <c r="F916" s="95" t="s">
        <v>2810</v>
      </c>
      <c r="G916" s="82"/>
      <c r="H916" s="95" t="s">
        <v>2970</v>
      </c>
      <c r="I916" s="92"/>
    </row>
    <row r="917" spans="1:9" x14ac:dyDescent="0.2">
      <c r="A917" s="69">
        <v>917</v>
      </c>
      <c r="B917" s="89" t="s">
        <v>3147</v>
      </c>
      <c r="C917" s="89" t="s">
        <v>639</v>
      </c>
      <c r="D917" s="89" t="s">
        <v>3148</v>
      </c>
      <c r="E917" s="82">
        <v>3194499986</v>
      </c>
      <c r="F917" s="95" t="s">
        <v>1044</v>
      </c>
      <c r="G917" s="82">
        <v>1032364474</v>
      </c>
      <c r="H917" s="74" t="s">
        <v>1029</v>
      </c>
      <c r="I917" s="92"/>
    </row>
    <row r="918" spans="1:9" x14ac:dyDescent="0.2">
      <c r="A918" s="69">
        <v>918</v>
      </c>
      <c r="B918" s="89" t="s">
        <v>3149</v>
      </c>
      <c r="C918" s="89" t="s">
        <v>3150</v>
      </c>
      <c r="D918" s="89" t="s">
        <v>3151</v>
      </c>
      <c r="E918" s="82">
        <v>3104802023</v>
      </c>
      <c r="F918" s="95" t="s">
        <v>1072</v>
      </c>
      <c r="G918" s="82">
        <v>1033695511</v>
      </c>
      <c r="H918" s="95" t="s">
        <v>1123</v>
      </c>
      <c r="I918" s="92"/>
    </row>
    <row r="919" spans="1:9" x14ac:dyDescent="0.2">
      <c r="A919" s="69">
        <v>919</v>
      </c>
      <c r="B919" s="89" t="s">
        <v>3152</v>
      </c>
      <c r="C919" s="89" t="s">
        <v>948</v>
      </c>
      <c r="D919" s="89"/>
      <c r="E919" s="82">
        <v>3172555655</v>
      </c>
      <c r="F919" s="95" t="s">
        <v>1072</v>
      </c>
      <c r="G919" s="82"/>
      <c r="H919" s="95" t="s">
        <v>2970</v>
      </c>
      <c r="I919" s="92"/>
    </row>
    <row r="920" spans="1:9" x14ac:dyDescent="0.2">
      <c r="A920" s="69">
        <v>920</v>
      </c>
      <c r="B920" s="89" t="s">
        <v>3153</v>
      </c>
      <c r="C920" s="89" t="s">
        <v>1195</v>
      </c>
      <c r="D920" s="89" t="s">
        <v>3154</v>
      </c>
      <c r="E920" s="82">
        <v>5105768</v>
      </c>
      <c r="F920" s="95" t="s">
        <v>1072</v>
      </c>
      <c r="G920" s="82">
        <v>528260006</v>
      </c>
      <c r="H920" s="95" t="s">
        <v>2970</v>
      </c>
      <c r="I920" s="92"/>
    </row>
    <row r="921" spans="1:9" x14ac:dyDescent="0.2">
      <c r="A921" s="69">
        <v>921</v>
      </c>
      <c r="B921" s="89" t="s">
        <v>3155</v>
      </c>
      <c r="C921" s="89" t="s">
        <v>3156</v>
      </c>
      <c r="D921" s="89" t="s">
        <v>3157</v>
      </c>
      <c r="E921" s="82">
        <v>3192380550</v>
      </c>
      <c r="F921" s="95" t="s">
        <v>3006</v>
      </c>
      <c r="G921" s="82">
        <v>39753983</v>
      </c>
      <c r="H921" s="95" t="s">
        <v>2970</v>
      </c>
      <c r="I921" s="92"/>
    </row>
    <row r="922" spans="1:9" x14ac:dyDescent="0.2">
      <c r="A922" s="69">
        <v>922</v>
      </c>
      <c r="B922" s="89" t="s">
        <v>1473</v>
      </c>
      <c r="C922" s="89" t="s">
        <v>639</v>
      </c>
      <c r="D922" s="89" t="s">
        <v>1071</v>
      </c>
      <c r="E922" s="82"/>
      <c r="F922" s="95" t="s">
        <v>1072</v>
      </c>
      <c r="G922" s="82">
        <v>52223457</v>
      </c>
      <c r="H922" s="74" t="s">
        <v>1123</v>
      </c>
      <c r="I922" s="92"/>
    </row>
    <row r="923" spans="1:9" x14ac:dyDescent="0.2">
      <c r="A923" s="69">
        <v>923</v>
      </c>
      <c r="B923" s="91" t="s">
        <v>3158</v>
      </c>
      <c r="C923" s="91" t="s">
        <v>639</v>
      </c>
      <c r="D923" s="91" t="s">
        <v>3159</v>
      </c>
      <c r="E923" s="87">
        <v>3125760407</v>
      </c>
      <c r="F923" s="107" t="s">
        <v>1108</v>
      </c>
      <c r="G923" s="87">
        <v>1010213770</v>
      </c>
      <c r="H923" s="74" t="s">
        <v>1029</v>
      </c>
      <c r="I923" s="92"/>
    </row>
    <row r="924" spans="1:9" x14ac:dyDescent="0.2">
      <c r="A924" s="69">
        <v>924</v>
      </c>
      <c r="B924" s="91" t="s">
        <v>3160</v>
      </c>
      <c r="C924" s="91" t="s">
        <v>639</v>
      </c>
      <c r="D924" s="91" t="s">
        <v>3161</v>
      </c>
      <c r="E924" s="87">
        <v>3107787645</v>
      </c>
      <c r="F924" s="107" t="s">
        <v>1108</v>
      </c>
      <c r="G924" s="87">
        <v>52751177</v>
      </c>
      <c r="H924" s="74" t="s">
        <v>1029</v>
      </c>
      <c r="I924" s="92"/>
    </row>
    <row r="925" spans="1:9" x14ac:dyDescent="0.2">
      <c r="A925" s="69">
        <v>925</v>
      </c>
      <c r="B925" s="89" t="s">
        <v>3162</v>
      </c>
      <c r="C925" s="89" t="s">
        <v>639</v>
      </c>
      <c r="D925" s="89" t="s">
        <v>3163</v>
      </c>
      <c r="E925" s="82"/>
      <c r="F925" s="95" t="s">
        <v>2545</v>
      </c>
      <c r="G925" s="82">
        <v>40030006</v>
      </c>
      <c r="H925" s="74" t="s">
        <v>1029</v>
      </c>
      <c r="I925" s="92"/>
    </row>
    <row r="926" spans="1:9" x14ac:dyDescent="0.2">
      <c r="A926" s="69">
        <v>926</v>
      </c>
      <c r="B926" s="89" t="s">
        <v>3164</v>
      </c>
      <c r="C926" s="89" t="s">
        <v>639</v>
      </c>
      <c r="D926" s="89" t="s">
        <v>3165</v>
      </c>
      <c r="E926" s="82">
        <v>3671578</v>
      </c>
      <c r="F926" s="95" t="s">
        <v>2545</v>
      </c>
      <c r="G926" s="82">
        <v>28124867</v>
      </c>
      <c r="H926" s="74" t="s">
        <v>1029</v>
      </c>
      <c r="I926" s="92"/>
    </row>
    <row r="927" spans="1:9" x14ac:dyDescent="0.2">
      <c r="A927" s="69">
        <v>927</v>
      </c>
      <c r="B927" s="89" t="s">
        <v>3166</v>
      </c>
      <c r="C927" s="89" t="s">
        <v>639</v>
      </c>
      <c r="D927" s="89" t="s">
        <v>3167</v>
      </c>
      <c r="E927" s="82"/>
      <c r="F927" s="95" t="s">
        <v>2013</v>
      </c>
      <c r="G927" s="82">
        <v>79343489</v>
      </c>
      <c r="H927" s="74" t="s">
        <v>1029</v>
      </c>
      <c r="I927" s="92"/>
    </row>
    <row r="928" spans="1:9" x14ac:dyDescent="0.2">
      <c r="A928" s="69">
        <v>928</v>
      </c>
      <c r="B928" s="89" t="s">
        <v>2303</v>
      </c>
      <c r="C928" s="89" t="s">
        <v>639</v>
      </c>
      <c r="D928" s="89" t="s">
        <v>3168</v>
      </c>
      <c r="E928" s="82"/>
      <c r="F928" s="95" t="s">
        <v>2013</v>
      </c>
      <c r="G928" s="82">
        <v>528844224</v>
      </c>
      <c r="H928" s="74" t="s">
        <v>1029</v>
      </c>
      <c r="I928" s="92"/>
    </row>
    <row r="929" spans="1:9" x14ac:dyDescent="0.2">
      <c r="A929" s="69">
        <v>929</v>
      </c>
      <c r="B929" s="89" t="s">
        <v>3169</v>
      </c>
      <c r="C929" s="89" t="s">
        <v>639</v>
      </c>
      <c r="D929" s="89" t="s">
        <v>3170</v>
      </c>
      <c r="E929" s="82">
        <v>2064752</v>
      </c>
      <c r="F929" s="95" t="s">
        <v>2013</v>
      </c>
      <c r="G929" s="82">
        <v>51553463</v>
      </c>
      <c r="H929" s="74" t="s">
        <v>1029</v>
      </c>
      <c r="I929" s="92"/>
    </row>
    <row r="930" spans="1:9" x14ac:dyDescent="0.2">
      <c r="A930" s="69">
        <v>930</v>
      </c>
      <c r="B930" s="89" t="s">
        <v>3171</v>
      </c>
      <c r="C930" s="89" t="s">
        <v>639</v>
      </c>
      <c r="D930" s="89" t="s">
        <v>3172</v>
      </c>
      <c r="E930" s="82">
        <v>5610486</v>
      </c>
      <c r="F930" s="95" t="s">
        <v>2013</v>
      </c>
      <c r="G930" s="82">
        <v>79289610</v>
      </c>
      <c r="H930" s="74" t="s">
        <v>1029</v>
      </c>
      <c r="I930" s="92"/>
    </row>
    <row r="931" spans="1:9" x14ac:dyDescent="0.2">
      <c r="A931" s="69">
        <v>931</v>
      </c>
      <c r="B931" s="89" t="s">
        <v>3173</v>
      </c>
      <c r="C931" s="89" t="s">
        <v>639</v>
      </c>
      <c r="D931" s="89" t="s">
        <v>3174</v>
      </c>
      <c r="E931" s="82">
        <v>2060589</v>
      </c>
      <c r="F931" s="95" t="s">
        <v>2013</v>
      </c>
      <c r="G931" s="82">
        <v>52615220</v>
      </c>
      <c r="H931" s="74" t="s">
        <v>1029</v>
      </c>
      <c r="I931" s="92"/>
    </row>
    <row r="932" spans="1:9" x14ac:dyDescent="0.2">
      <c r="A932" s="69">
        <v>932</v>
      </c>
      <c r="B932" s="89" t="s">
        <v>3175</v>
      </c>
      <c r="C932" s="89" t="s">
        <v>639</v>
      </c>
      <c r="D932" s="89" t="s">
        <v>3176</v>
      </c>
      <c r="E932" s="82">
        <v>7532831</v>
      </c>
      <c r="F932" s="95" t="s">
        <v>2013</v>
      </c>
      <c r="G932" s="82">
        <v>51797294</v>
      </c>
      <c r="H932" s="74" t="s">
        <v>1029</v>
      </c>
      <c r="I932" s="92"/>
    </row>
    <row r="933" spans="1:9" x14ac:dyDescent="0.2">
      <c r="A933" s="69">
        <v>933</v>
      </c>
      <c r="B933" s="89" t="s">
        <v>3177</v>
      </c>
      <c r="C933" s="89" t="s">
        <v>639</v>
      </c>
      <c r="D933" s="89" t="s">
        <v>3178</v>
      </c>
      <c r="E933" s="82">
        <v>3115452341</v>
      </c>
      <c r="F933" s="95" t="s">
        <v>3179</v>
      </c>
      <c r="G933" s="82">
        <v>10229369028</v>
      </c>
      <c r="H933" s="74" t="s">
        <v>1029</v>
      </c>
      <c r="I933" s="92"/>
    </row>
    <row r="934" spans="1:9" x14ac:dyDescent="0.2">
      <c r="A934" s="69">
        <v>934</v>
      </c>
      <c r="B934" s="89" t="s">
        <v>3180</v>
      </c>
      <c r="C934" s="89" t="s">
        <v>639</v>
      </c>
      <c r="D934" s="89" t="s">
        <v>3181</v>
      </c>
      <c r="E934" s="82">
        <v>3118583988</v>
      </c>
      <c r="F934" s="95" t="s">
        <v>3179</v>
      </c>
      <c r="G934" s="82">
        <v>1022941479</v>
      </c>
      <c r="H934" s="74" t="s">
        <v>1029</v>
      </c>
      <c r="I934" s="92"/>
    </row>
    <row r="935" spans="1:9" x14ac:dyDescent="0.2">
      <c r="A935" s="69">
        <v>935</v>
      </c>
      <c r="B935" s="89" t="s">
        <v>3182</v>
      </c>
      <c r="C935" s="89" t="s">
        <v>639</v>
      </c>
      <c r="D935" s="89" t="s">
        <v>3183</v>
      </c>
      <c r="E935" s="82">
        <v>7611556</v>
      </c>
      <c r="F935" s="95" t="s">
        <v>3179</v>
      </c>
      <c r="G935" s="82">
        <v>35488619</v>
      </c>
      <c r="H935" s="74" t="s">
        <v>1029</v>
      </c>
      <c r="I935" s="92"/>
    </row>
    <row r="936" spans="1:9" x14ac:dyDescent="0.2">
      <c r="A936" s="69">
        <v>936</v>
      </c>
      <c r="B936" s="89" t="s">
        <v>3184</v>
      </c>
      <c r="C936" s="89" t="s">
        <v>1031</v>
      </c>
      <c r="D936" s="89" t="s">
        <v>3185</v>
      </c>
      <c r="E936" s="82"/>
      <c r="F936" s="95" t="s">
        <v>1041</v>
      </c>
      <c r="G936" s="82">
        <v>52448707</v>
      </c>
      <c r="H936" s="74" t="s">
        <v>1029</v>
      </c>
      <c r="I936" s="92"/>
    </row>
    <row r="937" spans="1:9" x14ac:dyDescent="0.2">
      <c r="A937" s="69">
        <v>937</v>
      </c>
      <c r="B937" s="89" t="s">
        <v>3186</v>
      </c>
      <c r="C937" s="89" t="s">
        <v>639</v>
      </c>
      <c r="D937" s="89" t="s">
        <v>3187</v>
      </c>
      <c r="E937" s="82">
        <v>7391799</v>
      </c>
      <c r="F937" s="95" t="s">
        <v>1041</v>
      </c>
      <c r="G937" s="82">
        <v>52231687</v>
      </c>
      <c r="H937" s="74" t="s">
        <v>1029</v>
      </c>
      <c r="I937" s="92"/>
    </row>
    <row r="938" spans="1:9" x14ac:dyDescent="0.2">
      <c r="A938" s="69">
        <v>938</v>
      </c>
      <c r="B938" s="89" t="s">
        <v>1981</v>
      </c>
      <c r="C938" s="89" t="s">
        <v>1031</v>
      </c>
      <c r="D938" s="89" t="s">
        <v>3188</v>
      </c>
      <c r="E938" s="82">
        <v>3144461418</v>
      </c>
      <c r="F938" s="95" t="s">
        <v>1041</v>
      </c>
      <c r="G938" s="82">
        <v>3854784</v>
      </c>
      <c r="H938" s="74" t="s">
        <v>1029</v>
      </c>
      <c r="I938" s="92"/>
    </row>
    <row r="939" spans="1:9" x14ac:dyDescent="0.2">
      <c r="A939" s="69">
        <v>939</v>
      </c>
      <c r="B939" s="89" t="s">
        <v>3189</v>
      </c>
      <c r="C939" s="89" t="s">
        <v>639</v>
      </c>
      <c r="D939" s="89" t="s">
        <v>3190</v>
      </c>
      <c r="E939" s="82">
        <v>3115452498</v>
      </c>
      <c r="F939" s="95" t="s">
        <v>1041</v>
      </c>
      <c r="G939" s="82">
        <v>52447473</v>
      </c>
      <c r="H939" s="74" t="s">
        <v>1029</v>
      </c>
      <c r="I939" s="92"/>
    </row>
    <row r="940" spans="1:9" x14ac:dyDescent="0.2">
      <c r="A940" s="69">
        <v>940</v>
      </c>
      <c r="B940" s="89" t="s">
        <v>3191</v>
      </c>
      <c r="C940" s="89" t="s">
        <v>639</v>
      </c>
      <c r="D940" s="89" t="s">
        <v>3192</v>
      </c>
      <c r="E940" s="82">
        <v>7627692</v>
      </c>
      <c r="F940" s="95" t="s">
        <v>1041</v>
      </c>
      <c r="G940" s="82">
        <v>19106990</v>
      </c>
      <c r="H940" s="74" t="s">
        <v>1029</v>
      </c>
      <c r="I940" s="92"/>
    </row>
    <row r="941" spans="1:9" x14ac:dyDescent="0.2">
      <c r="A941" s="69">
        <v>941</v>
      </c>
      <c r="B941" s="89" t="s">
        <v>3193</v>
      </c>
      <c r="C941" s="89" t="s">
        <v>639</v>
      </c>
      <c r="D941" s="89" t="s">
        <v>3194</v>
      </c>
      <c r="E941" s="82">
        <v>7625786</v>
      </c>
      <c r="F941" s="95" t="s">
        <v>1041</v>
      </c>
      <c r="G941" s="82">
        <v>52422636</v>
      </c>
      <c r="H941" s="74" t="s">
        <v>1029</v>
      </c>
      <c r="I941" s="92"/>
    </row>
    <row r="942" spans="1:9" x14ac:dyDescent="0.2">
      <c r="A942" s="69">
        <v>942</v>
      </c>
      <c r="B942" s="89" t="s">
        <v>3195</v>
      </c>
      <c r="C942" s="89" t="s">
        <v>639</v>
      </c>
      <c r="D942" s="89" t="s">
        <v>3196</v>
      </c>
      <c r="E942" s="82">
        <v>3117168944</v>
      </c>
      <c r="F942" s="95" t="s">
        <v>2013</v>
      </c>
      <c r="G942" s="82">
        <v>39728344</v>
      </c>
      <c r="H942" s="74" t="s">
        <v>1029</v>
      </c>
      <c r="I942" s="92"/>
    </row>
    <row r="943" spans="1:9" x14ac:dyDescent="0.2">
      <c r="A943" s="69">
        <v>943</v>
      </c>
      <c r="B943" s="89" t="s">
        <v>3197</v>
      </c>
      <c r="C943" s="89" t="s">
        <v>639</v>
      </c>
      <c r="D943" s="89" t="s">
        <v>3198</v>
      </c>
      <c r="E943" s="82">
        <v>2065325</v>
      </c>
      <c r="F943" s="95" t="s">
        <v>2013</v>
      </c>
      <c r="G943" s="82">
        <v>51866729</v>
      </c>
      <c r="H943" s="74" t="s">
        <v>1029</v>
      </c>
      <c r="I943" s="92"/>
    </row>
    <row r="944" spans="1:9" x14ac:dyDescent="0.2">
      <c r="A944" s="69">
        <v>944</v>
      </c>
      <c r="B944" s="89" t="s">
        <v>3199</v>
      </c>
      <c r="C944" s="89" t="s">
        <v>639</v>
      </c>
      <c r="D944" s="89" t="s">
        <v>3200</v>
      </c>
      <c r="E944" s="82">
        <v>3194109363</v>
      </c>
      <c r="F944" s="95" t="s">
        <v>2013</v>
      </c>
      <c r="G944" s="82">
        <v>80205495</v>
      </c>
      <c r="H944" s="74" t="s">
        <v>1029</v>
      </c>
      <c r="I944" s="92"/>
    </row>
    <row r="945" spans="1:9" x14ac:dyDescent="0.2">
      <c r="A945" s="69">
        <v>945</v>
      </c>
      <c r="B945" s="89" t="s">
        <v>3201</v>
      </c>
      <c r="C945" s="89" t="s">
        <v>639</v>
      </c>
      <c r="D945" s="89" t="s">
        <v>3202</v>
      </c>
      <c r="E945" s="82">
        <v>7616010</v>
      </c>
      <c r="F945" s="95" t="s">
        <v>3203</v>
      </c>
      <c r="G945" s="82">
        <v>39780188</v>
      </c>
      <c r="H945" s="74" t="s">
        <v>1029</v>
      </c>
      <c r="I945" s="92"/>
    </row>
    <row r="946" spans="1:9" x14ac:dyDescent="0.2">
      <c r="A946" s="69">
        <v>946</v>
      </c>
      <c r="B946" s="89" t="s">
        <v>3204</v>
      </c>
      <c r="C946" s="89" t="s">
        <v>639</v>
      </c>
      <c r="D946" s="89" t="s">
        <v>3205</v>
      </c>
      <c r="E946" s="82">
        <v>7622933</v>
      </c>
      <c r="F946" s="95" t="s">
        <v>3203</v>
      </c>
      <c r="G946" s="82">
        <v>39716386</v>
      </c>
      <c r="H946" s="74" t="s">
        <v>1029</v>
      </c>
      <c r="I946" s="92"/>
    </row>
    <row r="947" spans="1:9" x14ac:dyDescent="0.2">
      <c r="A947" s="69">
        <v>947</v>
      </c>
      <c r="B947" s="89" t="s">
        <v>3206</v>
      </c>
      <c r="C947" s="89" t="s">
        <v>639</v>
      </c>
      <c r="D947" s="89" t="s">
        <v>3207</v>
      </c>
      <c r="E947" s="82">
        <v>51989790</v>
      </c>
      <c r="F947" s="95" t="s">
        <v>2418</v>
      </c>
      <c r="G947" s="82">
        <v>3157879140</v>
      </c>
      <c r="H947" s="74" t="s">
        <v>1123</v>
      </c>
      <c r="I947" s="92"/>
    </row>
    <row r="948" spans="1:9" x14ac:dyDescent="0.2">
      <c r="A948" s="69">
        <v>948</v>
      </c>
      <c r="B948" s="89" t="s">
        <v>3208</v>
      </c>
      <c r="C948" s="89" t="s">
        <v>3209</v>
      </c>
      <c r="D948" s="89" t="s">
        <v>3210</v>
      </c>
      <c r="E948" s="82">
        <v>4081180</v>
      </c>
      <c r="F948" s="95" t="s">
        <v>1072</v>
      </c>
      <c r="G948" s="82">
        <v>19133364</v>
      </c>
      <c r="H948" s="95" t="s">
        <v>1123</v>
      </c>
      <c r="I948" s="92"/>
    </row>
    <row r="949" spans="1:9" x14ac:dyDescent="0.2">
      <c r="A949" s="69">
        <v>949</v>
      </c>
      <c r="B949" s="89" t="s">
        <v>3211</v>
      </c>
      <c r="C949" s="89" t="s">
        <v>639</v>
      </c>
      <c r="D949" s="89" t="s">
        <v>3212</v>
      </c>
      <c r="E949" s="82">
        <v>3208335828</v>
      </c>
      <c r="F949" s="95" t="s">
        <v>1072</v>
      </c>
      <c r="G949" s="82">
        <v>39729721</v>
      </c>
      <c r="H949" s="74" t="s">
        <v>1123</v>
      </c>
      <c r="I949" s="92"/>
    </row>
    <row r="950" spans="1:9" x14ac:dyDescent="0.2">
      <c r="A950" s="69">
        <v>950</v>
      </c>
      <c r="B950" s="89" t="s">
        <v>3213</v>
      </c>
      <c r="C950" s="89" t="s">
        <v>639</v>
      </c>
      <c r="D950" s="89" t="s">
        <v>3214</v>
      </c>
      <c r="E950" s="82">
        <v>3213966763</v>
      </c>
      <c r="F950" s="95" t="s">
        <v>1072</v>
      </c>
      <c r="G950" s="82">
        <v>80051699</v>
      </c>
      <c r="H950" s="74" t="s">
        <v>1123</v>
      </c>
      <c r="I950" s="92"/>
    </row>
    <row r="951" spans="1:9" x14ac:dyDescent="0.2">
      <c r="A951" s="69">
        <v>951</v>
      </c>
      <c r="B951" s="89" t="s">
        <v>3215</v>
      </c>
      <c r="C951" s="89" t="s">
        <v>639</v>
      </c>
      <c r="D951" s="89" t="s">
        <v>3216</v>
      </c>
      <c r="E951" s="82">
        <v>3947036</v>
      </c>
      <c r="F951" s="95" t="s">
        <v>3006</v>
      </c>
      <c r="G951" s="82">
        <v>52637063</v>
      </c>
      <c r="H951" s="74" t="s">
        <v>1123</v>
      </c>
      <c r="I951" s="92"/>
    </row>
    <row r="952" spans="1:9" x14ac:dyDescent="0.2">
      <c r="A952" s="69">
        <v>952</v>
      </c>
      <c r="B952" s="89" t="s">
        <v>3217</v>
      </c>
      <c r="C952" s="89" t="s">
        <v>639</v>
      </c>
      <c r="D952" s="89" t="s">
        <v>3218</v>
      </c>
      <c r="E952" s="82"/>
      <c r="F952" s="95" t="s">
        <v>962</v>
      </c>
      <c r="G952" s="82">
        <v>202940008</v>
      </c>
      <c r="H952" s="74" t="s">
        <v>1123</v>
      </c>
      <c r="I952" s="92"/>
    </row>
    <row r="953" spans="1:9" x14ac:dyDescent="0.2">
      <c r="A953" s="69">
        <v>953</v>
      </c>
      <c r="B953" s="89" t="s">
        <v>3219</v>
      </c>
      <c r="C953" s="89" t="s">
        <v>639</v>
      </c>
      <c r="D953" s="89" t="s">
        <v>3220</v>
      </c>
      <c r="E953" s="82"/>
      <c r="F953" s="95" t="s">
        <v>3179</v>
      </c>
      <c r="G953" s="82">
        <v>1106712626</v>
      </c>
      <c r="H953" s="74" t="s">
        <v>1029</v>
      </c>
      <c r="I953" s="92"/>
    </row>
    <row r="954" spans="1:9" x14ac:dyDescent="0.2">
      <c r="A954" s="69">
        <v>954</v>
      </c>
      <c r="B954" s="89" t="s">
        <v>3221</v>
      </c>
      <c r="C954" s="89" t="s">
        <v>639</v>
      </c>
      <c r="D954" s="89" t="s">
        <v>3222</v>
      </c>
      <c r="E954" s="82"/>
      <c r="F954" s="95" t="s">
        <v>2418</v>
      </c>
      <c r="G954" s="82"/>
      <c r="H954" s="74" t="s">
        <v>1123</v>
      </c>
      <c r="I954" s="92"/>
    </row>
    <row r="955" spans="1:9" x14ac:dyDescent="0.2">
      <c r="A955" s="69">
        <v>955</v>
      </c>
      <c r="B955" s="89" t="s">
        <v>3223</v>
      </c>
      <c r="C955" s="89" t="s">
        <v>3224</v>
      </c>
      <c r="D955" s="89" t="s">
        <v>3225</v>
      </c>
      <c r="E955" s="82">
        <v>3043297535</v>
      </c>
      <c r="F955" s="95" t="s">
        <v>2418</v>
      </c>
      <c r="G955" s="82">
        <v>39728488</v>
      </c>
      <c r="H955" s="95" t="s">
        <v>2970</v>
      </c>
      <c r="I955" s="92"/>
    </row>
    <row r="956" spans="1:9" x14ac:dyDescent="0.2">
      <c r="A956" s="69">
        <v>956</v>
      </c>
      <c r="B956" s="89" t="s">
        <v>2434</v>
      </c>
      <c r="C956" s="89" t="s">
        <v>947</v>
      </c>
      <c r="D956" s="89" t="s">
        <v>3226</v>
      </c>
      <c r="E956" s="82">
        <v>7612664</v>
      </c>
      <c r="F956" s="95" t="s">
        <v>2418</v>
      </c>
      <c r="G956" s="82">
        <v>52950075</v>
      </c>
      <c r="H956" s="95" t="s">
        <v>2970</v>
      </c>
      <c r="I956" s="92"/>
    </row>
    <row r="957" spans="1:9" x14ac:dyDescent="0.2">
      <c r="A957" s="69">
        <v>957</v>
      </c>
      <c r="B957" s="89" t="s">
        <v>3227</v>
      </c>
      <c r="C957" s="89" t="s">
        <v>639</v>
      </c>
      <c r="D957" s="89" t="s">
        <v>3228</v>
      </c>
      <c r="E957" s="82"/>
      <c r="F957" s="95" t="s">
        <v>2418</v>
      </c>
      <c r="G957" s="82">
        <v>5699290</v>
      </c>
      <c r="H957" s="95" t="s">
        <v>2970</v>
      </c>
      <c r="I957" s="92"/>
    </row>
    <row r="958" spans="1:9" x14ac:dyDescent="0.2">
      <c r="A958" s="69">
        <v>958</v>
      </c>
      <c r="B958" s="89" t="s">
        <v>3229</v>
      </c>
      <c r="C958" s="89" t="s">
        <v>639</v>
      </c>
      <c r="D958" s="89" t="s">
        <v>3230</v>
      </c>
      <c r="E958" s="82">
        <v>7641711</v>
      </c>
      <c r="F958" s="95" t="s">
        <v>2418</v>
      </c>
      <c r="G958" s="82"/>
      <c r="H958" s="95" t="s">
        <v>2970</v>
      </c>
      <c r="I958" s="92"/>
    </row>
    <row r="959" spans="1:9" x14ac:dyDescent="0.2">
      <c r="A959" s="69">
        <v>959</v>
      </c>
      <c r="B959" s="89" t="s">
        <v>3231</v>
      </c>
      <c r="C959" s="89" t="s">
        <v>639</v>
      </c>
      <c r="D959" s="89" t="s">
        <v>3232</v>
      </c>
      <c r="E959" s="82">
        <v>2005043</v>
      </c>
      <c r="F959" s="95" t="s">
        <v>2418</v>
      </c>
      <c r="G959" s="82"/>
      <c r="H959" s="95" t="s">
        <v>2970</v>
      </c>
      <c r="I959" s="92"/>
    </row>
    <row r="960" spans="1:9" x14ac:dyDescent="0.2">
      <c r="A960" s="69">
        <v>960</v>
      </c>
      <c r="B960" s="89" t="s">
        <v>3233</v>
      </c>
      <c r="C960" s="89" t="s">
        <v>3234</v>
      </c>
      <c r="D960" s="89" t="s">
        <v>3235</v>
      </c>
      <c r="E960" s="82">
        <v>3133444390</v>
      </c>
      <c r="F960" s="95" t="s">
        <v>1084</v>
      </c>
      <c r="G960" s="82"/>
      <c r="H960" s="95" t="s">
        <v>2970</v>
      </c>
      <c r="I960" s="92"/>
    </row>
    <row r="961" spans="1:9" x14ac:dyDescent="0.2">
      <c r="A961" s="69">
        <v>961</v>
      </c>
      <c r="B961" s="89" t="s">
        <v>3236</v>
      </c>
      <c r="C961" s="89" t="s">
        <v>3237</v>
      </c>
      <c r="D961" s="89" t="s">
        <v>3238</v>
      </c>
      <c r="E961" s="82">
        <v>3610760</v>
      </c>
      <c r="F961" s="95" t="s">
        <v>1084</v>
      </c>
      <c r="G961" s="82"/>
      <c r="H961" s="95" t="s">
        <v>2970</v>
      </c>
      <c r="I961" s="92"/>
    </row>
    <row r="962" spans="1:9" x14ac:dyDescent="0.2">
      <c r="A962" s="69">
        <v>962</v>
      </c>
      <c r="B962" s="89" t="s">
        <v>3239</v>
      </c>
      <c r="C962" s="89" t="s">
        <v>639</v>
      </c>
      <c r="D962" s="89" t="s">
        <v>3240</v>
      </c>
      <c r="E962" s="82">
        <v>3157735887</v>
      </c>
      <c r="F962" s="95" t="s">
        <v>2621</v>
      </c>
      <c r="G962" s="82"/>
      <c r="H962" s="95" t="s">
        <v>2970</v>
      </c>
      <c r="I962" s="92"/>
    </row>
    <row r="963" spans="1:9" x14ac:dyDescent="0.2">
      <c r="A963" s="69">
        <v>963</v>
      </c>
      <c r="B963" s="89" t="s">
        <v>3241</v>
      </c>
      <c r="C963" s="89" t="s">
        <v>1648</v>
      </c>
      <c r="D963" s="89" t="s">
        <v>3242</v>
      </c>
      <c r="E963" s="82">
        <v>3138956712</v>
      </c>
      <c r="F963" s="95" t="s">
        <v>2631</v>
      </c>
      <c r="G963" s="82">
        <v>52197861</v>
      </c>
      <c r="H963" s="95" t="s">
        <v>2970</v>
      </c>
      <c r="I963" s="92"/>
    </row>
    <row r="964" spans="1:9" x14ac:dyDescent="0.2">
      <c r="A964" s="69">
        <v>964</v>
      </c>
      <c r="B964" s="89" t="s">
        <v>3243</v>
      </c>
      <c r="C964" s="89" t="s">
        <v>1031</v>
      </c>
      <c r="D964" s="89" t="s">
        <v>3244</v>
      </c>
      <c r="E964" s="82">
        <v>3138932375</v>
      </c>
      <c r="F964" s="95" t="s">
        <v>2662</v>
      </c>
      <c r="G964" s="82">
        <v>52950425</v>
      </c>
      <c r="H964" s="95" t="s">
        <v>2970</v>
      </c>
      <c r="I964" s="92"/>
    </row>
    <row r="965" spans="1:9" x14ac:dyDescent="0.2">
      <c r="A965" s="69">
        <v>965</v>
      </c>
      <c r="B965" s="91" t="s">
        <v>8487</v>
      </c>
      <c r="C965" s="91" t="s">
        <v>1296</v>
      </c>
      <c r="D965" s="91" t="s">
        <v>3245</v>
      </c>
      <c r="E965" s="87">
        <v>3204229250</v>
      </c>
      <c r="F965" s="107" t="s">
        <v>1108</v>
      </c>
      <c r="G965" s="87"/>
      <c r="H965" s="107" t="s">
        <v>2970</v>
      </c>
      <c r="I965" s="92"/>
    </row>
    <row r="966" spans="1:9" x14ac:dyDescent="0.2">
      <c r="A966" s="69">
        <v>966</v>
      </c>
      <c r="B966" s="90" t="s">
        <v>3246</v>
      </c>
      <c r="C966" s="90" t="s">
        <v>1525</v>
      </c>
      <c r="D966" s="90" t="s">
        <v>3247</v>
      </c>
      <c r="E966" s="83">
        <v>3142639973</v>
      </c>
      <c r="F966" s="93" t="s">
        <v>1084</v>
      </c>
      <c r="G966" s="83">
        <v>1023887839</v>
      </c>
      <c r="H966" s="93" t="s">
        <v>3248</v>
      </c>
      <c r="I966" s="92"/>
    </row>
    <row r="967" spans="1:9" x14ac:dyDescent="0.2">
      <c r="A967" s="69">
        <v>967</v>
      </c>
      <c r="B967" s="90" t="s">
        <v>3249</v>
      </c>
      <c r="C967" s="90" t="s">
        <v>3250</v>
      </c>
      <c r="D967" s="90" t="s">
        <v>3251</v>
      </c>
      <c r="E967" s="83">
        <v>3194046280</v>
      </c>
      <c r="F967" s="93" t="s">
        <v>2418</v>
      </c>
      <c r="G967" s="83">
        <v>46675990</v>
      </c>
      <c r="H967" s="93" t="s">
        <v>3252</v>
      </c>
      <c r="I967" s="92"/>
    </row>
    <row r="968" spans="1:9" x14ac:dyDescent="0.2">
      <c r="A968" s="69">
        <v>968</v>
      </c>
      <c r="B968" s="90" t="s">
        <v>3253</v>
      </c>
      <c r="C968" s="90" t="s">
        <v>3254</v>
      </c>
      <c r="D968" s="90" t="s">
        <v>3255</v>
      </c>
      <c r="E968" s="83">
        <v>3202914320</v>
      </c>
      <c r="F968" s="93" t="s">
        <v>3256</v>
      </c>
      <c r="G968" s="83">
        <v>3221101</v>
      </c>
      <c r="H968" s="93" t="s">
        <v>1123</v>
      </c>
      <c r="I968" s="92"/>
    </row>
    <row r="969" spans="1:9" x14ac:dyDescent="0.2">
      <c r="A969" s="69">
        <v>969</v>
      </c>
      <c r="B969" s="90" t="s">
        <v>3257</v>
      </c>
      <c r="C969" s="90" t="s">
        <v>3258</v>
      </c>
      <c r="D969" s="90" t="s">
        <v>3259</v>
      </c>
      <c r="E969" s="83">
        <v>3217760727</v>
      </c>
      <c r="F969" s="93" t="s">
        <v>3256</v>
      </c>
      <c r="G969" s="83">
        <v>70466520</v>
      </c>
      <c r="H969" s="93" t="s">
        <v>1123</v>
      </c>
      <c r="I969" s="92"/>
    </row>
    <row r="970" spans="1:9" x14ac:dyDescent="0.2">
      <c r="A970" s="69">
        <v>970</v>
      </c>
      <c r="B970" s="90" t="s">
        <v>3260</v>
      </c>
      <c r="C970" s="90" t="s">
        <v>3261</v>
      </c>
      <c r="D970" s="90" t="s">
        <v>3262</v>
      </c>
      <c r="E970" s="83">
        <v>3103496654</v>
      </c>
      <c r="F970" s="93" t="s">
        <v>3256</v>
      </c>
      <c r="G970" s="83">
        <v>23700732</v>
      </c>
      <c r="H970" s="93" t="s">
        <v>1123</v>
      </c>
      <c r="I970" s="92"/>
    </row>
    <row r="971" spans="1:9" x14ac:dyDescent="0.2">
      <c r="A971" s="69">
        <v>971</v>
      </c>
      <c r="B971" s="90" t="s">
        <v>3263</v>
      </c>
      <c r="C971" s="90" t="s">
        <v>3264</v>
      </c>
      <c r="D971" s="90" t="s">
        <v>3265</v>
      </c>
      <c r="E971" s="83">
        <v>3134406446</v>
      </c>
      <c r="F971" s="93" t="s">
        <v>3256</v>
      </c>
      <c r="G971" s="83">
        <v>39782695</v>
      </c>
      <c r="H971" s="93" t="s">
        <v>1123</v>
      </c>
      <c r="I971" s="92"/>
    </row>
    <row r="972" spans="1:9" x14ac:dyDescent="0.2">
      <c r="A972" s="69">
        <v>972</v>
      </c>
      <c r="B972" s="90" t="s">
        <v>3266</v>
      </c>
      <c r="C972" s="90" t="s">
        <v>3267</v>
      </c>
      <c r="D972" s="90" t="s">
        <v>3268</v>
      </c>
      <c r="E972" s="83">
        <v>3124278089</v>
      </c>
      <c r="F972" s="93" t="s">
        <v>3256</v>
      </c>
      <c r="G972" s="83">
        <v>24230208</v>
      </c>
      <c r="H972" s="93" t="s">
        <v>1123</v>
      </c>
      <c r="I972" s="92"/>
    </row>
    <row r="973" spans="1:9" x14ac:dyDescent="0.2">
      <c r="A973" s="69">
        <v>973</v>
      </c>
      <c r="B973" s="90" t="s">
        <v>3269</v>
      </c>
      <c r="C973" s="90" t="s">
        <v>3270</v>
      </c>
      <c r="D973" s="90" t="s">
        <v>3271</v>
      </c>
      <c r="E973" s="83">
        <v>3118586922</v>
      </c>
      <c r="F973" s="93" t="s">
        <v>3256</v>
      </c>
      <c r="G973" s="83">
        <v>80143225</v>
      </c>
      <c r="H973" s="93" t="s">
        <v>1123</v>
      </c>
      <c r="I973" s="92"/>
    </row>
    <row r="974" spans="1:9" x14ac:dyDescent="0.2">
      <c r="A974" s="69">
        <v>974</v>
      </c>
      <c r="B974" s="90" t="s">
        <v>3272</v>
      </c>
      <c r="C974" s="90" t="s">
        <v>3273</v>
      </c>
      <c r="D974" s="90" t="s">
        <v>3274</v>
      </c>
      <c r="E974" s="83">
        <v>3115137360</v>
      </c>
      <c r="F974" s="93" t="s">
        <v>3256</v>
      </c>
      <c r="G974" s="83">
        <v>51910225</v>
      </c>
      <c r="H974" s="93" t="s">
        <v>1123</v>
      </c>
      <c r="I974" s="92"/>
    </row>
    <row r="975" spans="1:9" x14ac:dyDescent="0.2">
      <c r="A975" s="69">
        <v>975</v>
      </c>
      <c r="B975" s="90" t="s">
        <v>3275</v>
      </c>
      <c r="C975" s="90" t="s">
        <v>3276</v>
      </c>
      <c r="D975" s="90" t="s">
        <v>3277</v>
      </c>
      <c r="E975" s="83">
        <v>3197281418</v>
      </c>
      <c r="F975" s="93" t="s">
        <v>3256</v>
      </c>
      <c r="G975" s="83">
        <v>6626226</v>
      </c>
      <c r="H975" s="93" t="s">
        <v>1123</v>
      </c>
      <c r="I975" s="92"/>
    </row>
    <row r="976" spans="1:9" x14ac:dyDescent="0.2">
      <c r="A976" s="69">
        <v>976</v>
      </c>
      <c r="B976" s="90" t="s">
        <v>3278</v>
      </c>
      <c r="C976" s="90" t="s">
        <v>3279</v>
      </c>
      <c r="D976" s="90" t="s">
        <v>3280</v>
      </c>
      <c r="E976" s="83">
        <v>3138982852</v>
      </c>
      <c r="F976" s="93" t="s">
        <v>3256</v>
      </c>
      <c r="G976" s="83">
        <v>13957820</v>
      </c>
      <c r="H976" s="93" t="s">
        <v>1123</v>
      </c>
      <c r="I976" s="92"/>
    </row>
    <row r="977" spans="1:9" x14ac:dyDescent="0.2">
      <c r="A977" s="69">
        <v>977</v>
      </c>
      <c r="B977" s="90" t="s">
        <v>3281</v>
      </c>
      <c r="C977" s="90" t="s">
        <v>3282</v>
      </c>
      <c r="D977" s="90" t="s">
        <v>3283</v>
      </c>
      <c r="E977" s="83"/>
      <c r="F977" s="93" t="s">
        <v>3256</v>
      </c>
      <c r="G977" s="83">
        <v>7145182</v>
      </c>
      <c r="H977" s="93" t="s">
        <v>1123</v>
      </c>
      <c r="I977" s="92"/>
    </row>
    <row r="978" spans="1:9" x14ac:dyDescent="0.2">
      <c r="A978" s="69">
        <v>978</v>
      </c>
      <c r="B978" s="90" t="s">
        <v>3284</v>
      </c>
      <c r="C978" s="90" t="s">
        <v>3285</v>
      </c>
      <c r="D978" s="90" t="s">
        <v>3286</v>
      </c>
      <c r="E978" s="83">
        <v>3133074050</v>
      </c>
      <c r="F978" s="93" t="s">
        <v>3256</v>
      </c>
      <c r="G978" s="83"/>
      <c r="H978" s="93" t="s">
        <v>1123</v>
      </c>
      <c r="I978" s="92"/>
    </row>
    <row r="979" spans="1:9" x14ac:dyDescent="0.2">
      <c r="A979" s="69">
        <v>979</v>
      </c>
      <c r="B979" s="90" t="s">
        <v>3287</v>
      </c>
      <c r="C979" s="90" t="s">
        <v>3288</v>
      </c>
      <c r="D979" s="90" t="s">
        <v>3289</v>
      </c>
      <c r="E979" s="83">
        <v>7224284</v>
      </c>
      <c r="F979" s="93" t="s">
        <v>3256</v>
      </c>
      <c r="G979" s="83">
        <v>4808414</v>
      </c>
      <c r="H979" s="93" t="s">
        <v>1123</v>
      </c>
      <c r="I979" s="92"/>
    </row>
    <row r="980" spans="1:9" x14ac:dyDescent="0.2">
      <c r="A980" s="69">
        <v>980</v>
      </c>
      <c r="B980" s="90" t="s">
        <v>3290</v>
      </c>
      <c r="C980" s="90" t="s">
        <v>3291</v>
      </c>
      <c r="D980" s="90" t="s">
        <v>3292</v>
      </c>
      <c r="E980" s="83">
        <v>3167936046</v>
      </c>
      <c r="F980" s="93" t="s">
        <v>3256</v>
      </c>
      <c r="G980" s="83">
        <v>777207046</v>
      </c>
      <c r="H980" s="93" t="s">
        <v>1123</v>
      </c>
      <c r="I980" s="92"/>
    </row>
    <row r="981" spans="1:9" x14ac:dyDescent="0.2">
      <c r="A981" s="69">
        <v>981</v>
      </c>
      <c r="B981" s="90" t="s">
        <v>3293</v>
      </c>
      <c r="C981" s="90" t="s">
        <v>1348</v>
      </c>
      <c r="D981" s="90" t="s">
        <v>3294</v>
      </c>
      <c r="E981" s="83">
        <v>3114523897</v>
      </c>
      <c r="F981" s="93" t="s">
        <v>3256</v>
      </c>
      <c r="G981" s="83">
        <v>15957144</v>
      </c>
      <c r="H981" s="93" t="s">
        <v>1123</v>
      </c>
      <c r="I981" s="92"/>
    </row>
    <row r="982" spans="1:9" x14ac:dyDescent="0.2">
      <c r="A982" s="69">
        <v>982</v>
      </c>
      <c r="B982" s="90" t="s">
        <v>3295</v>
      </c>
      <c r="C982" s="90" t="s">
        <v>3296</v>
      </c>
      <c r="D982" s="90" t="s">
        <v>3297</v>
      </c>
      <c r="E982" s="83">
        <v>3115583677</v>
      </c>
      <c r="F982" s="93" t="s">
        <v>3256</v>
      </c>
      <c r="G982" s="83">
        <v>51868776</v>
      </c>
      <c r="H982" s="93" t="s">
        <v>1123</v>
      </c>
      <c r="I982" s="92"/>
    </row>
    <row r="983" spans="1:9" x14ac:dyDescent="0.2">
      <c r="A983" s="69">
        <v>983</v>
      </c>
      <c r="B983" s="90" t="s">
        <v>3298</v>
      </c>
      <c r="C983" s="90" t="s">
        <v>3299</v>
      </c>
      <c r="D983" s="90" t="s">
        <v>3300</v>
      </c>
      <c r="E983" s="83">
        <v>3143036765</v>
      </c>
      <c r="F983" s="93" t="s">
        <v>3301</v>
      </c>
      <c r="G983" s="83">
        <v>21111443</v>
      </c>
      <c r="H983" s="93" t="s">
        <v>1123</v>
      </c>
      <c r="I983" s="92"/>
    </row>
    <row r="984" spans="1:9" x14ac:dyDescent="0.2">
      <c r="A984" s="69">
        <v>984</v>
      </c>
      <c r="B984" s="90" t="s">
        <v>3302</v>
      </c>
      <c r="C984" s="90" t="s">
        <v>3303</v>
      </c>
      <c r="D984" s="90" t="s">
        <v>3304</v>
      </c>
      <c r="E984" s="83">
        <v>3142321928</v>
      </c>
      <c r="F984" s="93" t="s">
        <v>3301</v>
      </c>
      <c r="G984" s="83">
        <v>10112127</v>
      </c>
      <c r="H984" s="93" t="s">
        <v>1123</v>
      </c>
      <c r="I984" s="92"/>
    </row>
    <row r="985" spans="1:9" x14ac:dyDescent="0.2">
      <c r="A985" s="69">
        <v>985</v>
      </c>
      <c r="B985" s="90" t="s">
        <v>3305</v>
      </c>
      <c r="C985" s="90" t="s">
        <v>3306</v>
      </c>
      <c r="D985" s="90" t="s">
        <v>3307</v>
      </c>
      <c r="E985" s="83">
        <v>3014907762</v>
      </c>
      <c r="F985" s="93" t="s">
        <v>3301</v>
      </c>
      <c r="G985" s="83">
        <v>1088315202</v>
      </c>
      <c r="H985" s="93" t="s">
        <v>1123</v>
      </c>
      <c r="I985" s="92"/>
    </row>
    <row r="986" spans="1:9" x14ac:dyDescent="0.2">
      <c r="A986" s="69">
        <v>986</v>
      </c>
      <c r="B986" s="90" t="s">
        <v>3308</v>
      </c>
      <c r="C986" s="90" t="s">
        <v>1856</v>
      </c>
      <c r="D986" s="90" t="s">
        <v>3309</v>
      </c>
      <c r="E986" s="83">
        <v>3143069241</v>
      </c>
      <c r="F986" s="93" t="s">
        <v>3301</v>
      </c>
      <c r="G986" s="83">
        <v>23444254</v>
      </c>
      <c r="H986" s="93" t="s">
        <v>1123</v>
      </c>
      <c r="I986" s="92"/>
    </row>
    <row r="987" spans="1:9" x14ac:dyDescent="0.2">
      <c r="A987" s="69">
        <v>987</v>
      </c>
      <c r="B987" s="90" t="s">
        <v>3310</v>
      </c>
      <c r="C987" s="90" t="s">
        <v>3311</v>
      </c>
      <c r="D987" s="90" t="s">
        <v>3312</v>
      </c>
      <c r="E987" s="83">
        <v>3103194381</v>
      </c>
      <c r="F987" s="93" t="s">
        <v>3301</v>
      </c>
      <c r="G987" s="83">
        <v>79511007</v>
      </c>
      <c r="H987" s="93" t="s">
        <v>1123</v>
      </c>
      <c r="I987" s="92"/>
    </row>
    <row r="988" spans="1:9" x14ac:dyDescent="0.2">
      <c r="A988" s="69">
        <v>988</v>
      </c>
      <c r="B988" s="90" t="s">
        <v>3313</v>
      </c>
      <c r="C988" s="90" t="s">
        <v>3314</v>
      </c>
      <c r="D988" s="90" t="s">
        <v>3315</v>
      </c>
      <c r="E988" s="83">
        <v>3175147739</v>
      </c>
      <c r="F988" s="93" t="s">
        <v>3301</v>
      </c>
      <c r="G988" s="83">
        <v>52459368</v>
      </c>
      <c r="H988" s="93" t="s">
        <v>1123</v>
      </c>
      <c r="I988" s="92"/>
    </row>
    <row r="989" spans="1:9" x14ac:dyDescent="0.2">
      <c r="A989" s="69">
        <v>989</v>
      </c>
      <c r="B989" s="90" t="s">
        <v>3316</v>
      </c>
      <c r="C989" s="90" t="s">
        <v>3317</v>
      </c>
      <c r="D989" s="90" t="s">
        <v>3318</v>
      </c>
      <c r="E989" s="83">
        <v>3102539853</v>
      </c>
      <c r="F989" s="93" t="s">
        <v>3301</v>
      </c>
      <c r="G989" s="83">
        <v>52726221</v>
      </c>
      <c r="H989" s="93" t="s">
        <v>1123</v>
      </c>
      <c r="I989" s="92"/>
    </row>
    <row r="990" spans="1:9" x14ac:dyDescent="0.2">
      <c r="A990" s="69">
        <v>990</v>
      </c>
      <c r="B990" s="90" t="s">
        <v>3319</v>
      </c>
      <c r="C990" s="90" t="s">
        <v>3320</v>
      </c>
      <c r="D990" s="90" t="s">
        <v>3321</v>
      </c>
      <c r="E990" s="83">
        <v>3144378183</v>
      </c>
      <c r="F990" s="93" t="s">
        <v>3301</v>
      </c>
      <c r="G990" s="83"/>
      <c r="H990" s="93" t="s">
        <v>1123</v>
      </c>
      <c r="I990" s="92"/>
    </row>
    <row r="991" spans="1:9" x14ac:dyDescent="0.2">
      <c r="A991" s="69">
        <v>991</v>
      </c>
      <c r="B991" s="90" t="s">
        <v>3322</v>
      </c>
      <c r="C991" s="90" t="s">
        <v>3323</v>
      </c>
      <c r="D991" s="90" t="s">
        <v>3324</v>
      </c>
      <c r="E991" s="83">
        <v>3212353950</v>
      </c>
      <c r="F991" s="93" t="s">
        <v>3301</v>
      </c>
      <c r="G991" s="83">
        <v>52110830</v>
      </c>
      <c r="H991" s="93" t="s">
        <v>1123</v>
      </c>
      <c r="I991" s="92"/>
    </row>
    <row r="992" spans="1:9" x14ac:dyDescent="0.2">
      <c r="A992" s="69">
        <v>992</v>
      </c>
      <c r="B992" s="90" t="s">
        <v>3325</v>
      </c>
      <c r="C992" s="90" t="s">
        <v>3326</v>
      </c>
      <c r="D992" s="90" t="s">
        <v>3327</v>
      </c>
      <c r="E992" s="83">
        <v>3213037602</v>
      </c>
      <c r="F992" s="93" t="s">
        <v>3301</v>
      </c>
      <c r="G992" s="83">
        <v>1033717095</v>
      </c>
      <c r="H992" s="93" t="s">
        <v>1123</v>
      </c>
      <c r="I992" s="92"/>
    </row>
    <row r="993" spans="1:9" x14ac:dyDescent="0.2">
      <c r="A993" s="69">
        <v>993</v>
      </c>
      <c r="B993" s="90" t="s">
        <v>3328</v>
      </c>
      <c r="C993" s="90" t="s">
        <v>3329</v>
      </c>
      <c r="D993" s="90" t="s">
        <v>3330</v>
      </c>
      <c r="E993" s="83">
        <v>3194776415</v>
      </c>
      <c r="F993" s="93" t="s">
        <v>3301</v>
      </c>
      <c r="G993" s="83">
        <v>39658066</v>
      </c>
      <c r="H993" s="93" t="s">
        <v>1123</v>
      </c>
      <c r="I993" s="92"/>
    </row>
    <row r="994" spans="1:9" x14ac:dyDescent="0.2">
      <c r="A994" s="69">
        <v>994</v>
      </c>
      <c r="B994" s="90" t="s">
        <v>3331</v>
      </c>
      <c r="C994" s="90" t="s">
        <v>3332</v>
      </c>
      <c r="D994" s="90" t="s">
        <v>3333</v>
      </c>
      <c r="E994" s="83">
        <v>3138557750</v>
      </c>
      <c r="F994" s="93" t="s">
        <v>3334</v>
      </c>
      <c r="G994" s="83"/>
      <c r="H994" s="93" t="s">
        <v>1123</v>
      </c>
      <c r="I994" s="92"/>
    </row>
    <row r="995" spans="1:9" x14ac:dyDescent="0.2">
      <c r="A995" s="69">
        <v>995</v>
      </c>
      <c r="B995" s="90" t="s">
        <v>3335</v>
      </c>
      <c r="C995" s="90" t="s">
        <v>3336</v>
      </c>
      <c r="D995" s="90" t="s">
        <v>3337</v>
      </c>
      <c r="E995" s="83">
        <v>3104821832</v>
      </c>
      <c r="F995" s="93" t="s">
        <v>3334</v>
      </c>
      <c r="G995" s="83">
        <v>80129305</v>
      </c>
      <c r="H995" s="93" t="s">
        <v>1123</v>
      </c>
      <c r="I995" s="92"/>
    </row>
    <row r="996" spans="1:9" x14ac:dyDescent="0.2">
      <c r="A996" s="69">
        <v>996</v>
      </c>
      <c r="B996" s="90" t="s">
        <v>3338</v>
      </c>
      <c r="C996" s="90" t="s">
        <v>3339</v>
      </c>
      <c r="D996" s="90" t="s">
        <v>3340</v>
      </c>
      <c r="E996" s="83">
        <v>3115362603</v>
      </c>
      <c r="F996" s="93" t="s">
        <v>3334</v>
      </c>
      <c r="G996" s="83">
        <v>11412377</v>
      </c>
      <c r="H996" s="93" t="s">
        <v>1123</v>
      </c>
      <c r="I996" s="92"/>
    </row>
    <row r="997" spans="1:9" x14ac:dyDescent="0.2">
      <c r="A997" s="69">
        <v>997</v>
      </c>
      <c r="B997" s="90" t="s">
        <v>3341</v>
      </c>
      <c r="C997" s="90" t="s">
        <v>3342</v>
      </c>
      <c r="D997" s="90" t="s">
        <v>3343</v>
      </c>
      <c r="E997" s="83">
        <v>3144814383</v>
      </c>
      <c r="F997" s="93" t="s">
        <v>3334</v>
      </c>
      <c r="G997" s="83">
        <v>52076600</v>
      </c>
      <c r="H997" s="93" t="s">
        <v>1123</v>
      </c>
      <c r="I997" s="92"/>
    </row>
    <row r="998" spans="1:9" x14ac:dyDescent="0.2">
      <c r="A998" s="69">
        <v>998</v>
      </c>
      <c r="B998" s="90" t="s">
        <v>3344</v>
      </c>
      <c r="C998" s="90" t="s">
        <v>3345</v>
      </c>
      <c r="D998" s="90" t="s">
        <v>3346</v>
      </c>
      <c r="E998" s="83">
        <v>7722508</v>
      </c>
      <c r="F998" s="93" t="s">
        <v>3334</v>
      </c>
      <c r="G998" s="83">
        <v>4966787</v>
      </c>
      <c r="H998" s="93" t="s">
        <v>1123</v>
      </c>
      <c r="I998" s="92"/>
    </row>
    <row r="999" spans="1:9" x14ac:dyDescent="0.2">
      <c r="A999" s="69">
        <v>999</v>
      </c>
      <c r="B999" s="90" t="s">
        <v>3347</v>
      </c>
      <c r="C999" s="90" t="s">
        <v>3348</v>
      </c>
      <c r="D999" s="90" t="s">
        <v>3349</v>
      </c>
      <c r="E999" s="83">
        <v>3206864682</v>
      </c>
      <c r="F999" s="93" t="s">
        <v>3334</v>
      </c>
      <c r="G999" s="83">
        <v>51552532</v>
      </c>
      <c r="H999" s="93" t="s">
        <v>1123</v>
      </c>
      <c r="I999" s="92"/>
    </row>
    <row r="1000" spans="1:9" x14ac:dyDescent="0.2">
      <c r="A1000" s="69">
        <v>1000</v>
      </c>
      <c r="B1000" s="90" t="s">
        <v>3350</v>
      </c>
      <c r="C1000" s="90" t="s">
        <v>3351</v>
      </c>
      <c r="D1000" s="90" t="s">
        <v>3352</v>
      </c>
      <c r="E1000" s="83">
        <v>7711681</v>
      </c>
      <c r="F1000" s="93" t="s">
        <v>3334</v>
      </c>
      <c r="G1000" s="83">
        <v>41911252</v>
      </c>
      <c r="H1000" s="93" t="s">
        <v>1123</v>
      </c>
      <c r="I1000" s="92"/>
    </row>
    <row r="1001" spans="1:9" x14ac:dyDescent="0.2">
      <c r="A1001" s="69">
        <v>1001</v>
      </c>
      <c r="B1001" s="90" t="s">
        <v>3353</v>
      </c>
      <c r="C1001" s="90" t="s">
        <v>3354</v>
      </c>
      <c r="D1001" s="90" t="s">
        <v>3355</v>
      </c>
      <c r="E1001" s="83">
        <v>771246</v>
      </c>
      <c r="F1001" s="93" t="s">
        <v>3334</v>
      </c>
      <c r="G1001" s="83">
        <v>41709634</v>
      </c>
      <c r="H1001" s="93" t="s">
        <v>1123</v>
      </c>
      <c r="I1001" s="92"/>
    </row>
    <row r="1002" spans="1:9" x14ac:dyDescent="0.2">
      <c r="A1002" s="69">
        <v>1002</v>
      </c>
      <c r="B1002" s="90" t="s">
        <v>3356</v>
      </c>
      <c r="C1002" s="90" t="s">
        <v>3357</v>
      </c>
      <c r="D1002" s="90" t="s">
        <v>3358</v>
      </c>
      <c r="E1002" s="83">
        <v>5670484</v>
      </c>
      <c r="F1002" s="93" t="s">
        <v>3334</v>
      </c>
      <c r="G1002" s="83">
        <v>1033684115</v>
      </c>
      <c r="H1002" s="93" t="s">
        <v>1123</v>
      </c>
      <c r="I1002" s="92"/>
    </row>
    <row r="1003" spans="1:9" x14ac:dyDescent="0.2">
      <c r="A1003" s="69">
        <v>1003</v>
      </c>
      <c r="B1003" s="90" t="s">
        <v>3359</v>
      </c>
      <c r="C1003" s="90" t="s">
        <v>3360</v>
      </c>
      <c r="D1003" s="90" t="s">
        <v>3361</v>
      </c>
      <c r="E1003" s="83">
        <v>3208453187</v>
      </c>
      <c r="F1003" s="93" t="s">
        <v>3334</v>
      </c>
      <c r="G1003" s="83">
        <v>1033760737</v>
      </c>
      <c r="H1003" s="93" t="s">
        <v>1123</v>
      </c>
      <c r="I1003" s="92"/>
    </row>
    <row r="1004" spans="1:9" x14ac:dyDescent="0.2">
      <c r="A1004" s="69">
        <v>1004</v>
      </c>
      <c r="B1004" s="90" t="s">
        <v>3362</v>
      </c>
      <c r="C1004" s="90" t="s">
        <v>3363</v>
      </c>
      <c r="D1004" s="90" t="s">
        <v>3364</v>
      </c>
      <c r="E1004" s="83">
        <v>3204582223</v>
      </c>
      <c r="F1004" s="93" t="s">
        <v>3334</v>
      </c>
      <c r="G1004" s="83">
        <v>52539675</v>
      </c>
      <c r="H1004" s="93" t="s">
        <v>1123</v>
      </c>
      <c r="I1004" s="92"/>
    </row>
    <row r="1005" spans="1:9" x14ac:dyDescent="0.2">
      <c r="A1005" s="69">
        <v>1005</v>
      </c>
      <c r="B1005" s="90" t="s">
        <v>3365</v>
      </c>
      <c r="C1005" s="90" t="s">
        <v>1348</v>
      </c>
      <c r="D1005" s="90" t="s">
        <v>3366</v>
      </c>
      <c r="E1005" s="83">
        <v>3142028735</v>
      </c>
      <c r="F1005" s="93" t="s">
        <v>3334</v>
      </c>
      <c r="G1005" s="83">
        <v>39717030</v>
      </c>
      <c r="H1005" s="93" t="s">
        <v>1123</v>
      </c>
      <c r="I1005" s="92"/>
    </row>
    <row r="1006" spans="1:9" x14ac:dyDescent="0.2">
      <c r="A1006" s="69">
        <v>1006</v>
      </c>
      <c r="B1006" s="90" t="s">
        <v>3367</v>
      </c>
      <c r="C1006" s="90" t="s">
        <v>3368</v>
      </c>
      <c r="D1006" s="90" t="s">
        <v>3369</v>
      </c>
      <c r="E1006" s="83">
        <v>3152950808</v>
      </c>
      <c r="F1006" s="93" t="s">
        <v>3334</v>
      </c>
      <c r="G1006" s="83">
        <v>52909277</v>
      </c>
      <c r="H1006" s="93" t="s">
        <v>1123</v>
      </c>
      <c r="I1006" s="92"/>
    </row>
    <row r="1007" spans="1:9" x14ac:dyDescent="0.2">
      <c r="A1007" s="69">
        <v>1007</v>
      </c>
      <c r="B1007" s="90" t="s">
        <v>8180</v>
      </c>
      <c r="C1007" s="90" t="s">
        <v>3370</v>
      </c>
      <c r="D1007" s="90" t="s">
        <v>3371</v>
      </c>
      <c r="E1007" s="83">
        <v>3163823474</v>
      </c>
      <c r="F1007" s="93" t="s">
        <v>1037</v>
      </c>
      <c r="G1007" s="83">
        <v>79133739</v>
      </c>
      <c r="H1007" s="93" t="s">
        <v>1123</v>
      </c>
      <c r="I1007" s="92"/>
    </row>
    <row r="1008" spans="1:9" x14ac:dyDescent="0.2">
      <c r="A1008" s="69">
        <v>1008</v>
      </c>
      <c r="B1008" s="90" t="s">
        <v>3372</v>
      </c>
      <c r="C1008" s="90" t="s">
        <v>3373</v>
      </c>
      <c r="D1008" s="90" t="s">
        <v>3374</v>
      </c>
      <c r="E1008" s="83">
        <v>3192644202</v>
      </c>
      <c r="F1008" s="93" t="s">
        <v>1037</v>
      </c>
      <c r="G1008" s="83">
        <v>1030658806</v>
      </c>
      <c r="H1008" s="93" t="s">
        <v>1123</v>
      </c>
      <c r="I1008" s="92"/>
    </row>
    <row r="1009" spans="1:9" x14ac:dyDescent="0.2">
      <c r="A1009" s="69">
        <v>1009</v>
      </c>
      <c r="B1009" s="90" t="s">
        <v>2174</v>
      </c>
      <c r="C1009" s="90" t="s">
        <v>3375</v>
      </c>
      <c r="D1009" s="90" t="s">
        <v>3376</v>
      </c>
      <c r="E1009" s="83">
        <v>3124351793</v>
      </c>
      <c r="F1009" s="93" t="s">
        <v>3256</v>
      </c>
      <c r="G1009" s="83">
        <v>52437218</v>
      </c>
      <c r="H1009" s="93" t="s">
        <v>1123</v>
      </c>
      <c r="I1009" s="92"/>
    </row>
    <row r="1010" spans="1:9" x14ac:dyDescent="0.2">
      <c r="A1010" s="69">
        <v>1010</v>
      </c>
      <c r="B1010" s="90" t="s">
        <v>3377</v>
      </c>
      <c r="C1010" s="90" t="s">
        <v>3378</v>
      </c>
      <c r="D1010" s="90" t="s">
        <v>3379</v>
      </c>
      <c r="E1010" s="83">
        <v>3729590</v>
      </c>
      <c r="F1010" s="93" t="s">
        <v>3256</v>
      </c>
      <c r="G1010" s="83">
        <v>1074158535</v>
      </c>
      <c r="H1010" s="93" t="s">
        <v>1123</v>
      </c>
      <c r="I1010" s="92"/>
    </row>
    <row r="1011" spans="1:9" x14ac:dyDescent="0.2">
      <c r="A1011" s="69">
        <v>1011</v>
      </c>
      <c r="B1011" s="90" t="s">
        <v>3380</v>
      </c>
      <c r="C1011" s="90" t="s">
        <v>639</v>
      </c>
      <c r="D1011" s="90" t="s">
        <v>3381</v>
      </c>
      <c r="E1011" s="83" t="s">
        <v>3382</v>
      </c>
      <c r="F1011" s="93" t="s">
        <v>3256</v>
      </c>
      <c r="G1011" s="83">
        <v>52297494</v>
      </c>
      <c r="H1011" s="93" t="s">
        <v>1123</v>
      </c>
      <c r="I1011" s="92"/>
    </row>
    <row r="1012" spans="1:9" x14ac:dyDescent="0.2">
      <c r="A1012" s="69">
        <v>1012</v>
      </c>
      <c r="B1012" s="90" t="s">
        <v>3383</v>
      </c>
      <c r="C1012" s="90" t="s">
        <v>3384</v>
      </c>
      <c r="D1012" s="90" t="s">
        <v>3385</v>
      </c>
      <c r="E1012" s="83">
        <v>3148275558</v>
      </c>
      <c r="F1012" s="93" t="s">
        <v>3256</v>
      </c>
      <c r="G1012" s="83">
        <v>30338191</v>
      </c>
      <c r="H1012" s="93" t="s">
        <v>1123</v>
      </c>
      <c r="I1012" s="92"/>
    </row>
    <row r="1013" spans="1:9" x14ac:dyDescent="0.2">
      <c r="A1013" s="69">
        <v>1013</v>
      </c>
      <c r="B1013" s="90" t="s">
        <v>3386</v>
      </c>
      <c r="C1013" s="90" t="s">
        <v>639</v>
      </c>
      <c r="D1013" s="90" t="s">
        <v>3387</v>
      </c>
      <c r="E1013" s="83">
        <v>3123148507</v>
      </c>
      <c r="F1013" s="93" t="s">
        <v>3256</v>
      </c>
      <c r="G1013" s="83">
        <v>1026561321</v>
      </c>
      <c r="H1013" s="93" t="s">
        <v>1123</v>
      </c>
      <c r="I1013" s="92"/>
    </row>
    <row r="1014" spans="1:9" x14ac:dyDescent="0.2">
      <c r="A1014" s="69">
        <v>1014</v>
      </c>
      <c r="B1014" s="90" t="s">
        <v>3388</v>
      </c>
      <c r="C1014" s="90" t="s">
        <v>3389</v>
      </c>
      <c r="D1014" s="90" t="s">
        <v>3390</v>
      </c>
      <c r="E1014" s="83">
        <v>3124336161</v>
      </c>
      <c r="F1014" s="93" t="s">
        <v>3256</v>
      </c>
      <c r="G1014" s="83">
        <v>52447540</v>
      </c>
      <c r="H1014" s="93" t="s">
        <v>1123</v>
      </c>
      <c r="I1014" s="92"/>
    </row>
    <row r="1015" spans="1:9" x14ac:dyDescent="0.2">
      <c r="A1015" s="69">
        <v>1015</v>
      </c>
      <c r="B1015" s="90" t="s">
        <v>3391</v>
      </c>
      <c r="C1015" s="90" t="s">
        <v>3392</v>
      </c>
      <c r="D1015" s="90" t="s">
        <v>3393</v>
      </c>
      <c r="E1015" s="83">
        <v>320212884</v>
      </c>
      <c r="F1015" s="93" t="s">
        <v>3256</v>
      </c>
      <c r="G1015" s="83">
        <v>51988137</v>
      </c>
      <c r="H1015" s="93" t="s">
        <v>1123</v>
      </c>
      <c r="I1015" s="92"/>
    </row>
    <row r="1016" spans="1:9" x14ac:dyDescent="0.2">
      <c r="A1016" s="69">
        <v>1016</v>
      </c>
      <c r="B1016" s="90" t="s">
        <v>3394</v>
      </c>
      <c r="C1016" s="90" t="s">
        <v>639</v>
      </c>
      <c r="D1016" s="90" t="s">
        <v>3395</v>
      </c>
      <c r="E1016" s="83">
        <v>7697193</v>
      </c>
      <c r="F1016" s="93" t="s">
        <v>3256</v>
      </c>
      <c r="G1016" s="83">
        <v>19372900</v>
      </c>
      <c r="H1016" s="93" t="s">
        <v>1123</v>
      </c>
      <c r="I1016" s="92"/>
    </row>
    <row r="1017" spans="1:9" x14ac:dyDescent="0.2">
      <c r="A1017" s="69">
        <v>1017</v>
      </c>
      <c r="B1017" s="90" t="s">
        <v>3396</v>
      </c>
      <c r="C1017" s="90" t="s">
        <v>3397</v>
      </c>
      <c r="D1017" s="90" t="s">
        <v>3398</v>
      </c>
      <c r="E1017" s="83">
        <v>3218504529</v>
      </c>
      <c r="F1017" s="93" t="s">
        <v>3256</v>
      </c>
      <c r="G1017" s="83">
        <v>79923516</v>
      </c>
      <c r="H1017" s="93" t="s">
        <v>1123</v>
      </c>
      <c r="I1017" s="92"/>
    </row>
    <row r="1018" spans="1:9" x14ac:dyDescent="0.2">
      <c r="A1018" s="69">
        <v>1018</v>
      </c>
      <c r="B1018" s="90" t="s">
        <v>3399</v>
      </c>
      <c r="C1018" s="90" t="s">
        <v>3400</v>
      </c>
      <c r="D1018" s="90" t="s">
        <v>3401</v>
      </c>
      <c r="E1018" s="83">
        <v>3103129186</v>
      </c>
      <c r="F1018" s="93" t="s">
        <v>3256</v>
      </c>
      <c r="G1018" s="83">
        <v>19363083</v>
      </c>
      <c r="H1018" s="93" t="s">
        <v>1123</v>
      </c>
      <c r="I1018" s="92"/>
    </row>
    <row r="1019" spans="1:9" x14ac:dyDescent="0.2">
      <c r="A1019" s="69">
        <v>1019</v>
      </c>
      <c r="B1019" s="90" t="s">
        <v>3402</v>
      </c>
      <c r="C1019" s="90" t="s">
        <v>639</v>
      </c>
      <c r="D1019" s="90" t="s">
        <v>3403</v>
      </c>
      <c r="E1019" s="83">
        <v>3204893061</v>
      </c>
      <c r="F1019" s="93" t="s">
        <v>1033</v>
      </c>
      <c r="G1019" s="83">
        <v>51753816</v>
      </c>
      <c r="H1019" s="93" t="s">
        <v>2970</v>
      </c>
      <c r="I1019" s="92"/>
    </row>
    <row r="1020" spans="1:9" x14ac:dyDescent="0.2">
      <c r="A1020" s="69">
        <v>1020</v>
      </c>
      <c r="B1020" s="90" t="s">
        <v>3404</v>
      </c>
      <c r="C1020" s="90" t="s">
        <v>3405</v>
      </c>
      <c r="D1020" s="90" t="s">
        <v>3406</v>
      </c>
      <c r="E1020" s="83">
        <v>3134995220</v>
      </c>
      <c r="F1020" s="93" t="s">
        <v>3301</v>
      </c>
      <c r="G1020" s="83">
        <v>52733058</v>
      </c>
      <c r="H1020" s="93" t="s">
        <v>1123</v>
      </c>
      <c r="I1020" s="92"/>
    </row>
    <row r="1021" spans="1:9" x14ac:dyDescent="0.2">
      <c r="A1021" s="69">
        <v>1021</v>
      </c>
      <c r="B1021" s="90" t="s">
        <v>3407</v>
      </c>
      <c r="C1021" s="90" t="s">
        <v>3408</v>
      </c>
      <c r="D1021" s="90" t="s">
        <v>3409</v>
      </c>
      <c r="E1021" s="83">
        <v>3113560971</v>
      </c>
      <c r="F1021" s="93" t="s">
        <v>3301</v>
      </c>
      <c r="G1021" s="83">
        <v>52932214</v>
      </c>
      <c r="H1021" s="93" t="s">
        <v>1123</v>
      </c>
      <c r="I1021" s="92"/>
    </row>
    <row r="1022" spans="1:9" x14ac:dyDescent="0.2">
      <c r="A1022" s="69">
        <v>1022</v>
      </c>
      <c r="B1022" s="90" t="s">
        <v>3410</v>
      </c>
      <c r="C1022" s="90" t="s">
        <v>3411</v>
      </c>
      <c r="D1022" s="90" t="s">
        <v>3412</v>
      </c>
      <c r="E1022" s="83">
        <v>3222383699</v>
      </c>
      <c r="F1022" s="93" t="s">
        <v>3301</v>
      </c>
      <c r="G1022" s="83">
        <v>51706795</v>
      </c>
      <c r="H1022" s="93" t="s">
        <v>1123</v>
      </c>
      <c r="I1022" s="92"/>
    </row>
    <row r="1023" spans="1:9" x14ac:dyDescent="0.2">
      <c r="A1023" s="69">
        <v>1023</v>
      </c>
      <c r="B1023" s="90" t="s">
        <v>3413</v>
      </c>
      <c r="C1023" s="90" t="s">
        <v>3414</v>
      </c>
      <c r="D1023" s="90" t="s">
        <v>3415</v>
      </c>
      <c r="E1023" s="83">
        <v>3204459120</v>
      </c>
      <c r="F1023" s="93" t="s">
        <v>3301</v>
      </c>
      <c r="G1023" s="83">
        <v>20575845</v>
      </c>
      <c r="H1023" s="93" t="s">
        <v>1123</v>
      </c>
      <c r="I1023" s="92"/>
    </row>
    <row r="1024" spans="1:9" x14ac:dyDescent="0.2">
      <c r="A1024" s="69">
        <v>1024</v>
      </c>
      <c r="B1024" s="90" t="s">
        <v>3416</v>
      </c>
      <c r="C1024" s="90" t="s">
        <v>3417</v>
      </c>
      <c r="D1024" s="90" t="s">
        <v>3418</v>
      </c>
      <c r="E1024" s="83">
        <v>3122480094</v>
      </c>
      <c r="F1024" s="93" t="s">
        <v>3301</v>
      </c>
      <c r="G1024" s="83">
        <v>30225160</v>
      </c>
      <c r="H1024" s="93" t="s">
        <v>1123</v>
      </c>
      <c r="I1024" s="92"/>
    </row>
    <row r="1025" spans="1:9" x14ac:dyDescent="0.2">
      <c r="A1025" s="69">
        <v>1025</v>
      </c>
      <c r="B1025" s="90" t="s">
        <v>3419</v>
      </c>
      <c r="C1025" s="90" t="s">
        <v>3420</v>
      </c>
      <c r="D1025" s="90" t="s">
        <v>3421</v>
      </c>
      <c r="E1025" s="83">
        <v>3204956939</v>
      </c>
      <c r="F1025" s="93" t="s">
        <v>3301</v>
      </c>
      <c r="G1025" s="83">
        <v>74323922</v>
      </c>
      <c r="H1025" s="93" t="s">
        <v>1123</v>
      </c>
      <c r="I1025" s="92"/>
    </row>
    <row r="1026" spans="1:9" x14ac:dyDescent="0.2">
      <c r="A1026" s="69">
        <v>1026</v>
      </c>
      <c r="B1026" s="90" t="s">
        <v>3422</v>
      </c>
      <c r="C1026" s="90" t="s">
        <v>3423</v>
      </c>
      <c r="D1026" s="90" t="s">
        <v>3424</v>
      </c>
      <c r="E1026" s="83">
        <v>3123234276</v>
      </c>
      <c r="F1026" s="93" t="s">
        <v>3301</v>
      </c>
      <c r="G1026" s="83">
        <v>80360920</v>
      </c>
      <c r="H1026" s="93" t="s">
        <v>1123</v>
      </c>
      <c r="I1026" s="92"/>
    </row>
    <row r="1027" spans="1:9" x14ac:dyDescent="0.2">
      <c r="A1027" s="69">
        <v>1027</v>
      </c>
      <c r="B1027" s="90" t="s">
        <v>3425</v>
      </c>
      <c r="C1027" s="90" t="s">
        <v>639</v>
      </c>
      <c r="D1027" s="90" t="s">
        <v>3426</v>
      </c>
      <c r="E1027" s="83">
        <v>7692427</v>
      </c>
      <c r="F1027" s="93" t="s">
        <v>3301</v>
      </c>
      <c r="G1027" s="83">
        <v>41346667</v>
      </c>
      <c r="H1027" s="93" t="s">
        <v>1123</v>
      </c>
      <c r="I1027" s="92"/>
    </row>
    <row r="1028" spans="1:9" x14ac:dyDescent="0.2">
      <c r="A1028" s="69">
        <v>1028</v>
      </c>
      <c r="B1028" s="90" t="s">
        <v>3427</v>
      </c>
      <c r="C1028" s="90" t="s">
        <v>3428</v>
      </c>
      <c r="D1028" s="90" t="s">
        <v>3429</v>
      </c>
      <c r="E1028" s="83">
        <v>2058291</v>
      </c>
      <c r="F1028" s="93" t="s">
        <v>3301</v>
      </c>
      <c r="G1028" s="83">
        <v>11410939</v>
      </c>
      <c r="H1028" s="93" t="s">
        <v>1123</v>
      </c>
      <c r="I1028" s="92"/>
    </row>
    <row r="1029" spans="1:9" x14ac:dyDescent="0.2">
      <c r="A1029" s="69">
        <v>1029</v>
      </c>
      <c r="B1029" s="90" t="s">
        <v>3430</v>
      </c>
      <c r="C1029" s="90" t="s">
        <v>1348</v>
      </c>
      <c r="D1029" s="90" t="s">
        <v>3431</v>
      </c>
      <c r="E1029" s="83">
        <v>3174571902</v>
      </c>
      <c r="F1029" s="93" t="s">
        <v>3301</v>
      </c>
      <c r="G1029" s="83">
        <v>80128729</v>
      </c>
      <c r="H1029" s="93" t="s">
        <v>1123</v>
      </c>
      <c r="I1029" s="92"/>
    </row>
    <row r="1030" spans="1:9" x14ac:dyDescent="0.2">
      <c r="A1030" s="69">
        <v>1030</v>
      </c>
      <c r="B1030" s="90" t="s">
        <v>3432</v>
      </c>
      <c r="C1030" s="90" t="s">
        <v>3433</v>
      </c>
      <c r="D1030" s="90" t="s">
        <v>3434</v>
      </c>
      <c r="E1030" s="83">
        <v>3013172325</v>
      </c>
      <c r="F1030" s="93" t="s">
        <v>3301</v>
      </c>
      <c r="G1030" s="83">
        <v>41739823</v>
      </c>
      <c r="H1030" s="93" t="s">
        <v>1123</v>
      </c>
      <c r="I1030" s="92"/>
    </row>
    <row r="1031" spans="1:9" x14ac:dyDescent="0.2">
      <c r="A1031" s="69">
        <v>1031</v>
      </c>
      <c r="B1031" s="90" t="s">
        <v>3435</v>
      </c>
      <c r="C1031" s="90" t="s">
        <v>3436</v>
      </c>
      <c r="D1031" s="90" t="s">
        <v>3437</v>
      </c>
      <c r="E1031" s="83">
        <v>3202303107</v>
      </c>
      <c r="F1031" s="93" t="s">
        <v>3301</v>
      </c>
      <c r="G1031" s="83">
        <v>11450816</v>
      </c>
      <c r="H1031" s="93" t="s">
        <v>1123</v>
      </c>
      <c r="I1031" s="92"/>
    </row>
    <row r="1032" spans="1:9" x14ac:dyDescent="0.2">
      <c r="A1032" s="69">
        <v>1032</v>
      </c>
      <c r="B1032" s="90" t="s">
        <v>3438</v>
      </c>
      <c r="C1032" s="90" t="s">
        <v>3439</v>
      </c>
      <c r="D1032" s="90" t="s">
        <v>3440</v>
      </c>
      <c r="E1032" s="83">
        <v>3144330227</v>
      </c>
      <c r="F1032" s="93" t="s">
        <v>3301</v>
      </c>
      <c r="G1032" s="83"/>
      <c r="H1032" s="93" t="s">
        <v>1123</v>
      </c>
      <c r="I1032" s="92"/>
    </row>
    <row r="1033" spans="1:9" x14ac:dyDescent="0.2">
      <c r="A1033" s="69">
        <v>1033</v>
      </c>
      <c r="B1033" s="90" t="s">
        <v>3441</v>
      </c>
      <c r="C1033" s="90" t="s">
        <v>3442</v>
      </c>
      <c r="D1033" s="90" t="s">
        <v>3443</v>
      </c>
      <c r="E1033" s="83"/>
      <c r="F1033" s="93" t="s">
        <v>3334</v>
      </c>
      <c r="G1033" s="83"/>
      <c r="H1033" s="93" t="s">
        <v>1123</v>
      </c>
      <c r="I1033" s="92"/>
    </row>
    <row r="1034" spans="1:9" x14ac:dyDescent="0.2">
      <c r="A1034" s="69">
        <v>1034</v>
      </c>
      <c r="B1034" s="90" t="s">
        <v>3444</v>
      </c>
      <c r="C1034" s="90" t="s">
        <v>3445</v>
      </c>
      <c r="D1034" s="90" t="s">
        <v>3446</v>
      </c>
      <c r="E1034" s="83">
        <v>3195402566</v>
      </c>
      <c r="F1034" s="93" t="s">
        <v>3334</v>
      </c>
      <c r="G1034" s="83">
        <v>70351656</v>
      </c>
      <c r="H1034" s="93" t="s">
        <v>1123</v>
      </c>
      <c r="I1034" s="92"/>
    </row>
    <row r="1035" spans="1:9" x14ac:dyDescent="0.2">
      <c r="A1035" s="69">
        <v>1035</v>
      </c>
      <c r="B1035" s="90" t="s">
        <v>3447</v>
      </c>
      <c r="C1035" s="90" t="s">
        <v>3448</v>
      </c>
      <c r="D1035" s="90" t="s">
        <v>3449</v>
      </c>
      <c r="E1035" s="83">
        <v>3172143524</v>
      </c>
      <c r="F1035" s="93" t="s">
        <v>3334</v>
      </c>
      <c r="G1035" s="83">
        <v>41772627</v>
      </c>
      <c r="H1035" s="93" t="s">
        <v>1123</v>
      </c>
      <c r="I1035" s="92"/>
    </row>
    <row r="1036" spans="1:9" x14ac:dyDescent="0.2">
      <c r="A1036" s="69">
        <v>1036</v>
      </c>
      <c r="B1036" s="90" t="s">
        <v>3450</v>
      </c>
      <c r="C1036" s="90" t="s">
        <v>3451</v>
      </c>
      <c r="D1036" s="90" t="s">
        <v>3452</v>
      </c>
      <c r="E1036" s="83"/>
      <c r="F1036" s="93" t="s">
        <v>3334</v>
      </c>
      <c r="G1036" s="83">
        <v>51732460</v>
      </c>
      <c r="H1036" s="93" t="s">
        <v>1123</v>
      </c>
      <c r="I1036" s="92"/>
    </row>
    <row r="1037" spans="1:9" x14ac:dyDescent="0.2">
      <c r="A1037" s="69">
        <v>1037</v>
      </c>
      <c r="B1037" s="90" t="s">
        <v>3453</v>
      </c>
      <c r="C1037" s="90" t="s">
        <v>639</v>
      </c>
      <c r="D1037" s="90" t="s">
        <v>3454</v>
      </c>
      <c r="E1037" s="83">
        <v>3125330394</v>
      </c>
      <c r="F1037" s="93" t="s">
        <v>3334</v>
      </c>
      <c r="G1037" s="83">
        <v>4274706</v>
      </c>
      <c r="H1037" s="93" t="s">
        <v>1123</v>
      </c>
      <c r="I1037" s="92"/>
    </row>
    <row r="1038" spans="1:9" x14ac:dyDescent="0.2">
      <c r="A1038" s="69">
        <v>1038</v>
      </c>
      <c r="B1038" s="90" t="s">
        <v>3455</v>
      </c>
      <c r="C1038" s="90" t="s">
        <v>639</v>
      </c>
      <c r="D1038" s="90" t="s">
        <v>3456</v>
      </c>
      <c r="E1038" s="83" t="s">
        <v>3457</v>
      </c>
      <c r="F1038" s="93" t="s">
        <v>3334</v>
      </c>
      <c r="G1038" s="83">
        <v>52203307</v>
      </c>
      <c r="H1038" s="93" t="s">
        <v>1123</v>
      </c>
      <c r="I1038" s="92"/>
    </row>
    <row r="1039" spans="1:9" x14ac:dyDescent="0.2">
      <c r="A1039" s="69">
        <v>1039</v>
      </c>
      <c r="B1039" s="90" t="s">
        <v>3458</v>
      </c>
      <c r="C1039" s="90" t="s">
        <v>3459</v>
      </c>
      <c r="D1039" s="90" t="s">
        <v>3460</v>
      </c>
      <c r="E1039" s="83">
        <v>3214227475</v>
      </c>
      <c r="F1039" s="93" t="s">
        <v>3334</v>
      </c>
      <c r="G1039" s="83">
        <v>41716110</v>
      </c>
      <c r="H1039" s="93" t="s">
        <v>1123</v>
      </c>
      <c r="I1039" s="92"/>
    </row>
    <row r="1040" spans="1:9" x14ac:dyDescent="0.2">
      <c r="A1040" s="69">
        <v>1040</v>
      </c>
      <c r="B1040" s="90" t="s">
        <v>3461</v>
      </c>
      <c r="C1040" s="90" t="s">
        <v>3462</v>
      </c>
      <c r="D1040" s="90" t="s">
        <v>3463</v>
      </c>
      <c r="E1040" s="83">
        <v>3102578579</v>
      </c>
      <c r="F1040" s="93" t="s">
        <v>3334</v>
      </c>
      <c r="G1040" s="83"/>
      <c r="H1040" s="93" t="s">
        <v>1123</v>
      </c>
      <c r="I1040" s="92"/>
    </row>
    <row r="1041" spans="1:9" x14ac:dyDescent="0.2">
      <c r="A1041" s="69">
        <v>1041</v>
      </c>
      <c r="B1041" s="90" t="s">
        <v>3464</v>
      </c>
      <c r="C1041" s="90" t="s">
        <v>3465</v>
      </c>
      <c r="D1041" s="90" t="s">
        <v>3466</v>
      </c>
      <c r="E1041" s="83">
        <v>3144240656</v>
      </c>
      <c r="F1041" s="93" t="s">
        <v>3334</v>
      </c>
      <c r="G1041" s="83">
        <v>53002471</v>
      </c>
      <c r="H1041" s="93" t="s">
        <v>1123</v>
      </c>
      <c r="I1041" s="92"/>
    </row>
    <row r="1042" spans="1:9" x14ac:dyDescent="0.2">
      <c r="A1042" s="69">
        <v>1042</v>
      </c>
      <c r="B1042" s="90" t="s">
        <v>3467</v>
      </c>
      <c r="C1042" s="90" t="s">
        <v>3468</v>
      </c>
      <c r="D1042" s="90" t="s">
        <v>3469</v>
      </c>
      <c r="E1042" s="83">
        <v>7712781</v>
      </c>
      <c r="F1042" s="93" t="s">
        <v>3334</v>
      </c>
      <c r="G1042" s="83">
        <v>1023863756</v>
      </c>
      <c r="H1042" s="93" t="s">
        <v>1123</v>
      </c>
      <c r="I1042" s="92"/>
    </row>
    <row r="1043" spans="1:9" x14ac:dyDescent="0.2">
      <c r="A1043" s="69">
        <v>1043</v>
      </c>
      <c r="B1043" s="90" t="s">
        <v>3470</v>
      </c>
      <c r="C1043" s="90" t="s">
        <v>3471</v>
      </c>
      <c r="D1043" s="90" t="s">
        <v>3472</v>
      </c>
      <c r="E1043" s="83">
        <v>3112007028</v>
      </c>
      <c r="F1043" s="93" t="s">
        <v>3334</v>
      </c>
      <c r="G1043" s="83">
        <v>80207362</v>
      </c>
      <c r="H1043" s="93" t="s">
        <v>1123</v>
      </c>
      <c r="I1043" s="92"/>
    </row>
    <row r="1044" spans="1:9" x14ac:dyDescent="0.2">
      <c r="A1044" s="69">
        <v>1044</v>
      </c>
      <c r="B1044" s="90" t="s">
        <v>3473</v>
      </c>
      <c r="C1044" s="90" t="s">
        <v>3474</v>
      </c>
      <c r="D1044" s="90" t="s">
        <v>3475</v>
      </c>
      <c r="E1044" s="83"/>
      <c r="F1044" s="93" t="s">
        <v>3334</v>
      </c>
      <c r="G1044" s="83">
        <v>80037357</v>
      </c>
      <c r="H1044" s="93" t="s">
        <v>1123</v>
      </c>
      <c r="I1044" s="92"/>
    </row>
    <row r="1045" spans="1:9" x14ac:dyDescent="0.2">
      <c r="A1045" s="69">
        <v>1045</v>
      </c>
      <c r="B1045" s="90" t="s">
        <v>3476</v>
      </c>
      <c r="C1045" s="90" t="s">
        <v>639</v>
      </c>
      <c r="D1045" s="90" t="s">
        <v>3477</v>
      </c>
      <c r="E1045" s="83">
        <v>7711978</v>
      </c>
      <c r="F1045" s="93" t="s">
        <v>3334</v>
      </c>
      <c r="G1045" s="83">
        <v>41617636</v>
      </c>
      <c r="H1045" s="93" t="s">
        <v>1123</v>
      </c>
      <c r="I1045" s="92"/>
    </row>
    <row r="1046" spans="1:9" x14ac:dyDescent="0.2">
      <c r="A1046" s="69">
        <v>1046</v>
      </c>
      <c r="B1046" s="90" t="s">
        <v>3478</v>
      </c>
      <c r="C1046" s="90" t="s">
        <v>639</v>
      </c>
      <c r="D1046" s="90" t="s">
        <v>3479</v>
      </c>
      <c r="E1046" s="83">
        <v>3104130141</v>
      </c>
      <c r="F1046" s="93" t="s">
        <v>3334</v>
      </c>
      <c r="G1046" s="83">
        <v>23366072</v>
      </c>
      <c r="H1046" s="93" t="s">
        <v>1123</v>
      </c>
      <c r="I1046" s="92"/>
    </row>
    <row r="1047" spans="1:9" x14ac:dyDescent="0.2">
      <c r="A1047" s="69">
        <v>1047</v>
      </c>
      <c r="B1047" s="90" t="s">
        <v>3480</v>
      </c>
      <c r="C1047" s="90" t="s">
        <v>3481</v>
      </c>
      <c r="D1047" s="90" t="s">
        <v>3482</v>
      </c>
      <c r="E1047" s="83">
        <v>4760665</v>
      </c>
      <c r="F1047" s="93" t="s">
        <v>3334</v>
      </c>
      <c r="G1047" s="83">
        <v>1024463087</v>
      </c>
      <c r="H1047" s="93" t="s">
        <v>1123</v>
      </c>
      <c r="I1047" s="92"/>
    </row>
    <row r="1048" spans="1:9" x14ac:dyDescent="0.2">
      <c r="A1048" s="69">
        <v>1048</v>
      </c>
      <c r="B1048" s="90" t="s">
        <v>3483</v>
      </c>
      <c r="C1048" s="90" t="s">
        <v>3484</v>
      </c>
      <c r="D1048" s="90" t="s">
        <v>3485</v>
      </c>
      <c r="E1048" s="83">
        <v>7680762</v>
      </c>
      <c r="F1048" s="93" t="s">
        <v>3486</v>
      </c>
      <c r="G1048" s="83">
        <v>19059833</v>
      </c>
      <c r="H1048" s="93" t="s">
        <v>1123</v>
      </c>
      <c r="I1048" s="92"/>
    </row>
    <row r="1049" spans="1:9" x14ac:dyDescent="0.2">
      <c r="A1049" s="69">
        <v>1049</v>
      </c>
      <c r="B1049" s="90" t="s">
        <v>3487</v>
      </c>
      <c r="C1049" s="90" t="s">
        <v>1992</v>
      </c>
      <c r="D1049" s="90" t="s">
        <v>3488</v>
      </c>
      <c r="E1049" s="83">
        <v>3208401058</v>
      </c>
      <c r="F1049" s="93" t="s">
        <v>3486</v>
      </c>
      <c r="G1049" s="83">
        <v>1022931385</v>
      </c>
      <c r="H1049" s="93" t="s">
        <v>1123</v>
      </c>
      <c r="I1049" s="92"/>
    </row>
    <row r="1050" spans="1:9" x14ac:dyDescent="0.2">
      <c r="A1050" s="69">
        <v>1050</v>
      </c>
      <c r="B1050" s="90" t="s">
        <v>3489</v>
      </c>
      <c r="C1050" s="90" t="s">
        <v>3490</v>
      </c>
      <c r="D1050" s="90" t="s">
        <v>3491</v>
      </c>
      <c r="E1050" s="83">
        <v>7616023</v>
      </c>
      <c r="F1050" s="93" t="s">
        <v>3486</v>
      </c>
      <c r="G1050" s="83">
        <v>41680405</v>
      </c>
      <c r="H1050" s="93" t="s">
        <v>1123</v>
      </c>
      <c r="I1050" s="92"/>
    </row>
    <row r="1051" spans="1:9" x14ac:dyDescent="0.2">
      <c r="A1051" s="69">
        <v>1051</v>
      </c>
      <c r="B1051" s="90" t="s">
        <v>3492</v>
      </c>
      <c r="C1051" s="90" t="s">
        <v>3493</v>
      </c>
      <c r="D1051" s="90" t="s">
        <v>3494</v>
      </c>
      <c r="E1051" s="83">
        <v>3143546169</v>
      </c>
      <c r="F1051" s="93" t="s">
        <v>3486</v>
      </c>
      <c r="G1051" s="83">
        <v>52778232</v>
      </c>
      <c r="H1051" s="93" t="s">
        <v>1123</v>
      </c>
      <c r="I1051" s="92"/>
    </row>
    <row r="1052" spans="1:9" x14ac:dyDescent="0.2">
      <c r="A1052" s="69">
        <v>1052</v>
      </c>
      <c r="B1052" s="90" t="s">
        <v>3495</v>
      </c>
      <c r="C1052" s="90" t="s">
        <v>3496</v>
      </c>
      <c r="D1052" s="90" t="s">
        <v>3497</v>
      </c>
      <c r="E1052" s="83">
        <v>7614667</v>
      </c>
      <c r="F1052" s="93" t="s">
        <v>3486</v>
      </c>
      <c r="G1052" s="83">
        <v>7503478</v>
      </c>
      <c r="H1052" s="93" t="s">
        <v>1123</v>
      </c>
      <c r="I1052" s="92"/>
    </row>
    <row r="1053" spans="1:9" x14ac:dyDescent="0.2">
      <c r="A1053" s="69">
        <v>1053</v>
      </c>
      <c r="B1053" s="90" t="s">
        <v>3498</v>
      </c>
      <c r="C1053" s="90" t="s">
        <v>3499</v>
      </c>
      <c r="D1053" s="90" t="s">
        <v>3500</v>
      </c>
      <c r="E1053" s="83">
        <v>7622658</v>
      </c>
      <c r="F1053" s="93" t="s">
        <v>3486</v>
      </c>
      <c r="G1053" s="83">
        <v>51833455</v>
      </c>
      <c r="H1053" s="93" t="s">
        <v>1123</v>
      </c>
      <c r="I1053" s="92"/>
    </row>
    <row r="1054" spans="1:9" x14ac:dyDescent="0.2">
      <c r="A1054" s="69">
        <v>1054</v>
      </c>
      <c r="B1054" s="90" t="s">
        <v>3501</v>
      </c>
      <c r="C1054" s="90" t="s">
        <v>3502</v>
      </c>
      <c r="D1054" s="90" t="s">
        <v>3503</v>
      </c>
      <c r="E1054" s="83">
        <v>4621113</v>
      </c>
      <c r="F1054" s="93" t="s">
        <v>3486</v>
      </c>
      <c r="G1054" s="83" t="s">
        <v>3504</v>
      </c>
      <c r="H1054" s="93" t="s">
        <v>1123</v>
      </c>
      <c r="I1054" s="92"/>
    </row>
    <row r="1055" spans="1:9" x14ac:dyDescent="0.2">
      <c r="A1055" s="69">
        <v>1055</v>
      </c>
      <c r="B1055" s="90" t="s">
        <v>3160</v>
      </c>
      <c r="C1055" s="90" t="s">
        <v>3505</v>
      </c>
      <c r="D1055" s="90" t="s">
        <v>3506</v>
      </c>
      <c r="E1055" s="83">
        <v>3107787645</v>
      </c>
      <c r="F1055" s="93" t="s">
        <v>3486</v>
      </c>
      <c r="G1055" s="83">
        <v>52751177</v>
      </c>
      <c r="H1055" s="93" t="s">
        <v>1123</v>
      </c>
      <c r="I1055" s="92"/>
    </row>
    <row r="1056" spans="1:9" x14ac:dyDescent="0.2">
      <c r="A1056" s="69">
        <v>1056</v>
      </c>
      <c r="B1056" s="90" t="s">
        <v>3507</v>
      </c>
      <c r="C1056" s="90" t="s">
        <v>3508</v>
      </c>
      <c r="D1056" s="90" t="s">
        <v>3509</v>
      </c>
      <c r="E1056" s="83">
        <v>3112757088</v>
      </c>
      <c r="F1056" s="93" t="s">
        <v>3486</v>
      </c>
      <c r="G1056" s="83">
        <v>65498794</v>
      </c>
      <c r="H1056" s="93" t="s">
        <v>1123</v>
      </c>
      <c r="I1056" s="92"/>
    </row>
    <row r="1057" spans="1:9" x14ac:dyDescent="0.2">
      <c r="A1057" s="69">
        <v>1057</v>
      </c>
      <c r="B1057" s="90" t="s">
        <v>3510</v>
      </c>
      <c r="C1057" s="90" t="s">
        <v>3511</v>
      </c>
      <c r="D1057" s="90" t="s">
        <v>3512</v>
      </c>
      <c r="E1057" s="83"/>
      <c r="F1057" s="93" t="s">
        <v>3486</v>
      </c>
      <c r="G1057" s="83">
        <v>3948554</v>
      </c>
      <c r="H1057" s="93" t="s">
        <v>1123</v>
      </c>
      <c r="I1057" s="92"/>
    </row>
    <row r="1058" spans="1:9" x14ac:dyDescent="0.2">
      <c r="A1058" s="69">
        <v>1058</v>
      </c>
      <c r="B1058" s="90" t="s">
        <v>3513</v>
      </c>
      <c r="C1058" s="90" t="s">
        <v>3514</v>
      </c>
      <c r="D1058" s="90" t="s">
        <v>3515</v>
      </c>
      <c r="E1058" s="83">
        <v>7614574</v>
      </c>
      <c r="F1058" s="93" t="s">
        <v>3486</v>
      </c>
      <c r="G1058" s="83">
        <v>41477982</v>
      </c>
      <c r="H1058" s="93" t="s">
        <v>1123</v>
      </c>
      <c r="I1058" s="92"/>
    </row>
    <row r="1059" spans="1:9" x14ac:dyDescent="0.2">
      <c r="A1059" s="69">
        <v>1059</v>
      </c>
      <c r="B1059" s="90" t="s">
        <v>3516</v>
      </c>
      <c r="C1059" s="90" t="s">
        <v>1348</v>
      </c>
      <c r="D1059" s="90" t="s">
        <v>3517</v>
      </c>
      <c r="E1059" s="83">
        <v>7674098</v>
      </c>
      <c r="F1059" s="93" t="s">
        <v>3486</v>
      </c>
      <c r="G1059" s="83">
        <v>23604298</v>
      </c>
      <c r="H1059" s="93" t="s">
        <v>1123</v>
      </c>
      <c r="I1059" s="92"/>
    </row>
    <row r="1060" spans="1:9" x14ac:dyDescent="0.2">
      <c r="A1060" s="69">
        <v>1060</v>
      </c>
      <c r="B1060" s="90" t="s">
        <v>3518</v>
      </c>
      <c r="C1060" s="90" t="s">
        <v>639</v>
      </c>
      <c r="D1060" s="90" t="s">
        <v>3519</v>
      </c>
      <c r="E1060" s="82"/>
      <c r="F1060" s="93" t="s">
        <v>3256</v>
      </c>
      <c r="G1060" s="82"/>
      <c r="H1060" s="93" t="s">
        <v>1123</v>
      </c>
      <c r="I1060" s="92"/>
    </row>
    <row r="1061" spans="1:9" x14ac:dyDescent="0.2">
      <c r="A1061" s="69">
        <v>1061</v>
      </c>
      <c r="B1061" s="90" t="s">
        <v>3520</v>
      </c>
      <c r="C1061" s="90" t="s">
        <v>3521</v>
      </c>
      <c r="D1061" s="90" t="s">
        <v>3522</v>
      </c>
      <c r="E1061" s="82">
        <v>3192913908</v>
      </c>
      <c r="F1061" s="93" t="s">
        <v>3256</v>
      </c>
      <c r="G1061" s="82">
        <v>80368046</v>
      </c>
      <c r="H1061" s="93" t="s">
        <v>1123</v>
      </c>
      <c r="I1061" s="92"/>
    </row>
    <row r="1062" spans="1:9" x14ac:dyDescent="0.2">
      <c r="A1062" s="69">
        <v>1062</v>
      </c>
      <c r="B1062" s="90" t="s">
        <v>3523</v>
      </c>
      <c r="C1062" s="90" t="s">
        <v>3524</v>
      </c>
      <c r="D1062" s="90" t="s">
        <v>3525</v>
      </c>
      <c r="E1062" s="82">
        <v>4717877</v>
      </c>
      <c r="F1062" s="93" t="s">
        <v>3256</v>
      </c>
      <c r="G1062" s="82">
        <v>35333955</v>
      </c>
      <c r="H1062" s="93" t="s">
        <v>1123</v>
      </c>
      <c r="I1062" s="92"/>
    </row>
    <row r="1063" spans="1:9" x14ac:dyDescent="0.2">
      <c r="A1063" s="69">
        <v>1063</v>
      </c>
      <c r="B1063" s="90" t="s">
        <v>3526</v>
      </c>
      <c r="C1063" s="90" t="s">
        <v>3527</v>
      </c>
      <c r="D1063" s="90" t="s">
        <v>3528</v>
      </c>
      <c r="E1063" s="82">
        <v>3138719911</v>
      </c>
      <c r="F1063" s="93" t="s">
        <v>3256</v>
      </c>
      <c r="G1063" s="82">
        <v>35333955</v>
      </c>
      <c r="H1063" s="93" t="s">
        <v>1123</v>
      </c>
      <c r="I1063" s="92"/>
    </row>
    <row r="1064" spans="1:9" x14ac:dyDescent="0.2">
      <c r="A1064" s="69">
        <v>1064</v>
      </c>
      <c r="B1064" s="90" t="s">
        <v>3529</v>
      </c>
      <c r="C1064" s="90" t="s">
        <v>3530</v>
      </c>
      <c r="D1064" s="90" t="s">
        <v>3531</v>
      </c>
      <c r="E1064" s="82">
        <v>3204947224</v>
      </c>
      <c r="F1064" s="93" t="s">
        <v>3256</v>
      </c>
      <c r="G1064" s="82">
        <v>51962913</v>
      </c>
      <c r="H1064" s="93" t="s">
        <v>1123</v>
      </c>
      <c r="I1064" s="92"/>
    </row>
    <row r="1065" spans="1:9" x14ac:dyDescent="0.2">
      <c r="A1065" s="69">
        <v>1065</v>
      </c>
      <c r="B1065" s="90" t="s">
        <v>3532</v>
      </c>
      <c r="C1065" s="90" t="s">
        <v>639</v>
      </c>
      <c r="D1065" s="90" t="s">
        <v>3533</v>
      </c>
      <c r="E1065" s="82">
        <v>2793818</v>
      </c>
      <c r="F1065" s="93" t="s">
        <v>3256</v>
      </c>
      <c r="G1065" s="82"/>
      <c r="H1065" s="93" t="s">
        <v>1123</v>
      </c>
      <c r="I1065" s="92"/>
    </row>
    <row r="1066" spans="1:9" x14ac:dyDescent="0.2">
      <c r="A1066" s="69">
        <v>1066</v>
      </c>
      <c r="B1066" s="90" t="s">
        <v>3534</v>
      </c>
      <c r="C1066" s="90" t="s">
        <v>3535</v>
      </c>
      <c r="D1066" s="90" t="s">
        <v>3536</v>
      </c>
      <c r="E1066" s="82">
        <v>3138556326</v>
      </c>
      <c r="F1066" s="93" t="s">
        <v>3256</v>
      </c>
      <c r="G1066" s="82">
        <v>1010101171</v>
      </c>
      <c r="H1066" s="93" t="s">
        <v>1123</v>
      </c>
      <c r="I1066" s="92"/>
    </row>
    <row r="1067" spans="1:9" x14ac:dyDescent="0.2">
      <c r="A1067" s="69">
        <v>1067</v>
      </c>
      <c r="B1067" s="90" t="s">
        <v>3537</v>
      </c>
      <c r="C1067" s="90" t="s">
        <v>3538</v>
      </c>
      <c r="D1067" s="90" t="s">
        <v>3539</v>
      </c>
      <c r="E1067" s="82">
        <v>3134389890</v>
      </c>
      <c r="F1067" s="93" t="s">
        <v>3256</v>
      </c>
      <c r="G1067" s="82">
        <v>51665046</v>
      </c>
      <c r="H1067" s="93" t="s">
        <v>1123</v>
      </c>
      <c r="I1067" s="92"/>
    </row>
    <row r="1068" spans="1:9" x14ac:dyDescent="0.2">
      <c r="A1068" s="69">
        <v>1068</v>
      </c>
      <c r="B1068" s="90" t="s">
        <v>3540</v>
      </c>
      <c r="C1068" s="90" t="s">
        <v>3541</v>
      </c>
      <c r="D1068" s="90" t="s">
        <v>3542</v>
      </c>
      <c r="E1068" s="82">
        <v>3105412372</v>
      </c>
      <c r="F1068" s="93" t="s">
        <v>3256</v>
      </c>
      <c r="G1068" s="82">
        <v>52361595</v>
      </c>
      <c r="H1068" s="93" t="s">
        <v>1123</v>
      </c>
      <c r="I1068" s="92"/>
    </row>
    <row r="1069" spans="1:9" x14ac:dyDescent="0.2">
      <c r="A1069" s="69">
        <v>1069</v>
      </c>
      <c r="B1069" s="90" t="s">
        <v>3543</v>
      </c>
      <c r="C1069" s="90" t="s">
        <v>3544</v>
      </c>
      <c r="D1069" s="90" t="s">
        <v>3545</v>
      </c>
      <c r="E1069" s="82">
        <v>3102714466</v>
      </c>
      <c r="F1069" s="93" t="s">
        <v>3256</v>
      </c>
      <c r="G1069" s="82"/>
      <c r="H1069" s="93" t="s">
        <v>1123</v>
      </c>
      <c r="I1069" s="92"/>
    </row>
    <row r="1070" spans="1:9" x14ac:dyDescent="0.2">
      <c r="A1070" s="69">
        <v>1070</v>
      </c>
      <c r="B1070" s="90" t="s">
        <v>3546</v>
      </c>
      <c r="C1070" s="90" t="s">
        <v>3547</v>
      </c>
      <c r="D1070" s="90" t="s">
        <v>3548</v>
      </c>
      <c r="E1070" s="112">
        <v>3203979724</v>
      </c>
      <c r="F1070" s="93" t="s">
        <v>3256</v>
      </c>
      <c r="G1070" s="112">
        <v>1012346067</v>
      </c>
      <c r="H1070" s="93" t="s">
        <v>1123</v>
      </c>
      <c r="I1070" s="92"/>
    </row>
    <row r="1071" spans="1:9" x14ac:dyDescent="0.2">
      <c r="A1071" s="69">
        <v>1071</v>
      </c>
      <c r="B1071" s="90" t="s">
        <v>3549</v>
      </c>
      <c r="C1071" s="90" t="s">
        <v>3550</v>
      </c>
      <c r="D1071" s="90" t="s">
        <v>3551</v>
      </c>
      <c r="E1071" s="82">
        <v>5673445</v>
      </c>
      <c r="F1071" s="93" t="s">
        <v>3256</v>
      </c>
      <c r="G1071" s="82">
        <v>24170054</v>
      </c>
      <c r="H1071" s="93" t="s">
        <v>1123</v>
      </c>
      <c r="I1071" s="92"/>
    </row>
    <row r="1072" spans="1:9" x14ac:dyDescent="0.2">
      <c r="A1072" s="69">
        <v>1072</v>
      </c>
      <c r="B1072" s="90" t="s">
        <v>3552</v>
      </c>
      <c r="C1072" s="90" t="s">
        <v>1765</v>
      </c>
      <c r="D1072" s="90" t="s">
        <v>3553</v>
      </c>
      <c r="E1072" s="82">
        <v>5673024</v>
      </c>
      <c r="F1072" s="93" t="s">
        <v>3256</v>
      </c>
      <c r="G1072" s="82">
        <v>19151546</v>
      </c>
      <c r="H1072" s="93" t="s">
        <v>1123</v>
      </c>
      <c r="I1072" s="92"/>
    </row>
    <row r="1073" spans="1:9" x14ac:dyDescent="0.2">
      <c r="A1073" s="69">
        <v>1073</v>
      </c>
      <c r="B1073" s="90" t="s">
        <v>3554</v>
      </c>
      <c r="C1073" s="90" t="s">
        <v>2506</v>
      </c>
      <c r="D1073" s="90" t="s">
        <v>3555</v>
      </c>
      <c r="E1073" s="82">
        <v>3143460192</v>
      </c>
      <c r="F1073" s="93" t="s">
        <v>3256</v>
      </c>
      <c r="G1073" s="82">
        <v>75052188</v>
      </c>
      <c r="H1073" s="93" t="s">
        <v>1123</v>
      </c>
      <c r="I1073" s="92"/>
    </row>
    <row r="1074" spans="1:9" x14ac:dyDescent="0.2">
      <c r="A1074" s="69">
        <v>1074</v>
      </c>
      <c r="B1074" s="90" t="s">
        <v>3556</v>
      </c>
      <c r="C1074" s="90" t="s">
        <v>639</v>
      </c>
      <c r="D1074" s="90" t="s">
        <v>3557</v>
      </c>
      <c r="E1074" s="82">
        <v>3214322747</v>
      </c>
      <c r="F1074" s="93" t="s">
        <v>3256</v>
      </c>
      <c r="G1074" s="82">
        <v>4139708</v>
      </c>
      <c r="H1074" s="93" t="s">
        <v>1123</v>
      </c>
      <c r="I1074" s="92"/>
    </row>
    <row r="1075" spans="1:9" x14ac:dyDescent="0.2">
      <c r="A1075" s="69">
        <v>1075</v>
      </c>
      <c r="B1075" s="90" t="s">
        <v>3558</v>
      </c>
      <c r="C1075" s="90" t="s">
        <v>3559</v>
      </c>
      <c r="D1075" s="90" t="s">
        <v>3560</v>
      </c>
      <c r="E1075" s="82"/>
      <c r="F1075" s="93" t="s">
        <v>3256</v>
      </c>
      <c r="G1075" s="82">
        <v>23983499</v>
      </c>
      <c r="H1075" s="93" t="s">
        <v>1123</v>
      </c>
      <c r="I1075" s="92"/>
    </row>
    <row r="1076" spans="1:9" x14ac:dyDescent="0.2">
      <c r="A1076" s="69">
        <v>1076</v>
      </c>
      <c r="B1076" s="90" t="s">
        <v>3561</v>
      </c>
      <c r="C1076" s="90" t="s">
        <v>3562</v>
      </c>
      <c r="D1076" s="90" t="s">
        <v>3563</v>
      </c>
      <c r="E1076" s="82">
        <v>3203498208</v>
      </c>
      <c r="F1076" s="93" t="s">
        <v>3564</v>
      </c>
      <c r="G1076" s="82">
        <v>41779052</v>
      </c>
      <c r="H1076" s="93" t="s">
        <v>1123</v>
      </c>
      <c r="I1076" s="92"/>
    </row>
    <row r="1077" spans="1:9" x14ac:dyDescent="0.2">
      <c r="A1077" s="69">
        <v>1077</v>
      </c>
      <c r="B1077" s="90" t="s">
        <v>3565</v>
      </c>
      <c r="C1077" s="90" t="s">
        <v>3566</v>
      </c>
      <c r="D1077" s="90" t="s">
        <v>3567</v>
      </c>
      <c r="E1077" s="82"/>
      <c r="F1077" s="93" t="s">
        <v>3256</v>
      </c>
      <c r="G1077" s="82">
        <v>776379</v>
      </c>
      <c r="H1077" s="93" t="s">
        <v>1123</v>
      </c>
      <c r="I1077" s="92"/>
    </row>
    <row r="1078" spans="1:9" x14ac:dyDescent="0.2">
      <c r="A1078" s="69">
        <v>1078</v>
      </c>
      <c r="B1078" s="90" t="s">
        <v>3568</v>
      </c>
      <c r="C1078" s="90" t="s">
        <v>3569</v>
      </c>
      <c r="D1078" s="90" t="s">
        <v>3570</v>
      </c>
      <c r="E1078" s="83">
        <v>7723920</v>
      </c>
      <c r="F1078" s="93" t="s">
        <v>3564</v>
      </c>
      <c r="G1078" s="82">
        <v>80114327</v>
      </c>
      <c r="H1078" s="93" t="s">
        <v>1123</v>
      </c>
      <c r="I1078" s="92"/>
    </row>
    <row r="1079" spans="1:9" x14ac:dyDescent="0.2">
      <c r="A1079" s="69">
        <v>1079</v>
      </c>
      <c r="B1079" s="90" t="s">
        <v>3571</v>
      </c>
      <c r="C1079" s="90" t="s">
        <v>3572</v>
      </c>
      <c r="D1079" s="90" t="s">
        <v>3573</v>
      </c>
      <c r="E1079" s="83">
        <v>4655434</v>
      </c>
      <c r="F1079" s="93" t="s">
        <v>3256</v>
      </c>
      <c r="G1079" s="82"/>
      <c r="H1079" s="93" t="s">
        <v>1123</v>
      </c>
      <c r="I1079" s="92"/>
    </row>
    <row r="1080" spans="1:9" x14ac:dyDescent="0.2">
      <c r="A1080" s="69">
        <v>1080</v>
      </c>
      <c r="B1080" s="90" t="s">
        <v>3574</v>
      </c>
      <c r="C1080" s="90" t="s">
        <v>3575</v>
      </c>
      <c r="D1080" s="90" t="s">
        <v>3576</v>
      </c>
      <c r="E1080" s="83">
        <v>3144274743</v>
      </c>
      <c r="F1080" s="93" t="s">
        <v>3256</v>
      </c>
      <c r="G1080" s="82">
        <v>41663788</v>
      </c>
      <c r="H1080" s="93" t="s">
        <v>1123</v>
      </c>
      <c r="I1080" s="92"/>
    </row>
    <row r="1081" spans="1:9" x14ac:dyDescent="0.2">
      <c r="A1081" s="69">
        <v>1081</v>
      </c>
      <c r="B1081" s="90" t="s">
        <v>3577</v>
      </c>
      <c r="C1081" s="90" t="s">
        <v>3578</v>
      </c>
      <c r="D1081" s="90" t="s">
        <v>3579</v>
      </c>
      <c r="E1081" s="83">
        <v>3202310006</v>
      </c>
      <c r="F1081" s="93" t="s">
        <v>3256</v>
      </c>
      <c r="G1081" s="82">
        <v>79383742</v>
      </c>
      <c r="H1081" s="93" t="s">
        <v>1123</v>
      </c>
      <c r="I1081" s="92"/>
    </row>
    <row r="1082" spans="1:9" x14ac:dyDescent="0.2">
      <c r="A1082" s="69">
        <v>1082</v>
      </c>
      <c r="B1082" s="90" t="s">
        <v>3580</v>
      </c>
      <c r="C1082" s="90" t="s">
        <v>639</v>
      </c>
      <c r="D1082" s="90" t="s">
        <v>3581</v>
      </c>
      <c r="E1082" s="83">
        <v>3208568742</v>
      </c>
      <c r="F1082" s="93" t="s">
        <v>3256</v>
      </c>
      <c r="G1082" s="82"/>
      <c r="H1082" s="93" t="s">
        <v>1123</v>
      </c>
      <c r="I1082" s="92"/>
    </row>
    <row r="1083" spans="1:9" x14ac:dyDescent="0.2">
      <c r="A1083" s="69">
        <v>1083</v>
      </c>
      <c r="B1083" s="90" t="s">
        <v>3582</v>
      </c>
      <c r="C1083" s="90" t="s">
        <v>3583</v>
      </c>
      <c r="D1083" s="90" t="s">
        <v>3584</v>
      </c>
      <c r="E1083" s="83">
        <v>3138888800</v>
      </c>
      <c r="F1083" s="93" t="s">
        <v>3334</v>
      </c>
      <c r="G1083" s="82">
        <v>93298311</v>
      </c>
      <c r="H1083" s="93" t="s">
        <v>1123</v>
      </c>
      <c r="I1083" s="92"/>
    </row>
    <row r="1084" spans="1:9" x14ac:dyDescent="0.2">
      <c r="A1084" s="69">
        <v>1084</v>
      </c>
      <c r="B1084" s="90" t="s">
        <v>3585</v>
      </c>
      <c r="C1084" s="90" t="s">
        <v>3586</v>
      </c>
      <c r="D1084" s="90" t="s">
        <v>3587</v>
      </c>
      <c r="E1084" s="83">
        <v>3133406613</v>
      </c>
      <c r="F1084" s="93" t="s">
        <v>3334</v>
      </c>
      <c r="G1084" s="112">
        <v>40013270</v>
      </c>
      <c r="H1084" s="93" t="s">
        <v>1123</v>
      </c>
      <c r="I1084" s="92"/>
    </row>
    <row r="1085" spans="1:9" x14ac:dyDescent="0.2">
      <c r="A1085" s="69">
        <v>1085</v>
      </c>
      <c r="B1085" s="90" t="s">
        <v>3588</v>
      </c>
      <c r="C1085" s="90" t="s">
        <v>3589</v>
      </c>
      <c r="D1085" s="90" t="s">
        <v>3590</v>
      </c>
      <c r="E1085" s="83">
        <v>7721194</v>
      </c>
      <c r="F1085" s="93" t="s">
        <v>3334</v>
      </c>
      <c r="G1085" s="82">
        <v>11410978</v>
      </c>
      <c r="H1085" s="93" t="s">
        <v>1123</v>
      </c>
      <c r="I1085" s="92"/>
    </row>
    <row r="1086" spans="1:9" x14ac:dyDescent="0.2">
      <c r="A1086" s="69">
        <v>1086</v>
      </c>
      <c r="B1086" s="90" t="s">
        <v>3591</v>
      </c>
      <c r="C1086" s="90" t="s">
        <v>3592</v>
      </c>
      <c r="D1086" s="90" t="s">
        <v>3593</v>
      </c>
      <c r="E1086" s="83">
        <v>3143346286</v>
      </c>
      <c r="F1086" s="93" t="s">
        <v>3334</v>
      </c>
      <c r="G1086" s="82">
        <v>52314687</v>
      </c>
      <c r="H1086" s="93" t="s">
        <v>1123</v>
      </c>
      <c r="I1086" s="92"/>
    </row>
    <row r="1087" spans="1:9" x14ac:dyDescent="0.2">
      <c r="A1087" s="69">
        <v>1087</v>
      </c>
      <c r="B1087" s="90" t="s">
        <v>1408</v>
      </c>
      <c r="C1087" s="90" t="s">
        <v>3594</v>
      </c>
      <c r="D1087" s="90" t="s">
        <v>3595</v>
      </c>
      <c r="E1087" s="83">
        <v>3134703211</v>
      </c>
      <c r="F1087" s="93" t="s">
        <v>3334</v>
      </c>
      <c r="G1087" s="82">
        <v>80130699</v>
      </c>
      <c r="H1087" s="93" t="s">
        <v>1123</v>
      </c>
      <c r="I1087" s="92"/>
    </row>
    <row r="1088" spans="1:9" x14ac:dyDescent="0.2">
      <c r="A1088" s="69">
        <v>1088</v>
      </c>
      <c r="B1088" s="90" t="s">
        <v>3596</v>
      </c>
      <c r="C1088" s="90" t="s">
        <v>2506</v>
      </c>
      <c r="D1088" s="90" t="s">
        <v>3597</v>
      </c>
      <c r="E1088" s="83">
        <v>3122951533</v>
      </c>
      <c r="F1088" s="93" t="s">
        <v>3334</v>
      </c>
      <c r="G1088" s="82"/>
      <c r="H1088" s="93" t="s">
        <v>1123</v>
      </c>
      <c r="I1088" s="92"/>
    </row>
    <row r="1089" spans="1:9" x14ac:dyDescent="0.2">
      <c r="A1089" s="69">
        <v>1089</v>
      </c>
      <c r="B1089" s="90" t="s">
        <v>3598</v>
      </c>
      <c r="C1089" s="90" t="s">
        <v>3599</v>
      </c>
      <c r="D1089" s="90" t="s">
        <v>3600</v>
      </c>
      <c r="E1089" s="83">
        <v>2052878</v>
      </c>
      <c r="F1089" s="93" t="s">
        <v>3334</v>
      </c>
      <c r="G1089" s="83" t="s">
        <v>3601</v>
      </c>
      <c r="H1089" s="93" t="s">
        <v>1123</v>
      </c>
      <c r="I1089" s="92"/>
    </row>
    <row r="1090" spans="1:9" x14ac:dyDescent="0.2">
      <c r="A1090" s="69">
        <v>1090</v>
      </c>
      <c r="B1090" s="90" t="s">
        <v>3602</v>
      </c>
      <c r="C1090" s="90" t="s">
        <v>3603</v>
      </c>
      <c r="D1090" s="90" t="s">
        <v>3604</v>
      </c>
      <c r="E1090" s="83">
        <v>3102873567</v>
      </c>
      <c r="F1090" s="93" t="s">
        <v>3334</v>
      </c>
      <c r="G1090" s="83">
        <v>1013578711</v>
      </c>
      <c r="H1090" s="93" t="s">
        <v>1123</v>
      </c>
      <c r="I1090" s="92"/>
    </row>
    <row r="1091" spans="1:9" x14ac:dyDescent="0.2">
      <c r="A1091" s="69">
        <v>1091</v>
      </c>
      <c r="B1091" s="90" t="s">
        <v>3605</v>
      </c>
      <c r="C1091" s="90" t="s">
        <v>3606</v>
      </c>
      <c r="D1091" s="90" t="s">
        <v>3607</v>
      </c>
      <c r="E1091" s="83">
        <v>5167640</v>
      </c>
      <c r="F1091" s="93" t="s">
        <v>3334</v>
      </c>
      <c r="G1091" s="83">
        <v>20330681</v>
      </c>
      <c r="H1091" s="93" t="s">
        <v>1123</v>
      </c>
      <c r="I1091" s="92"/>
    </row>
    <row r="1092" spans="1:9" x14ac:dyDescent="0.2">
      <c r="A1092" s="69">
        <v>1092</v>
      </c>
      <c r="B1092" s="90" t="s">
        <v>3608</v>
      </c>
      <c r="C1092" s="90" t="s">
        <v>3609</v>
      </c>
      <c r="D1092" s="90" t="s">
        <v>3610</v>
      </c>
      <c r="E1092" s="83">
        <v>4553050</v>
      </c>
      <c r="F1092" s="93" t="s">
        <v>3334</v>
      </c>
      <c r="G1092" s="83">
        <v>79544884</v>
      </c>
      <c r="H1092" s="93" t="s">
        <v>1123</v>
      </c>
      <c r="I1092" s="92"/>
    </row>
    <row r="1093" spans="1:9" x14ac:dyDescent="0.2">
      <c r="A1093" s="69">
        <v>1093</v>
      </c>
      <c r="B1093" s="90" t="s">
        <v>3611</v>
      </c>
      <c r="C1093" s="90" t="s">
        <v>3612</v>
      </c>
      <c r="D1093" s="90" t="s">
        <v>3613</v>
      </c>
      <c r="E1093" s="82"/>
      <c r="F1093" s="93" t="s">
        <v>3334</v>
      </c>
      <c r="G1093" s="83">
        <v>23941071</v>
      </c>
      <c r="H1093" s="93" t="s">
        <v>1123</v>
      </c>
      <c r="I1093" s="92"/>
    </row>
    <row r="1094" spans="1:9" x14ac:dyDescent="0.2">
      <c r="A1094" s="69">
        <v>1094</v>
      </c>
      <c r="B1094" s="90" t="s">
        <v>3059</v>
      </c>
      <c r="C1094" s="90" t="s">
        <v>3614</v>
      </c>
      <c r="D1094" s="90" t="s">
        <v>3615</v>
      </c>
      <c r="E1094" s="82">
        <v>3209277945</v>
      </c>
      <c r="F1094" s="93" t="s">
        <v>3334</v>
      </c>
      <c r="G1094" s="83">
        <v>51989236</v>
      </c>
      <c r="H1094" s="93" t="s">
        <v>1123</v>
      </c>
      <c r="I1094" s="92"/>
    </row>
    <row r="1095" spans="1:9" x14ac:dyDescent="0.2">
      <c r="A1095" s="69">
        <v>1095</v>
      </c>
      <c r="B1095" s="90" t="s">
        <v>3616</v>
      </c>
      <c r="C1095" s="90" t="s">
        <v>3617</v>
      </c>
      <c r="D1095" s="90" t="s">
        <v>3618</v>
      </c>
      <c r="E1095" s="82">
        <v>7039230</v>
      </c>
      <c r="F1095" s="93" t="s">
        <v>961</v>
      </c>
      <c r="G1095" s="83">
        <v>19253010</v>
      </c>
      <c r="H1095" s="93" t="s">
        <v>1123</v>
      </c>
      <c r="I1095" s="92"/>
    </row>
    <row r="1096" spans="1:9" x14ac:dyDescent="0.2">
      <c r="A1096" s="69">
        <v>1096</v>
      </c>
      <c r="B1096" s="90" t="s">
        <v>3619</v>
      </c>
      <c r="C1096" s="90" t="s">
        <v>3620</v>
      </c>
      <c r="D1096" s="90" t="s">
        <v>3621</v>
      </c>
      <c r="E1096" s="83">
        <v>3133394973</v>
      </c>
      <c r="F1096" s="93" t="s">
        <v>961</v>
      </c>
      <c r="G1096" s="82">
        <v>79683502</v>
      </c>
      <c r="H1096" s="93" t="s">
        <v>3048</v>
      </c>
      <c r="I1096" s="92"/>
    </row>
    <row r="1097" spans="1:9" x14ac:dyDescent="0.2">
      <c r="A1097" s="69">
        <v>1097</v>
      </c>
      <c r="B1097" s="90" t="s">
        <v>3622</v>
      </c>
      <c r="C1097" s="90" t="s">
        <v>639</v>
      </c>
      <c r="D1097" s="90" t="s">
        <v>3623</v>
      </c>
      <c r="E1097" s="83">
        <v>3208993894</v>
      </c>
      <c r="F1097" s="93" t="s">
        <v>961</v>
      </c>
      <c r="G1097" s="82">
        <v>41388700</v>
      </c>
      <c r="H1097" s="93" t="s">
        <v>1123</v>
      </c>
      <c r="I1097" s="92"/>
    </row>
    <row r="1098" spans="1:9" x14ac:dyDescent="0.2">
      <c r="A1098" s="69">
        <v>1098</v>
      </c>
      <c r="B1098" s="90" t="s">
        <v>3624</v>
      </c>
      <c r="C1098" s="90" t="s">
        <v>2506</v>
      </c>
      <c r="D1098" s="90" t="s">
        <v>3625</v>
      </c>
      <c r="E1098" s="83">
        <v>3112014151</v>
      </c>
      <c r="F1098" s="93" t="s">
        <v>961</v>
      </c>
      <c r="G1098" s="82">
        <v>1104068668</v>
      </c>
      <c r="H1098" s="93" t="s">
        <v>1123</v>
      </c>
      <c r="I1098" s="92"/>
    </row>
    <row r="1099" spans="1:9" x14ac:dyDescent="0.2">
      <c r="A1099" s="69">
        <v>1099</v>
      </c>
      <c r="B1099" s="90" t="s">
        <v>3626</v>
      </c>
      <c r="C1099" s="90" t="s">
        <v>639</v>
      </c>
      <c r="D1099" s="90" t="s">
        <v>3627</v>
      </c>
      <c r="E1099" s="82"/>
      <c r="F1099" s="93" t="s">
        <v>961</v>
      </c>
      <c r="G1099" s="82">
        <v>31152894</v>
      </c>
      <c r="H1099" s="93" t="s">
        <v>1123</v>
      </c>
      <c r="I1099" s="92"/>
    </row>
    <row r="1100" spans="1:9" x14ac:dyDescent="0.2">
      <c r="A1100" s="69">
        <v>1100</v>
      </c>
      <c r="B1100" s="90" t="s">
        <v>3628</v>
      </c>
      <c r="C1100" s="89" t="s">
        <v>3629</v>
      </c>
      <c r="D1100" s="90" t="s">
        <v>3630</v>
      </c>
      <c r="E1100" s="82">
        <v>2094677</v>
      </c>
      <c r="F1100" s="93" t="s">
        <v>961</v>
      </c>
      <c r="G1100" s="82">
        <v>40718940</v>
      </c>
      <c r="H1100" s="93" t="s">
        <v>1123</v>
      </c>
      <c r="I1100" s="92"/>
    </row>
    <row r="1101" spans="1:9" x14ac:dyDescent="0.2">
      <c r="A1101" s="69">
        <v>1101</v>
      </c>
      <c r="B1101" s="90" t="s">
        <v>3631</v>
      </c>
      <c r="C1101" s="89" t="s">
        <v>1296</v>
      </c>
      <c r="D1101" s="90" t="s">
        <v>3632</v>
      </c>
      <c r="E1101" s="82">
        <v>3115281931</v>
      </c>
      <c r="F1101" s="93" t="s">
        <v>961</v>
      </c>
      <c r="G1101" s="82">
        <v>80065024</v>
      </c>
      <c r="H1101" s="93" t="s">
        <v>1123</v>
      </c>
      <c r="I1101" s="92"/>
    </row>
    <row r="1102" spans="1:9" x14ac:dyDescent="0.2">
      <c r="A1102" s="69">
        <v>1102</v>
      </c>
      <c r="B1102" s="90" t="s">
        <v>3633</v>
      </c>
      <c r="C1102" s="89" t="s">
        <v>3634</v>
      </c>
      <c r="D1102" s="90" t="s">
        <v>3635</v>
      </c>
      <c r="E1102" s="82">
        <v>3222276468</v>
      </c>
      <c r="F1102" s="93" t="s">
        <v>961</v>
      </c>
      <c r="G1102" s="82">
        <v>59812926</v>
      </c>
      <c r="H1102" s="93" t="s">
        <v>1123</v>
      </c>
      <c r="I1102" s="92"/>
    </row>
    <row r="1103" spans="1:9" x14ac:dyDescent="0.2">
      <c r="A1103" s="69">
        <v>1103</v>
      </c>
      <c r="B1103" s="90" t="s">
        <v>3636</v>
      </c>
      <c r="C1103" s="89" t="s">
        <v>3637</v>
      </c>
      <c r="D1103" s="90" t="s">
        <v>3638</v>
      </c>
      <c r="E1103" s="82">
        <v>3192175358</v>
      </c>
      <c r="F1103" s="93" t="s">
        <v>961</v>
      </c>
      <c r="G1103" s="82">
        <v>52297628</v>
      </c>
      <c r="H1103" s="93" t="s">
        <v>1123</v>
      </c>
      <c r="I1103" s="92"/>
    </row>
    <row r="1104" spans="1:9" x14ac:dyDescent="0.2">
      <c r="A1104" s="69">
        <v>1104</v>
      </c>
      <c r="B1104" s="90" t="s">
        <v>3639</v>
      </c>
      <c r="C1104" s="89" t="s">
        <v>951</v>
      </c>
      <c r="D1104" s="90" t="s">
        <v>3640</v>
      </c>
      <c r="E1104" s="82">
        <v>3138776083</v>
      </c>
      <c r="F1104" s="93" t="s">
        <v>961</v>
      </c>
      <c r="G1104" s="82">
        <v>23753806</v>
      </c>
      <c r="H1104" s="93" t="s">
        <v>1123</v>
      </c>
      <c r="I1104" s="92"/>
    </row>
    <row r="1105" spans="1:9" x14ac:dyDescent="0.2">
      <c r="A1105" s="69">
        <v>1105</v>
      </c>
      <c r="B1105" s="90" t="s">
        <v>3641</v>
      </c>
      <c r="C1105" s="89" t="s">
        <v>3642</v>
      </c>
      <c r="D1105" s="90" t="s">
        <v>3643</v>
      </c>
      <c r="E1105" s="82">
        <v>3125358143</v>
      </c>
      <c r="F1105" s="93" t="s">
        <v>961</v>
      </c>
      <c r="G1105" s="82">
        <v>51930593</v>
      </c>
      <c r="H1105" s="93" t="s">
        <v>1123</v>
      </c>
      <c r="I1105" s="92"/>
    </row>
    <row r="1106" spans="1:9" x14ac:dyDescent="0.2">
      <c r="A1106" s="69">
        <v>1106</v>
      </c>
      <c r="B1106" s="90" t="s">
        <v>3644</v>
      </c>
      <c r="C1106" s="89" t="s">
        <v>639</v>
      </c>
      <c r="D1106" s="90" t="s">
        <v>3645</v>
      </c>
      <c r="E1106" s="82"/>
      <c r="F1106" s="93" t="s">
        <v>1057</v>
      </c>
      <c r="G1106" s="82"/>
      <c r="H1106" s="93" t="s">
        <v>3252</v>
      </c>
      <c r="I1106" s="92"/>
    </row>
    <row r="1107" spans="1:9" x14ac:dyDescent="0.2">
      <c r="A1107" s="69">
        <v>1107</v>
      </c>
      <c r="B1107" s="90" t="s">
        <v>3646</v>
      </c>
      <c r="C1107" s="89" t="s">
        <v>3647</v>
      </c>
      <c r="D1107" s="90" t="s">
        <v>3648</v>
      </c>
      <c r="E1107" s="82">
        <v>3206971447</v>
      </c>
      <c r="F1107" s="93" t="s">
        <v>3256</v>
      </c>
      <c r="G1107" s="82">
        <v>5925727</v>
      </c>
      <c r="H1107" s="93" t="s">
        <v>1123</v>
      </c>
      <c r="I1107" s="92"/>
    </row>
    <row r="1108" spans="1:9" x14ac:dyDescent="0.2">
      <c r="A1108" s="69">
        <v>1108</v>
      </c>
      <c r="B1108" s="90" t="s">
        <v>3649</v>
      </c>
      <c r="C1108" s="89" t="s">
        <v>1296</v>
      </c>
      <c r="D1108" s="90" t="s">
        <v>3650</v>
      </c>
      <c r="E1108" s="82">
        <v>5678736</v>
      </c>
      <c r="F1108" s="93" t="s">
        <v>3256</v>
      </c>
      <c r="G1108" s="82">
        <v>79596884</v>
      </c>
      <c r="H1108" s="93" t="s">
        <v>1123</v>
      </c>
      <c r="I1108" s="92"/>
    </row>
    <row r="1109" spans="1:9" x14ac:dyDescent="0.2">
      <c r="A1109" s="69">
        <v>1109</v>
      </c>
      <c r="B1109" s="90" t="s">
        <v>3651</v>
      </c>
      <c r="C1109" s="89" t="s">
        <v>3652</v>
      </c>
      <c r="D1109" s="90" t="s">
        <v>3653</v>
      </c>
      <c r="E1109" s="82">
        <v>7691558</v>
      </c>
      <c r="F1109" s="93" t="s">
        <v>3256</v>
      </c>
      <c r="G1109" s="82">
        <v>1031160991</v>
      </c>
      <c r="H1109" s="93" t="s">
        <v>1123</v>
      </c>
      <c r="I1109" s="92"/>
    </row>
    <row r="1110" spans="1:9" x14ac:dyDescent="0.2">
      <c r="A1110" s="69">
        <v>1110</v>
      </c>
      <c r="B1110" s="90" t="s">
        <v>3654</v>
      </c>
      <c r="C1110" s="89" t="s">
        <v>3655</v>
      </c>
      <c r="D1110" s="90" t="s">
        <v>3656</v>
      </c>
      <c r="E1110" s="82">
        <v>3138986512</v>
      </c>
      <c r="F1110" s="93" t="s">
        <v>3256</v>
      </c>
      <c r="G1110" s="82">
        <v>23944795</v>
      </c>
      <c r="H1110" s="93" t="s">
        <v>1123</v>
      </c>
      <c r="I1110" s="92"/>
    </row>
    <row r="1111" spans="1:9" x14ac:dyDescent="0.2">
      <c r="A1111" s="69">
        <v>1111</v>
      </c>
      <c r="B1111" s="90" t="s">
        <v>3657</v>
      </c>
      <c r="C1111" s="89" t="s">
        <v>3658</v>
      </c>
      <c r="D1111" s="90" t="s">
        <v>3659</v>
      </c>
      <c r="E1111" s="82">
        <v>41600349</v>
      </c>
      <c r="F1111" s="93" t="s">
        <v>3256</v>
      </c>
      <c r="G1111" s="82">
        <v>41600349</v>
      </c>
      <c r="H1111" s="93" t="s">
        <v>1123</v>
      </c>
      <c r="I1111" s="92"/>
    </row>
    <row r="1112" spans="1:9" x14ac:dyDescent="0.2">
      <c r="A1112" s="69">
        <v>1112</v>
      </c>
      <c r="B1112" s="90" t="s">
        <v>3660</v>
      </c>
      <c r="C1112" s="89" t="s">
        <v>3661</v>
      </c>
      <c r="D1112" s="90" t="s">
        <v>3662</v>
      </c>
      <c r="E1112" s="82">
        <v>3195774792</v>
      </c>
      <c r="F1112" s="93" t="s">
        <v>3256</v>
      </c>
      <c r="G1112" s="82">
        <v>80019468</v>
      </c>
      <c r="H1112" s="93" t="s">
        <v>1123</v>
      </c>
      <c r="I1112" s="92"/>
    </row>
    <row r="1113" spans="1:9" x14ac:dyDescent="0.2">
      <c r="A1113" s="69">
        <v>1113</v>
      </c>
      <c r="B1113" s="90" t="s">
        <v>3663</v>
      </c>
      <c r="C1113" s="89" t="s">
        <v>3664</v>
      </c>
      <c r="D1113" s="90" t="s">
        <v>3665</v>
      </c>
      <c r="E1113" s="82">
        <v>2791274</v>
      </c>
      <c r="F1113" s="93" t="s">
        <v>3256</v>
      </c>
      <c r="G1113" s="82">
        <v>53113541</v>
      </c>
      <c r="H1113" s="93" t="s">
        <v>1123</v>
      </c>
      <c r="I1113" s="92"/>
    </row>
    <row r="1114" spans="1:9" x14ac:dyDescent="0.2">
      <c r="A1114" s="69">
        <v>1114</v>
      </c>
      <c r="B1114" s="90" t="s">
        <v>3666</v>
      </c>
      <c r="C1114" s="89" t="s">
        <v>3667</v>
      </c>
      <c r="D1114" s="90" t="s">
        <v>3668</v>
      </c>
      <c r="E1114" s="82">
        <v>3115596366</v>
      </c>
      <c r="F1114" s="93" t="s">
        <v>3256</v>
      </c>
      <c r="G1114" s="82">
        <v>70907554</v>
      </c>
      <c r="H1114" s="93" t="s">
        <v>1123</v>
      </c>
      <c r="I1114" s="92"/>
    </row>
    <row r="1115" spans="1:9" x14ac:dyDescent="0.2">
      <c r="A1115" s="69">
        <v>1115</v>
      </c>
      <c r="B1115" s="90" t="s">
        <v>3669</v>
      </c>
      <c r="C1115" s="89" t="s">
        <v>3670</v>
      </c>
      <c r="D1115" s="90" t="s">
        <v>3671</v>
      </c>
      <c r="E1115" s="82">
        <v>3106182735</v>
      </c>
      <c r="F1115" s="93" t="s">
        <v>3301</v>
      </c>
      <c r="G1115" s="82">
        <v>79824177</v>
      </c>
      <c r="H1115" s="93" t="s">
        <v>1123</v>
      </c>
      <c r="I1115" s="92"/>
    </row>
    <row r="1116" spans="1:9" x14ac:dyDescent="0.2">
      <c r="A1116" s="69">
        <v>1116</v>
      </c>
      <c r="B1116" s="90" t="s">
        <v>3672</v>
      </c>
      <c r="C1116" s="111" t="s">
        <v>3673</v>
      </c>
      <c r="D1116" s="90" t="s">
        <v>3674</v>
      </c>
      <c r="E1116" s="112">
        <v>3115122293</v>
      </c>
      <c r="F1116" s="93" t="s">
        <v>3301</v>
      </c>
      <c r="G1116" s="112">
        <v>80366997</v>
      </c>
      <c r="H1116" s="93" t="s">
        <v>1123</v>
      </c>
      <c r="I1116" s="92"/>
    </row>
    <row r="1117" spans="1:9" x14ac:dyDescent="0.2">
      <c r="A1117" s="69">
        <v>1117</v>
      </c>
      <c r="B1117" s="90" t="s">
        <v>3675</v>
      </c>
      <c r="C1117" s="89" t="s">
        <v>3676</v>
      </c>
      <c r="D1117" s="90" t="s">
        <v>3677</v>
      </c>
      <c r="E1117" s="82">
        <v>7474105</v>
      </c>
      <c r="F1117" s="93" t="s">
        <v>3301</v>
      </c>
      <c r="G1117" s="82">
        <v>41361940</v>
      </c>
      <c r="H1117" s="93" t="s">
        <v>1123</v>
      </c>
      <c r="I1117" s="92"/>
    </row>
    <row r="1118" spans="1:9" x14ac:dyDescent="0.2">
      <c r="A1118" s="69">
        <v>1118</v>
      </c>
      <c r="B1118" s="90" t="s">
        <v>3678</v>
      </c>
      <c r="C1118" s="89" t="s">
        <v>3679</v>
      </c>
      <c r="D1118" s="90" t="s">
        <v>3680</v>
      </c>
      <c r="E1118" s="82">
        <v>8025284</v>
      </c>
      <c r="F1118" s="93" t="s">
        <v>3301</v>
      </c>
      <c r="G1118" s="82">
        <v>19375688</v>
      </c>
      <c r="H1118" s="93" t="s">
        <v>1123</v>
      </c>
      <c r="I1118" s="92"/>
    </row>
    <row r="1119" spans="1:9" x14ac:dyDescent="0.2">
      <c r="A1119" s="69">
        <v>1119</v>
      </c>
      <c r="B1119" s="90" t="s">
        <v>3681</v>
      </c>
      <c r="C1119" s="89" t="s">
        <v>3682</v>
      </c>
      <c r="D1119" s="90" t="s">
        <v>3683</v>
      </c>
      <c r="E1119" s="82">
        <v>3124641433</v>
      </c>
      <c r="F1119" s="93" t="s">
        <v>3301</v>
      </c>
      <c r="G1119" s="82">
        <v>24080750</v>
      </c>
      <c r="H1119" s="93" t="s">
        <v>1123</v>
      </c>
      <c r="I1119" s="92"/>
    </row>
    <row r="1120" spans="1:9" x14ac:dyDescent="0.2">
      <c r="A1120" s="69">
        <v>1120</v>
      </c>
      <c r="B1120" s="90" t="s">
        <v>3684</v>
      </c>
      <c r="C1120" s="89" t="s">
        <v>1195</v>
      </c>
      <c r="D1120" s="90" t="s">
        <v>3685</v>
      </c>
      <c r="E1120" s="82">
        <v>3106951829</v>
      </c>
      <c r="F1120" s="93" t="s">
        <v>3301</v>
      </c>
      <c r="G1120" s="82">
        <v>41784902</v>
      </c>
      <c r="H1120" s="93" t="s">
        <v>1123</v>
      </c>
      <c r="I1120" s="92"/>
    </row>
    <row r="1121" spans="1:9" x14ac:dyDescent="0.2">
      <c r="A1121" s="69">
        <v>1121</v>
      </c>
      <c r="B1121" s="90" t="s">
        <v>3686</v>
      </c>
      <c r="C1121" s="89" t="s">
        <v>1005</v>
      </c>
      <c r="D1121" s="90" t="s">
        <v>3687</v>
      </c>
      <c r="E1121" s="82">
        <v>4599315</v>
      </c>
      <c r="F1121" s="93" t="s">
        <v>3301</v>
      </c>
      <c r="G1121" s="82">
        <v>1032377019</v>
      </c>
      <c r="H1121" s="93" t="s">
        <v>1123</v>
      </c>
      <c r="I1121" s="92"/>
    </row>
    <row r="1122" spans="1:9" x14ac:dyDescent="0.2">
      <c r="A1122" s="69">
        <v>1122</v>
      </c>
      <c r="B1122" s="90" t="s">
        <v>3688</v>
      </c>
      <c r="C1122" s="89" t="s">
        <v>3689</v>
      </c>
      <c r="D1122" s="90" t="s">
        <v>3690</v>
      </c>
      <c r="E1122" s="82">
        <v>7724226</v>
      </c>
      <c r="F1122" s="93" t="s">
        <v>3301</v>
      </c>
      <c r="G1122" s="82">
        <v>28182115</v>
      </c>
      <c r="H1122" s="93" t="s">
        <v>1123</v>
      </c>
      <c r="I1122" s="92"/>
    </row>
    <row r="1123" spans="1:9" x14ac:dyDescent="0.2">
      <c r="A1123" s="69">
        <v>1123</v>
      </c>
      <c r="B1123" s="90" t="s">
        <v>3691</v>
      </c>
      <c r="C1123" s="89" t="s">
        <v>3692</v>
      </c>
      <c r="D1123" s="90" t="s">
        <v>3693</v>
      </c>
      <c r="E1123" s="82">
        <v>3112802235</v>
      </c>
      <c r="F1123" s="93" t="s">
        <v>3301</v>
      </c>
      <c r="G1123" s="82">
        <v>19429475</v>
      </c>
      <c r="H1123" s="93" t="s">
        <v>1123</v>
      </c>
      <c r="I1123" s="92"/>
    </row>
    <row r="1124" spans="1:9" x14ac:dyDescent="0.2">
      <c r="A1124" s="69">
        <v>1124</v>
      </c>
      <c r="B1124" s="90" t="s">
        <v>3694</v>
      </c>
      <c r="C1124" s="89" t="s">
        <v>3695</v>
      </c>
      <c r="D1124" s="90" t="s">
        <v>3696</v>
      </c>
      <c r="E1124" s="82">
        <v>3118994420</v>
      </c>
      <c r="F1124" s="93" t="s">
        <v>3334</v>
      </c>
      <c r="G1124" s="82">
        <v>5668850</v>
      </c>
      <c r="H1124" s="93" t="s">
        <v>1123</v>
      </c>
      <c r="I1124" s="92"/>
    </row>
    <row r="1125" spans="1:9" x14ac:dyDescent="0.2">
      <c r="A1125" s="69">
        <v>1125</v>
      </c>
      <c r="B1125" s="90" t="s">
        <v>3697</v>
      </c>
      <c r="C1125" s="89" t="s">
        <v>3698</v>
      </c>
      <c r="D1125" s="90" t="s">
        <v>3699</v>
      </c>
      <c r="E1125" s="82">
        <v>3142288857</v>
      </c>
      <c r="F1125" s="93" t="s">
        <v>3334</v>
      </c>
      <c r="G1125" s="82">
        <v>75068792</v>
      </c>
      <c r="H1125" s="93" t="s">
        <v>1123</v>
      </c>
      <c r="I1125" s="92"/>
    </row>
    <row r="1126" spans="1:9" x14ac:dyDescent="0.2">
      <c r="A1126" s="69">
        <v>1126</v>
      </c>
      <c r="B1126" s="90" t="s">
        <v>3700</v>
      </c>
      <c r="C1126" s="89" t="s">
        <v>3701</v>
      </c>
      <c r="D1126" s="90" t="s">
        <v>3702</v>
      </c>
      <c r="E1126" s="82">
        <v>3105604098</v>
      </c>
      <c r="F1126" s="93" t="s">
        <v>3334</v>
      </c>
      <c r="G1126" s="82">
        <v>80361760</v>
      </c>
      <c r="H1126" s="93" t="s">
        <v>1123</v>
      </c>
      <c r="I1126" s="92"/>
    </row>
    <row r="1127" spans="1:9" x14ac:dyDescent="0.2">
      <c r="A1127" s="69">
        <v>1127</v>
      </c>
      <c r="B1127" s="90" t="s">
        <v>3703</v>
      </c>
      <c r="C1127" s="89" t="s">
        <v>639</v>
      </c>
      <c r="D1127" s="90" t="s">
        <v>3704</v>
      </c>
      <c r="E1127" s="82">
        <v>3203154363</v>
      </c>
      <c r="F1127" s="93" t="s">
        <v>3334</v>
      </c>
      <c r="G1127" s="82"/>
      <c r="H1127" s="93" t="s">
        <v>1123</v>
      </c>
      <c r="I1127" s="92"/>
    </row>
    <row r="1128" spans="1:9" x14ac:dyDescent="0.2">
      <c r="A1128" s="69">
        <v>1128</v>
      </c>
      <c r="B1128" s="90" t="s">
        <v>3705</v>
      </c>
      <c r="C1128" s="89" t="s">
        <v>639</v>
      </c>
      <c r="D1128" s="90" t="s">
        <v>3706</v>
      </c>
      <c r="E1128" s="82">
        <v>4593775</v>
      </c>
      <c r="F1128" s="93" t="s">
        <v>3334</v>
      </c>
      <c r="G1128" s="82">
        <v>24120423</v>
      </c>
      <c r="H1128" s="93" t="s">
        <v>1123</v>
      </c>
      <c r="I1128" s="92"/>
    </row>
    <row r="1129" spans="1:9" x14ac:dyDescent="0.2">
      <c r="A1129" s="69">
        <v>1129</v>
      </c>
      <c r="B1129" s="90" t="s">
        <v>3707</v>
      </c>
      <c r="C1129" s="89" t="s">
        <v>3708</v>
      </c>
      <c r="D1129" s="90" t="s">
        <v>3709</v>
      </c>
      <c r="E1129" s="82">
        <v>7613069</v>
      </c>
      <c r="F1129" s="93" t="s">
        <v>2418</v>
      </c>
      <c r="G1129" s="82">
        <v>19493344</v>
      </c>
      <c r="H1129" s="93" t="s">
        <v>1123</v>
      </c>
      <c r="I1129" s="92"/>
    </row>
    <row r="1130" spans="1:9" x14ac:dyDescent="0.2">
      <c r="A1130" s="69">
        <v>1130</v>
      </c>
      <c r="B1130" s="90" t="s">
        <v>3710</v>
      </c>
      <c r="C1130" s="89" t="s">
        <v>3711</v>
      </c>
      <c r="D1130" s="90" t="s">
        <v>3712</v>
      </c>
      <c r="E1130" s="82">
        <v>2000761</v>
      </c>
      <c r="F1130" s="93" t="s">
        <v>2418</v>
      </c>
      <c r="G1130" s="82">
        <v>26174376</v>
      </c>
      <c r="H1130" s="93" t="s">
        <v>1123</v>
      </c>
      <c r="I1130" s="92"/>
    </row>
    <row r="1131" spans="1:9" x14ac:dyDescent="0.2">
      <c r="A1131" s="69">
        <v>1131</v>
      </c>
      <c r="B1131" s="90" t="s">
        <v>3713</v>
      </c>
      <c r="C1131" s="89" t="s">
        <v>639</v>
      </c>
      <c r="D1131" s="89" t="s">
        <v>3714</v>
      </c>
      <c r="E1131" s="82">
        <v>3212323649</v>
      </c>
      <c r="F1131" s="93" t="s">
        <v>2418</v>
      </c>
      <c r="G1131" s="82">
        <v>41579281</v>
      </c>
      <c r="H1131" s="93" t="s">
        <v>1123</v>
      </c>
      <c r="I1131" s="92"/>
    </row>
    <row r="1132" spans="1:9" x14ac:dyDescent="0.2">
      <c r="A1132" s="69">
        <v>1132</v>
      </c>
      <c r="B1132" s="90" t="s">
        <v>3715</v>
      </c>
      <c r="C1132" s="89" t="s">
        <v>3716</v>
      </c>
      <c r="D1132" s="89" t="s">
        <v>3717</v>
      </c>
      <c r="E1132" s="82">
        <v>7745335</v>
      </c>
      <c r="F1132" s="93" t="s">
        <v>2418</v>
      </c>
      <c r="G1132" s="82">
        <v>41795498</v>
      </c>
      <c r="H1132" s="93" t="s">
        <v>1123</v>
      </c>
      <c r="I1132" s="92"/>
    </row>
    <row r="1133" spans="1:9" x14ac:dyDescent="0.2">
      <c r="A1133" s="69">
        <v>1133</v>
      </c>
      <c r="B1133" s="90" t="s">
        <v>3718</v>
      </c>
      <c r="C1133" s="89" t="s">
        <v>3719</v>
      </c>
      <c r="D1133" s="89" t="s">
        <v>3720</v>
      </c>
      <c r="E1133" s="82" t="s">
        <v>3721</v>
      </c>
      <c r="F1133" s="93" t="s">
        <v>2418</v>
      </c>
      <c r="G1133" s="82">
        <v>41768335</v>
      </c>
      <c r="H1133" s="93" t="s">
        <v>1123</v>
      </c>
      <c r="I1133" s="92"/>
    </row>
    <row r="1134" spans="1:9" x14ac:dyDescent="0.2">
      <c r="A1134" s="69">
        <v>1134</v>
      </c>
      <c r="B1134" s="90" t="s">
        <v>3722</v>
      </c>
      <c r="C1134" s="89" t="s">
        <v>3723</v>
      </c>
      <c r="D1134" s="89" t="s">
        <v>3724</v>
      </c>
      <c r="E1134" s="82">
        <v>3208175722</v>
      </c>
      <c r="F1134" s="93" t="s">
        <v>2418</v>
      </c>
      <c r="G1134" s="82">
        <v>51868849</v>
      </c>
      <c r="H1134" s="93" t="s">
        <v>1123</v>
      </c>
      <c r="I1134" s="92"/>
    </row>
    <row r="1135" spans="1:9" x14ac:dyDescent="0.2">
      <c r="A1135" s="69">
        <v>1135</v>
      </c>
      <c r="B1135" s="90" t="s">
        <v>3725</v>
      </c>
      <c r="C1135" s="89" t="s">
        <v>3726</v>
      </c>
      <c r="D1135" s="89" t="s">
        <v>3727</v>
      </c>
      <c r="E1135" s="82">
        <v>8126948</v>
      </c>
      <c r="F1135" s="93" t="s">
        <v>3006</v>
      </c>
      <c r="G1135" s="82">
        <v>35474199</v>
      </c>
      <c r="H1135" s="93" t="s">
        <v>1123</v>
      </c>
      <c r="I1135" s="92"/>
    </row>
    <row r="1136" spans="1:9" x14ac:dyDescent="0.2">
      <c r="A1136" s="69">
        <v>1136</v>
      </c>
      <c r="B1136" s="90" t="s">
        <v>3728</v>
      </c>
      <c r="C1136" s="89" t="s">
        <v>639</v>
      </c>
      <c r="D1136" s="89" t="s">
        <v>3729</v>
      </c>
      <c r="E1136" s="82">
        <v>3134055536</v>
      </c>
      <c r="F1136" s="93" t="s">
        <v>3006</v>
      </c>
      <c r="G1136" s="82">
        <v>39796968</v>
      </c>
      <c r="H1136" s="93" t="s">
        <v>1123</v>
      </c>
      <c r="I1136" s="92"/>
    </row>
    <row r="1137" spans="1:9" x14ac:dyDescent="0.2">
      <c r="A1137" s="69">
        <v>1137</v>
      </c>
      <c r="B1137" s="90" t="s">
        <v>3730</v>
      </c>
      <c r="C1137" s="89" t="s">
        <v>3731</v>
      </c>
      <c r="D1137" s="89" t="s">
        <v>3732</v>
      </c>
      <c r="E1137" s="82">
        <v>3213774498</v>
      </c>
      <c r="F1137" s="93" t="s">
        <v>3006</v>
      </c>
      <c r="G1137" s="82">
        <v>4113957</v>
      </c>
      <c r="H1137" s="93" t="s">
        <v>1123</v>
      </c>
      <c r="I1137" s="92"/>
    </row>
    <row r="1138" spans="1:9" x14ac:dyDescent="0.2">
      <c r="A1138" s="69">
        <v>1138</v>
      </c>
      <c r="B1138" s="90" t="s">
        <v>3733</v>
      </c>
      <c r="C1138" s="89" t="s">
        <v>639</v>
      </c>
      <c r="D1138" s="89" t="s">
        <v>3734</v>
      </c>
      <c r="E1138" s="82">
        <v>3134167798</v>
      </c>
      <c r="F1138" s="93" t="s">
        <v>3006</v>
      </c>
      <c r="G1138" s="82">
        <v>1023890204</v>
      </c>
      <c r="H1138" s="93" t="s">
        <v>1123</v>
      </c>
      <c r="I1138" s="92"/>
    </row>
    <row r="1139" spans="1:9" x14ac:dyDescent="0.2">
      <c r="A1139" s="69">
        <v>1139</v>
      </c>
      <c r="B1139" s="90" t="s">
        <v>3735</v>
      </c>
      <c r="C1139" s="89" t="s">
        <v>3736</v>
      </c>
      <c r="D1139" s="89" t="s">
        <v>3737</v>
      </c>
      <c r="E1139" s="82">
        <v>3662610</v>
      </c>
      <c r="F1139" s="93" t="s">
        <v>3006</v>
      </c>
      <c r="G1139" s="82">
        <v>13958462</v>
      </c>
      <c r="H1139" s="93" t="s">
        <v>1123</v>
      </c>
      <c r="I1139" s="92"/>
    </row>
    <row r="1140" spans="1:9" x14ac:dyDescent="0.2">
      <c r="A1140" s="69">
        <v>1140</v>
      </c>
      <c r="B1140" s="90" t="s">
        <v>3738</v>
      </c>
      <c r="C1140" s="89" t="s">
        <v>639</v>
      </c>
      <c r="D1140" s="89" t="s">
        <v>3739</v>
      </c>
      <c r="E1140" s="82">
        <v>4589771</v>
      </c>
      <c r="F1140" s="93" t="s">
        <v>3006</v>
      </c>
      <c r="G1140" s="82">
        <v>41507665</v>
      </c>
      <c r="H1140" s="93" t="s">
        <v>1123</v>
      </c>
      <c r="I1140" s="92"/>
    </row>
    <row r="1141" spans="1:9" x14ac:dyDescent="0.2">
      <c r="A1141" s="69">
        <v>1141</v>
      </c>
      <c r="B1141" s="90" t="s">
        <v>3740</v>
      </c>
      <c r="C1141" s="89" t="s">
        <v>3741</v>
      </c>
      <c r="D1141" s="89" t="s">
        <v>3742</v>
      </c>
      <c r="E1141" s="82">
        <v>3118310067</v>
      </c>
      <c r="F1141" s="93" t="s">
        <v>3006</v>
      </c>
      <c r="G1141" s="82">
        <v>1020716933</v>
      </c>
      <c r="H1141" s="93" t="s">
        <v>1123</v>
      </c>
      <c r="I1141" s="92"/>
    </row>
    <row r="1142" spans="1:9" x14ac:dyDescent="0.2">
      <c r="A1142" s="69">
        <v>1142</v>
      </c>
      <c r="B1142" s="90" t="s">
        <v>3743</v>
      </c>
      <c r="C1142" s="89" t="s">
        <v>1598</v>
      </c>
      <c r="D1142" s="89" t="s">
        <v>3744</v>
      </c>
      <c r="E1142" s="82">
        <v>3118142608</v>
      </c>
      <c r="F1142" s="93" t="s">
        <v>3006</v>
      </c>
      <c r="G1142" s="82">
        <v>11408218</v>
      </c>
      <c r="H1142" s="93" t="s">
        <v>1123</v>
      </c>
      <c r="I1142" s="92"/>
    </row>
    <row r="1143" spans="1:9" x14ac:dyDescent="0.2">
      <c r="A1143" s="69">
        <v>1143</v>
      </c>
      <c r="B1143" s="90" t="s">
        <v>3745</v>
      </c>
      <c r="C1143" s="89" t="s">
        <v>3746</v>
      </c>
      <c r="D1143" s="89" t="s">
        <v>3747</v>
      </c>
      <c r="E1143" s="82">
        <v>3108100170</v>
      </c>
      <c r="F1143" s="93" t="s">
        <v>1072</v>
      </c>
      <c r="G1143" s="82">
        <v>70286385</v>
      </c>
      <c r="H1143" s="93" t="s">
        <v>1123</v>
      </c>
      <c r="I1143" s="92"/>
    </row>
    <row r="1144" spans="1:9" x14ac:dyDescent="0.2">
      <c r="A1144" s="69">
        <v>1144</v>
      </c>
      <c r="B1144" s="90" t="s">
        <v>3748</v>
      </c>
      <c r="C1144" s="111" t="s">
        <v>639</v>
      </c>
      <c r="D1144" s="111" t="s">
        <v>3749</v>
      </c>
      <c r="E1144" s="112">
        <v>3143936867</v>
      </c>
      <c r="F1144" s="93" t="s">
        <v>3256</v>
      </c>
      <c r="G1144" s="112">
        <v>65710282</v>
      </c>
      <c r="H1144" s="93" t="s">
        <v>1123</v>
      </c>
      <c r="I1144" s="92"/>
    </row>
    <row r="1145" spans="1:9" x14ac:dyDescent="0.2">
      <c r="A1145" s="69">
        <v>1145</v>
      </c>
      <c r="B1145" s="90" t="s">
        <v>3750</v>
      </c>
      <c r="C1145" s="111" t="s">
        <v>3751</v>
      </c>
      <c r="D1145" s="111" t="s">
        <v>3752</v>
      </c>
      <c r="E1145" s="112">
        <v>3213748341</v>
      </c>
      <c r="F1145" s="93" t="s">
        <v>3256</v>
      </c>
      <c r="G1145" s="112">
        <v>52557886</v>
      </c>
      <c r="H1145" s="93" t="s">
        <v>1123</v>
      </c>
      <c r="I1145" s="92"/>
    </row>
    <row r="1146" spans="1:9" x14ac:dyDescent="0.2">
      <c r="A1146" s="69">
        <v>1146</v>
      </c>
      <c r="B1146" s="90" t="s">
        <v>3753</v>
      </c>
      <c r="C1146" s="111" t="s">
        <v>3754</v>
      </c>
      <c r="D1146" s="111" t="s">
        <v>3755</v>
      </c>
      <c r="E1146" s="112">
        <v>3203524995</v>
      </c>
      <c r="F1146" s="93" t="s">
        <v>3256</v>
      </c>
      <c r="G1146" s="112">
        <v>1033684996</v>
      </c>
      <c r="H1146" s="93" t="s">
        <v>1123</v>
      </c>
      <c r="I1146" s="92"/>
    </row>
    <row r="1147" spans="1:9" x14ac:dyDescent="0.2">
      <c r="A1147" s="69">
        <v>1147</v>
      </c>
      <c r="B1147" s="90" t="s">
        <v>3756</v>
      </c>
      <c r="C1147" s="111" t="s">
        <v>3757</v>
      </c>
      <c r="D1147" s="111" t="s">
        <v>3758</v>
      </c>
      <c r="E1147" s="112">
        <v>3123925838</v>
      </c>
      <c r="F1147" s="93" t="s">
        <v>3256</v>
      </c>
      <c r="G1147" s="112">
        <v>52068976</v>
      </c>
      <c r="H1147" s="93" t="s">
        <v>1123</v>
      </c>
      <c r="I1147" s="92"/>
    </row>
    <row r="1148" spans="1:9" x14ac:dyDescent="0.2">
      <c r="A1148" s="69">
        <v>1148</v>
      </c>
      <c r="B1148" s="90" t="s">
        <v>3759</v>
      </c>
      <c r="C1148" s="111" t="s">
        <v>3760</v>
      </c>
      <c r="D1148" s="111" t="s">
        <v>3761</v>
      </c>
      <c r="E1148" s="112">
        <v>3143142962</v>
      </c>
      <c r="F1148" s="93" t="s">
        <v>3256</v>
      </c>
      <c r="G1148" s="112">
        <v>65824939</v>
      </c>
      <c r="H1148" s="93" t="s">
        <v>1123</v>
      </c>
      <c r="I1148" s="92"/>
    </row>
    <row r="1149" spans="1:9" x14ac:dyDescent="0.2">
      <c r="A1149" s="69">
        <v>1149</v>
      </c>
      <c r="B1149" s="90" t="s">
        <v>3762</v>
      </c>
      <c r="C1149" s="111" t="s">
        <v>3763</v>
      </c>
      <c r="D1149" s="111" t="s">
        <v>3764</v>
      </c>
      <c r="E1149" s="112">
        <v>3107363314</v>
      </c>
      <c r="F1149" s="93" t="s">
        <v>3256</v>
      </c>
      <c r="G1149" s="112">
        <v>27751587</v>
      </c>
      <c r="H1149" s="93" t="s">
        <v>1123</v>
      </c>
      <c r="I1149" s="92"/>
    </row>
    <row r="1150" spans="1:9" x14ac:dyDescent="0.2">
      <c r="A1150" s="69">
        <v>1150</v>
      </c>
      <c r="B1150" s="90" t="s">
        <v>3765</v>
      </c>
      <c r="C1150" s="111" t="s">
        <v>3766</v>
      </c>
      <c r="D1150" s="111" t="s">
        <v>3767</v>
      </c>
      <c r="E1150" s="112">
        <v>3208275022</v>
      </c>
      <c r="F1150" s="93" t="s">
        <v>3256</v>
      </c>
      <c r="G1150" s="112">
        <v>52442838</v>
      </c>
      <c r="H1150" s="93" t="s">
        <v>1123</v>
      </c>
      <c r="I1150" s="92"/>
    </row>
    <row r="1151" spans="1:9" x14ac:dyDescent="0.2">
      <c r="A1151" s="69">
        <v>1151</v>
      </c>
      <c r="B1151" s="90" t="s">
        <v>3768</v>
      </c>
      <c r="C1151" s="111" t="s">
        <v>3769</v>
      </c>
      <c r="D1151" s="111" t="s">
        <v>3770</v>
      </c>
      <c r="E1151" s="112">
        <v>8109040</v>
      </c>
      <c r="F1151" s="93" t="s">
        <v>3256</v>
      </c>
      <c r="G1151" s="112">
        <v>80748967</v>
      </c>
      <c r="H1151" s="93" t="s">
        <v>1123</v>
      </c>
      <c r="I1151" s="92"/>
    </row>
    <row r="1152" spans="1:9" x14ac:dyDescent="0.2">
      <c r="A1152" s="69">
        <v>1152</v>
      </c>
      <c r="B1152" s="90" t="s">
        <v>3771</v>
      </c>
      <c r="C1152" s="111" t="s">
        <v>3772</v>
      </c>
      <c r="D1152" s="111" t="s">
        <v>3773</v>
      </c>
      <c r="E1152" s="112">
        <v>5678888</v>
      </c>
      <c r="F1152" s="93" t="s">
        <v>3301</v>
      </c>
      <c r="G1152" s="112">
        <v>35500962</v>
      </c>
      <c r="H1152" s="93" t="s">
        <v>1123</v>
      </c>
      <c r="I1152" s="92"/>
    </row>
    <row r="1153" spans="1:9" x14ac:dyDescent="0.2">
      <c r="A1153" s="69">
        <v>1153</v>
      </c>
      <c r="B1153" s="90" t="s">
        <v>3774</v>
      </c>
      <c r="C1153" s="111" t="s">
        <v>3775</v>
      </c>
      <c r="D1153" s="111" t="s">
        <v>3776</v>
      </c>
      <c r="E1153" s="112">
        <v>3103332411</v>
      </c>
      <c r="F1153" s="93" t="s">
        <v>3301</v>
      </c>
      <c r="G1153" s="112">
        <v>4336060</v>
      </c>
      <c r="H1153" s="93" t="s">
        <v>1123</v>
      </c>
      <c r="I1153" s="92"/>
    </row>
    <row r="1154" spans="1:9" x14ac:dyDescent="0.2">
      <c r="A1154" s="69">
        <v>1154</v>
      </c>
      <c r="B1154" s="90" t="s">
        <v>3777</v>
      </c>
      <c r="C1154" s="111" t="s">
        <v>3778</v>
      </c>
      <c r="D1154" s="111" t="s">
        <v>3779</v>
      </c>
      <c r="E1154" s="112">
        <v>3207607044</v>
      </c>
      <c r="F1154" s="93" t="s">
        <v>3301</v>
      </c>
      <c r="G1154" s="112">
        <v>1013679980</v>
      </c>
      <c r="H1154" s="93" t="s">
        <v>1123</v>
      </c>
      <c r="I1154" s="92"/>
    </row>
    <row r="1155" spans="1:9" x14ac:dyDescent="0.2">
      <c r="A1155" s="69">
        <v>1155</v>
      </c>
      <c r="B1155" s="90" t="s">
        <v>3780</v>
      </c>
      <c r="C1155" s="111" t="s">
        <v>3781</v>
      </c>
      <c r="D1155" s="111" t="s">
        <v>3782</v>
      </c>
      <c r="E1155" s="112">
        <v>3123140103</v>
      </c>
      <c r="F1155" s="93" t="s">
        <v>3301</v>
      </c>
      <c r="G1155" s="112">
        <v>23429841</v>
      </c>
      <c r="H1155" s="93" t="s">
        <v>1123</v>
      </c>
      <c r="I1155" s="92"/>
    </row>
    <row r="1156" spans="1:9" x14ac:dyDescent="0.2">
      <c r="A1156" s="69">
        <v>1156</v>
      </c>
      <c r="B1156" s="90" t="s">
        <v>3783</v>
      </c>
      <c r="C1156" s="111" t="s">
        <v>3784</v>
      </c>
      <c r="D1156" s="111" t="s">
        <v>3785</v>
      </c>
      <c r="E1156" s="112">
        <v>7144582</v>
      </c>
      <c r="F1156" s="93" t="s">
        <v>3301</v>
      </c>
      <c r="G1156" s="112">
        <v>79339242</v>
      </c>
      <c r="H1156" s="93" t="s">
        <v>1123</v>
      </c>
      <c r="I1156" s="92"/>
    </row>
    <row r="1157" spans="1:9" x14ac:dyDescent="0.2">
      <c r="A1157" s="69">
        <v>1157</v>
      </c>
      <c r="B1157" s="90" t="s">
        <v>3786</v>
      </c>
      <c r="C1157" s="111" t="s">
        <v>3787</v>
      </c>
      <c r="D1157" s="111" t="s">
        <v>3788</v>
      </c>
      <c r="E1157" s="112">
        <v>2055966</v>
      </c>
      <c r="F1157" s="93" t="s">
        <v>3301</v>
      </c>
      <c r="G1157" s="112">
        <v>51912939</v>
      </c>
      <c r="H1157" s="93" t="s">
        <v>1123</v>
      </c>
      <c r="I1157" s="92"/>
    </row>
    <row r="1158" spans="1:9" x14ac:dyDescent="0.2">
      <c r="A1158" s="69">
        <v>1158</v>
      </c>
      <c r="B1158" s="90" t="s">
        <v>3789</v>
      </c>
      <c r="C1158" s="111" t="s">
        <v>3790</v>
      </c>
      <c r="D1158" s="111" t="s">
        <v>3791</v>
      </c>
      <c r="E1158" s="112"/>
      <c r="F1158" s="93" t="s">
        <v>3301</v>
      </c>
      <c r="G1158" s="112">
        <v>10501080</v>
      </c>
      <c r="H1158" s="93" t="s">
        <v>1123</v>
      </c>
      <c r="I1158" s="92"/>
    </row>
    <row r="1159" spans="1:9" x14ac:dyDescent="0.2">
      <c r="A1159" s="69">
        <v>1159</v>
      </c>
      <c r="B1159" s="90" t="s">
        <v>3792</v>
      </c>
      <c r="C1159" s="111" t="s">
        <v>639</v>
      </c>
      <c r="D1159" s="111" t="s">
        <v>3793</v>
      </c>
      <c r="E1159" s="112">
        <v>2794070</v>
      </c>
      <c r="F1159" s="93" t="s">
        <v>3301</v>
      </c>
      <c r="G1159" s="112"/>
      <c r="H1159" s="93" t="s">
        <v>1123</v>
      </c>
      <c r="I1159" s="92"/>
    </row>
    <row r="1160" spans="1:9" x14ac:dyDescent="0.2">
      <c r="A1160" s="69">
        <v>1160</v>
      </c>
      <c r="B1160" s="90" t="s">
        <v>3794</v>
      </c>
      <c r="C1160" s="111" t="s">
        <v>3795</v>
      </c>
      <c r="D1160" s="111" t="s">
        <v>3796</v>
      </c>
      <c r="E1160" s="112">
        <v>3123663780</v>
      </c>
      <c r="F1160" s="93" t="s">
        <v>3301</v>
      </c>
      <c r="G1160" s="112">
        <v>41547175</v>
      </c>
      <c r="H1160" s="93" t="s">
        <v>1123</v>
      </c>
      <c r="I1160" s="92"/>
    </row>
    <row r="1161" spans="1:9" x14ac:dyDescent="0.2">
      <c r="A1161" s="69">
        <v>1161</v>
      </c>
      <c r="B1161" s="90" t="s">
        <v>3797</v>
      </c>
      <c r="C1161" s="111" t="s">
        <v>3562</v>
      </c>
      <c r="D1161" s="111" t="s">
        <v>3798</v>
      </c>
      <c r="E1161" s="112">
        <v>3218995280</v>
      </c>
      <c r="F1161" s="93" t="s">
        <v>3301</v>
      </c>
      <c r="G1161" s="112"/>
      <c r="H1161" s="93" t="s">
        <v>1123</v>
      </c>
      <c r="I1161" s="92"/>
    </row>
    <row r="1162" spans="1:9" x14ac:dyDescent="0.2">
      <c r="A1162" s="69">
        <v>1162</v>
      </c>
      <c r="B1162" s="111" t="s">
        <v>3799</v>
      </c>
      <c r="C1162" s="111" t="s">
        <v>3800</v>
      </c>
      <c r="D1162" s="111" t="s">
        <v>3801</v>
      </c>
      <c r="E1162" s="112">
        <v>3142096355</v>
      </c>
      <c r="F1162" s="113" t="s">
        <v>3334</v>
      </c>
      <c r="G1162" s="112">
        <v>11410386</v>
      </c>
      <c r="H1162" s="93" t="s">
        <v>1123</v>
      </c>
      <c r="I1162" s="92"/>
    </row>
    <row r="1163" spans="1:9" x14ac:dyDescent="0.2">
      <c r="A1163" s="69">
        <v>1163</v>
      </c>
      <c r="B1163" s="111" t="s">
        <v>3802</v>
      </c>
      <c r="C1163" s="111" t="s">
        <v>3803</v>
      </c>
      <c r="D1163" s="111" t="s">
        <v>3804</v>
      </c>
      <c r="E1163" s="112">
        <v>3125330394</v>
      </c>
      <c r="F1163" s="113" t="s">
        <v>3334</v>
      </c>
      <c r="G1163" s="112">
        <v>4274706</v>
      </c>
      <c r="H1163" s="93" t="s">
        <v>1123</v>
      </c>
      <c r="I1163" s="92"/>
    </row>
    <row r="1164" spans="1:9" x14ac:dyDescent="0.2">
      <c r="A1164" s="69">
        <v>1164</v>
      </c>
      <c r="B1164" s="111" t="s">
        <v>3805</v>
      </c>
      <c r="C1164" s="111" t="s">
        <v>3806</v>
      </c>
      <c r="D1164" s="111" t="s">
        <v>3807</v>
      </c>
      <c r="E1164" s="112">
        <v>4559732</v>
      </c>
      <c r="F1164" s="113" t="s">
        <v>3334</v>
      </c>
      <c r="G1164" s="112">
        <v>3133520802</v>
      </c>
      <c r="H1164" s="93" t="s">
        <v>1123</v>
      </c>
      <c r="I1164" s="92"/>
    </row>
    <row r="1165" spans="1:9" x14ac:dyDescent="0.2">
      <c r="A1165" s="69">
        <v>1165</v>
      </c>
      <c r="B1165" s="111" t="s">
        <v>3808</v>
      </c>
      <c r="C1165" s="111" t="s">
        <v>3809</v>
      </c>
      <c r="D1165" s="111" t="s">
        <v>3810</v>
      </c>
      <c r="E1165" s="112">
        <v>2795611</v>
      </c>
      <c r="F1165" s="113" t="s">
        <v>3334</v>
      </c>
      <c r="G1165" s="112">
        <v>20586365</v>
      </c>
      <c r="H1165" s="93" t="s">
        <v>1123</v>
      </c>
      <c r="I1165" s="92"/>
    </row>
    <row r="1166" spans="1:9" x14ac:dyDescent="0.2">
      <c r="A1166" s="69">
        <v>1166</v>
      </c>
      <c r="B1166" s="111" t="s">
        <v>3811</v>
      </c>
      <c r="C1166" s="111" t="s">
        <v>3812</v>
      </c>
      <c r="D1166" s="111" t="s">
        <v>3813</v>
      </c>
      <c r="E1166" s="112">
        <v>5678442</v>
      </c>
      <c r="F1166" s="113" t="s">
        <v>3334</v>
      </c>
      <c r="G1166" s="112">
        <v>51163159</v>
      </c>
      <c r="H1166" s="93" t="s">
        <v>1123</v>
      </c>
      <c r="I1166" s="92"/>
    </row>
    <row r="1167" spans="1:9" x14ac:dyDescent="0.2">
      <c r="A1167" s="69">
        <v>1167</v>
      </c>
      <c r="B1167" s="111" t="s">
        <v>3814</v>
      </c>
      <c r="C1167" s="111" t="s">
        <v>3815</v>
      </c>
      <c r="D1167" s="111" t="s">
        <v>3816</v>
      </c>
      <c r="E1167" s="112">
        <v>3118109585</v>
      </c>
      <c r="F1167" s="113" t="s">
        <v>3334</v>
      </c>
      <c r="G1167" s="112">
        <v>31309389</v>
      </c>
      <c r="H1167" s="93" t="s">
        <v>1123</v>
      </c>
      <c r="I1167" s="92"/>
    </row>
    <row r="1168" spans="1:9" x14ac:dyDescent="0.2">
      <c r="A1168" s="69">
        <v>1168</v>
      </c>
      <c r="B1168" s="111" t="s">
        <v>3817</v>
      </c>
      <c r="C1168" s="111" t="s">
        <v>3818</v>
      </c>
      <c r="D1168" s="111" t="s">
        <v>3819</v>
      </c>
      <c r="E1168" s="112">
        <v>3112241796</v>
      </c>
      <c r="F1168" s="113" t="s">
        <v>3334</v>
      </c>
      <c r="G1168" s="112">
        <v>80056322</v>
      </c>
      <c r="H1168" s="93" t="s">
        <v>1123</v>
      </c>
      <c r="I1168" s="92"/>
    </row>
    <row r="1169" spans="1:9" x14ac:dyDescent="0.2">
      <c r="A1169" s="69">
        <v>1169</v>
      </c>
      <c r="B1169" s="111" t="s">
        <v>3820</v>
      </c>
      <c r="C1169" s="111" t="s">
        <v>3821</v>
      </c>
      <c r="D1169" s="111" t="s">
        <v>3822</v>
      </c>
      <c r="E1169" s="112">
        <v>3124669385</v>
      </c>
      <c r="F1169" s="113" t="s">
        <v>3334</v>
      </c>
      <c r="G1169" s="112">
        <v>52600283</v>
      </c>
      <c r="H1169" s="93" t="s">
        <v>1123</v>
      </c>
      <c r="I1169" s="92"/>
    </row>
    <row r="1170" spans="1:9" x14ac:dyDescent="0.2">
      <c r="A1170" s="69">
        <v>1170</v>
      </c>
      <c r="B1170" s="111" t="s">
        <v>3823</v>
      </c>
      <c r="C1170" s="111" t="s">
        <v>3824</v>
      </c>
      <c r="D1170" s="111" t="s">
        <v>3825</v>
      </c>
      <c r="E1170" s="112">
        <v>3115299948</v>
      </c>
      <c r="F1170" s="113" t="s">
        <v>3334</v>
      </c>
      <c r="G1170" s="112">
        <v>55165882</v>
      </c>
      <c r="H1170" s="93" t="s">
        <v>1123</v>
      </c>
      <c r="I1170" s="92"/>
    </row>
    <row r="1171" spans="1:9" x14ac:dyDescent="0.2">
      <c r="A1171" s="69">
        <v>1171</v>
      </c>
      <c r="B1171" s="111" t="s">
        <v>3826</v>
      </c>
      <c r="C1171" s="111" t="s">
        <v>3827</v>
      </c>
      <c r="D1171" s="111" t="s">
        <v>3828</v>
      </c>
      <c r="E1171" s="112">
        <v>3195796102</v>
      </c>
      <c r="F1171" s="113" t="s">
        <v>3334</v>
      </c>
      <c r="G1171" s="112">
        <v>1033764825</v>
      </c>
      <c r="H1171" s="93" t="s">
        <v>1123</v>
      </c>
      <c r="I1171" s="92"/>
    </row>
    <row r="1172" spans="1:9" x14ac:dyDescent="0.2">
      <c r="A1172" s="69">
        <v>1172</v>
      </c>
      <c r="B1172" s="111" t="s">
        <v>3829</v>
      </c>
      <c r="C1172" s="111" t="s">
        <v>3830</v>
      </c>
      <c r="D1172" s="111" t="s">
        <v>3831</v>
      </c>
      <c r="E1172" s="112">
        <v>3144061008</v>
      </c>
      <c r="F1172" s="113" t="s">
        <v>3334</v>
      </c>
      <c r="G1172" s="112"/>
      <c r="H1172" s="93" t="s">
        <v>1123</v>
      </c>
      <c r="I1172" s="92"/>
    </row>
    <row r="1173" spans="1:9" x14ac:dyDescent="0.2">
      <c r="A1173" s="69">
        <v>1173</v>
      </c>
      <c r="B1173" s="111" t="s">
        <v>3832</v>
      </c>
      <c r="C1173" s="111" t="s">
        <v>639</v>
      </c>
      <c r="D1173" s="111" t="s">
        <v>3833</v>
      </c>
      <c r="E1173" s="112">
        <v>3208219460</v>
      </c>
      <c r="F1173" s="113" t="s">
        <v>2418</v>
      </c>
      <c r="G1173" s="112">
        <v>52559707</v>
      </c>
      <c r="H1173" s="93" t="s">
        <v>1123</v>
      </c>
      <c r="I1173" s="92"/>
    </row>
    <row r="1174" spans="1:9" x14ac:dyDescent="0.2">
      <c r="A1174" s="69">
        <v>1174</v>
      </c>
      <c r="B1174" s="111" t="s">
        <v>3834</v>
      </c>
      <c r="C1174" s="111" t="s">
        <v>3835</v>
      </c>
      <c r="D1174" s="111" t="s">
        <v>3836</v>
      </c>
      <c r="E1174" s="112">
        <v>3203901468</v>
      </c>
      <c r="F1174" s="113" t="s">
        <v>2418</v>
      </c>
      <c r="G1174" s="112">
        <v>24052962</v>
      </c>
      <c r="H1174" s="93" t="s">
        <v>1123</v>
      </c>
      <c r="I1174" s="92"/>
    </row>
    <row r="1175" spans="1:9" x14ac:dyDescent="0.2">
      <c r="A1175" s="69">
        <v>1175</v>
      </c>
      <c r="B1175" s="111" t="s">
        <v>3837</v>
      </c>
      <c r="C1175" s="111" t="s">
        <v>3838</v>
      </c>
      <c r="D1175" s="111" t="s">
        <v>3839</v>
      </c>
      <c r="E1175" s="112">
        <v>3214287426</v>
      </c>
      <c r="F1175" s="113" t="s">
        <v>2418</v>
      </c>
      <c r="G1175" s="112">
        <v>28305849</v>
      </c>
      <c r="H1175" s="93" t="s">
        <v>1123</v>
      </c>
      <c r="I1175" s="92"/>
    </row>
    <row r="1176" spans="1:9" x14ac:dyDescent="0.2">
      <c r="A1176" s="69">
        <v>1176</v>
      </c>
      <c r="B1176" s="111" t="s">
        <v>3840</v>
      </c>
      <c r="C1176" s="111" t="s">
        <v>3841</v>
      </c>
      <c r="D1176" s="111" t="s">
        <v>3842</v>
      </c>
      <c r="E1176" s="112">
        <v>3118787990</v>
      </c>
      <c r="F1176" s="113" t="s">
        <v>2418</v>
      </c>
      <c r="G1176" s="112">
        <v>52067156</v>
      </c>
      <c r="H1176" s="93" t="s">
        <v>1123</v>
      </c>
      <c r="I1176" s="92"/>
    </row>
    <row r="1177" spans="1:9" x14ac:dyDescent="0.2">
      <c r="A1177" s="69">
        <v>1177</v>
      </c>
      <c r="B1177" s="111" t="s">
        <v>3843</v>
      </c>
      <c r="C1177" s="111" t="s">
        <v>639</v>
      </c>
      <c r="D1177" s="111" t="s">
        <v>3844</v>
      </c>
      <c r="E1177" s="82"/>
      <c r="F1177" s="113" t="s">
        <v>2418</v>
      </c>
      <c r="G1177" s="112">
        <v>11251932</v>
      </c>
      <c r="H1177" s="93" t="s">
        <v>1123</v>
      </c>
      <c r="I1177" s="92"/>
    </row>
    <row r="1178" spans="1:9" x14ac:dyDescent="0.2">
      <c r="A1178" s="69">
        <v>1178</v>
      </c>
      <c r="B1178" s="111" t="s">
        <v>3845</v>
      </c>
      <c r="C1178" s="111" t="s">
        <v>639</v>
      </c>
      <c r="D1178" s="111" t="s">
        <v>3846</v>
      </c>
      <c r="E1178" s="112">
        <v>3133496255</v>
      </c>
      <c r="F1178" s="113" t="s">
        <v>2418</v>
      </c>
      <c r="G1178" s="112">
        <v>41447395</v>
      </c>
      <c r="H1178" s="93" t="s">
        <v>1123</v>
      </c>
      <c r="I1178" s="92"/>
    </row>
    <row r="1179" spans="1:9" x14ac:dyDescent="0.2">
      <c r="A1179" s="69">
        <v>1179</v>
      </c>
      <c r="B1179" s="111" t="s">
        <v>3847</v>
      </c>
      <c r="C1179" s="111" t="s">
        <v>3848</v>
      </c>
      <c r="D1179" s="111" t="s">
        <v>3849</v>
      </c>
      <c r="E1179" s="112">
        <v>3115030271</v>
      </c>
      <c r="F1179" s="113" t="s">
        <v>3006</v>
      </c>
      <c r="G1179" s="112">
        <v>1049412945</v>
      </c>
      <c r="H1179" s="93" t="s">
        <v>1123</v>
      </c>
      <c r="I1179" s="92"/>
    </row>
    <row r="1180" spans="1:9" x14ac:dyDescent="0.2">
      <c r="A1180" s="69">
        <v>1180</v>
      </c>
      <c r="B1180" s="111" t="s">
        <v>3850</v>
      </c>
      <c r="C1180" s="111" t="s">
        <v>3851</v>
      </c>
      <c r="D1180" s="111" t="s">
        <v>3852</v>
      </c>
      <c r="E1180" s="112">
        <v>3115183430</v>
      </c>
      <c r="F1180" s="113" t="s">
        <v>3006</v>
      </c>
      <c r="G1180" s="112" t="s">
        <v>3853</v>
      </c>
      <c r="H1180" s="93" t="s">
        <v>1123</v>
      </c>
      <c r="I1180" s="92"/>
    </row>
    <row r="1181" spans="1:9" x14ac:dyDescent="0.2">
      <c r="A1181" s="69">
        <v>1181</v>
      </c>
      <c r="B1181" s="111" t="s">
        <v>3854</v>
      </c>
      <c r="C1181" s="111" t="s">
        <v>3855</v>
      </c>
      <c r="D1181" s="111" t="s">
        <v>3856</v>
      </c>
      <c r="E1181" s="112">
        <v>3134770265</v>
      </c>
      <c r="F1181" s="113" t="s">
        <v>3006</v>
      </c>
      <c r="G1181" s="112">
        <v>41491697</v>
      </c>
      <c r="H1181" s="93" t="s">
        <v>1123</v>
      </c>
      <c r="I1181" s="92"/>
    </row>
    <row r="1182" spans="1:9" x14ac:dyDescent="0.2">
      <c r="A1182" s="69">
        <v>1182</v>
      </c>
      <c r="B1182" s="111" t="s">
        <v>3857</v>
      </c>
      <c r="C1182" s="111" t="s">
        <v>2397</v>
      </c>
      <c r="D1182" s="111" t="s">
        <v>3858</v>
      </c>
      <c r="E1182" s="112">
        <v>3105855136</v>
      </c>
      <c r="F1182" s="113" t="s">
        <v>3006</v>
      </c>
      <c r="G1182" s="112">
        <v>80178938</v>
      </c>
      <c r="H1182" s="93" t="s">
        <v>1123</v>
      </c>
      <c r="I1182" s="92"/>
    </row>
    <row r="1183" spans="1:9" x14ac:dyDescent="0.2">
      <c r="A1183" s="69">
        <v>1183</v>
      </c>
      <c r="B1183" s="111" t="s">
        <v>3859</v>
      </c>
      <c r="C1183" s="111" t="s">
        <v>951</v>
      </c>
      <c r="D1183" s="111" t="s">
        <v>3860</v>
      </c>
      <c r="E1183" s="112">
        <v>3014426865</v>
      </c>
      <c r="F1183" s="113" t="s">
        <v>1072</v>
      </c>
      <c r="G1183" s="112">
        <v>12644359</v>
      </c>
      <c r="H1183" s="113" t="s">
        <v>1123</v>
      </c>
      <c r="I1183" s="92"/>
    </row>
    <row r="1184" spans="1:9" x14ac:dyDescent="0.2">
      <c r="A1184" s="69">
        <v>1184</v>
      </c>
      <c r="B1184" s="89" t="s">
        <v>3861</v>
      </c>
      <c r="C1184" s="89" t="s">
        <v>2506</v>
      </c>
      <c r="D1184" s="89" t="s">
        <v>3862</v>
      </c>
      <c r="E1184" s="82">
        <v>3152416254</v>
      </c>
      <c r="F1184" s="95" t="s">
        <v>3256</v>
      </c>
      <c r="G1184" s="82">
        <v>35465296</v>
      </c>
      <c r="H1184" s="93" t="s">
        <v>1123</v>
      </c>
      <c r="I1184" s="92"/>
    </row>
    <row r="1185" spans="1:9" x14ac:dyDescent="0.2">
      <c r="A1185" s="69">
        <v>1185</v>
      </c>
      <c r="B1185" s="89" t="s">
        <v>3863</v>
      </c>
      <c r="C1185" s="89" t="s">
        <v>3864</v>
      </c>
      <c r="D1185" s="89" t="s">
        <v>3865</v>
      </c>
      <c r="E1185" s="82">
        <v>3112624374</v>
      </c>
      <c r="F1185" s="113" t="s">
        <v>3256</v>
      </c>
      <c r="G1185" s="82" t="s">
        <v>3866</v>
      </c>
      <c r="H1185" s="113" t="s">
        <v>1123</v>
      </c>
      <c r="I1185" s="92"/>
    </row>
    <row r="1186" spans="1:9" x14ac:dyDescent="0.2">
      <c r="A1186" s="69">
        <v>1186</v>
      </c>
      <c r="B1186" s="89" t="s">
        <v>3867</v>
      </c>
      <c r="C1186" s="89" t="s">
        <v>3868</v>
      </c>
      <c r="D1186" s="89" t="s">
        <v>3869</v>
      </c>
      <c r="E1186" s="82">
        <v>5671431</v>
      </c>
      <c r="F1186" s="95" t="s">
        <v>3564</v>
      </c>
      <c r="G1186" s="82">
        <v>79704581</v>
      </c>
      <c r="H1186" s="93" t="s">
        <v>1123</v>
      </c>
      <c r="I1186" s="92"/>
    </row>
    <row r="1187" spans="1:9" x14ac:dyDescent="0.2">
      <c r="A1187" s="69">
        <v>1187</v>
      </c>
      <c r="B1187" s="89" t="s">
        <v>3870</v>
      </c>
      <c r="C1187" s="89" t="s">
        <v>3871</v>
      </c>
      <c r="D1187" s="89" t="s">
        <v>3872</v>
      </c>
      <c r="E1187" s="82">
        <v>3115334881</v>
      </c>
      <c r="F1187" s="95" t="s">
        <v>3564</v>
      </c>
      <c r="G1187" s="82">
        <v>36549544</v>
      </c>
      <c r="H1187" s="113" t="s">
        <v>1123</v>
      </c>
      <c r="I1187" s="92"/>
    </row>
    <row r="1188" spans="1:9" x14ac:dyDescent="0.2">
      <c r="A1188" s="69">
        <v>1188</v>
      </c>
      <c r="B1188" s="89" t="s">
        <v>3873</v>
      </c>
      <c r="C1188" s="89" t="s">
        <v>3874</v>
      </c>
      <c r="D1188" s="89" t="s">
        <v>3875</v>
      </c>
      <c r="E1188" s="82">
        <v>3212072657</v>
      </c>
      <c r="F1188" s="95" t="s">
        <v>3564</v>
      </c>
      <c r="G1188" s="82">
        <v>35315496</v>
      </c>
      <c r="H1188" s="93" t="s">
        <v>1123</v>
      </c>
      <c r="I1188" s="92"/>
    </row>
    <row r="1189" spans="1:9" x14ac:dyDescent="0.2">
      <c r="A1189" s="69">
        <v>1189</v>
      </c>
      <c r="B1189" s="89" t="s">
        <v>3876</v>
      </c>
      <c r="C1189" s="89" t="s">
        <v>3877</v>
      </c>
      <c r="D1189" s="89" t="s">
        <v>3878</v>
      </c>
      <c r="E1189" s="82">
        <v>3193235257</v>
      </c>
      <c r="F1189" s="95" t="s">
        <v>3564</v>
      </c>
      <c r="G1189" s="82">
        <v>52383640</v>
      </c>
      <c r="H1189" s="113" t="s">
        <v>1123</v>
      </c>
      <c r="I1189" s="92"/>
    </row>
    <row r="1190" spans="1:9" x14ac:dyDescent="0.2">
      <c r="A1190" s="69">
        <v>1190</v>
      </c>
      <c r="B1190" s="89" t="s">
        <v>3879</v>
      </c>
      <c r="C1190" s="89" t="s">
        <v>3664</v>
      </c>
      <c r="D1190" s="89" t="s">
        <v>3880</v>
      </c>
      <c r="E1190" s="82">
        <v>3213822417</v>
      </c>
      <c r="F1190" s="95" t="s">
        <v>3564</v>
      </c>
      <c r="G1190" s="82">
        <v>52446202</v>
      </c>
      <c r="H1190" s="93" t="s">
        <v>1123</v>
      </c>
      <c r="I1190" s="92"/>
    </row>
    <row r="1191" spans="1:9" x14ac:dyDescent="0.2">
      <c r="A1191" s="69">
        <v>1191</v>
      </c>
      <c r="B1191" s="89" t="s">
        <v>3881</v>
      </c>
      <c r="C1191" s="89" t="s">
        <v>3882</v>
      </c>
      <c r="D1191" s="89" t="s">
        <v>3883</v>
      </c>
      <c r="E1191" s="82">
        <v>3112068858</v>
      </c>
      <c r="F1191" s="95" t="s">
        <v>3564</v>
      </c>
      <c r="G1191" s="82">
        <v>41654039</v>
      </c>
      <c r="H1191" s="113" t="s">
        <v>1123</v>
      </c>
      <c r="I1191" s="92"/>
    </row>
    <row r="1192" spans="1:9" x14ac:dyDescent="0.2">
      <c r="A1192" s="69">
        <v>1192</v>
      </c>
      <c r="B1192" s="89" t="s">
        <v>3884</v>
      </c>
      <c r="C1192" s="89" t="s">
        <v>3885</v>
      </c>
      <c r="D1192" s="89" t="s">
        <v>3886</v>
      </c>
      <c r="E1192" s="82">
        <v>3737447</v>
      </c>
      <c r="F1192" s="95" t="s">
        <v>3564</v>
      </c>
      <c r="G1192" s="82">
        <v>53075541</v>
      </c>
      <c r="H1192" s="93" t="s">
        <v>1123</v>
      </c>
      <c r="I1192" s="92"/>
    </row>
    <row r="1193" spans="1:9" x14ac:dyDescent="0.2">
      <c r="A1193" s="69">
        <v>1193</v>
      </c>
      <c r="B1193" s="89" t="s">
        <v>3887</v>
      </c>
      <c r="C1193" s="89" t="s">
        <v>3888</v>
      </c>
      <c r="D1193" s="89" t="s">
        <v>3889</v>
      </c>
      <c r="E1193" s="82">
        <v>3115394425</v>
      </c>
      <c r="F1193" s="95" t="s">
        <v>3334</v>
      </c>
      <c r="G1193" s="82">
        <v>3162402</v>
      </c>
      <c r="H1193" s="113" t="s">
        <v>1123</v>
      </c>
      <c r="I1193" s="92"/>
    </row>
    <row r="1194" spans="1:9" x14ac:dyDescent="0.2">
      <c r="A1194" s="69">
        <v>1194</v>
      </c>
      <c r="B1194" s="89" t="s">
        <v>3890</v>
      </c>
      <c r="C1194" s="89" t="s">
        <v>3891</v>
      </c>
      <c r="D1194" s="89" t="s">
        <v>3892</v>
      </c>
      <c r="E1194" s="82">
        <v>3112283172</v>
      </c>
      <c r="F1194" s="95" t="s">
        <v>3334</v>
      </c>
      <c r="G1194" s="82">
        <v>113397312</v>
      </c>
      <c r="H1194" s="93" t="s">
        <v>1123</v>
      </c>
      <c r="I1194" s="92"/>
    </row>
    <row r="1195" spans="1:9" x14ac:dyDescent="0.2">
      <c r="A1195" s="69">
        <v>1195</v>
      </c>
      <c r="B1195" s="89" t="s">
        <v>3893</v>
      </c>
      <c r="C1195" s="89" t="s">
        <v>639</v>
      </c>
      <c r="D1195" s="89" t="s">
        <v>3894</v>
      </c>
      <c r="E1195" s="82">
        <v>7714315</v>
      </c>
      <c r="F1195" s="95" t="s">
        <v>3334</v>
      </c>
      <c r="G1195" s="82">
        <v>52285542</v>
      </c>
      <c r="H1195" s="113" t="s">
        <v>1123</v>
      </c>
      <c r="I1195" s="92"/>
    </row>
    <row r="1196" spans="1:9" x14ac:dyDescent="0.2">
      <c r="A1196" s="69">
        <v>1196</v>
      </c>
      <c r="B1196" s="89" t="s">
        <v>3895</v>
      </c>
      <c r="C1196" s="89" t="s">
        <v>3896</v>
      </c>
      <c r="D1196" s="89" t="s">
        <v>3897</v>
      </c>
      <c r="E1196" s="82">
        <v>3203369704</v>
      </c>
      <c r="F1196" s="95" t="s">
        <v>3334</v>
      </c>
      <c r="G1196" s="82">
        <v>52711436</v>
      </c>
      <c r="H1196" s="93" t="s">
        <v>1123</v>
      </c>
      <c r="I1196" s="92"/>
    </row>
    <row r="1197" spans="1:9" x14ac:dyDescent="0.2">
      <c r="A1197" s="69">
        <v>1197</v>
      </c>
      <c r="B1197" s="89" t="s">
        <v>3898</v>
      </c>
      <c r="C1197" s="89" t="s">
        <v>3899</v>
      </c>
      <c r="D1197" s="89" t="s">
        <v>3900</v>
      </c>
      <c r="E1197" s="82">
        <v>7713843</v>
      </c>
      <c r="F1197" s="95" t="s">
        <v>3334</v>
      </c>
      <c r="G1197" s="82">
        <v>41487267</v>
      </c>
      <c r="H1197" s="113" t="s">
        <v>1123</v>
      </c>
      <c r="I1197" s="92"/>
    </row>
    <row r="1198" spans="1:9" x14ac:dyDescent="0.2">
      <c r="A1198" s="69">
        <v>1198</v>
      </c>
      <c r="B1198" s="89" t="s">
        <v>3901</v>
      </c>
      <c r="C1198" s="89" t="s">
        <v>3902</v>
      </c>
      <c r="D1198" s="89" t="s">
        <v>3903</v>
      </c>
      <c r="E1198" s="82">
        <v>3133280140</v>
      </c>
      <c r="F1198" s="95" t="s">
        <v>3334</v>
      </c>
      <c r="G1198" s="82">
        <v>53048135</v>
      </c>
      <c r="H1198" s="93" t="s">
        <v>1123</v>
      </c>
      <c r="I1198" s="92"/>
    </row>
    <row r="1199" spans="1:9" x14ac:dyDescent="0.2">
      <c r="A1199" s="69">
        <v>1199</v>
      </c>
      <c r="B1199" s="89" t="s">
        <v>3904</v>
      </c>
      <c r="C1199" s="89" t="s">
        <v>3905</v>
      </c>
      <c r="D1199" s="89" t="s">
        <v>3906</v>
      </c>
      <c r="E1199" s="82">
        <v>5695519</v>
      </c>
      <c r="F1199" s="95" t="s">
        <v>3334</v>
      </c>
      <c r="G1199" s="82">
        <v>52847330</v>
      </c>
      <c r="H1199" s="113" t="s">
        <v>1123</v>
      </c>
      <c r="I1199" s="92"/>
    </row>
    <row r="1200" spans="1:9" x14ac:dyDescent="0.2">
      <c r="A1200" s="69">
        <v>1200</v>
      </c>
      <c r="B1200" s="89" t="s">
        <v>3907</v>
      </c>
      <c r="C1200" s="89" t="s">
        <v>3908</v>
      </c>
      <c r="D1200" s="89" t="s">
        <v>3909</v>
      </c>
      <c r="E1200" s="82">
        <v>2798289</v>
      </c>
      <c r="F1200" s="95" t="s">
        <v>3334</v>
      </c>
      <c r="G1200" s="82">
        <v>39713876</v>
      </c>
      <c r="H1200" s="93" t="s">
        <v>1123</v>
      </c>
      <c r="I1200" s="92"/>
    </row>
    <row r="1201" spans="1:9" x14ac:dyDescent="0.2">
      <c r="A1201" s="69">
        <v>1201</v>
      </c>
      <c r="B1201" s="89" t="s">
        <v>3910</v>
      </c>
      <c r="C1201" s="89" t="s">
        <v>3609</v>
      </c>
      <c r="D1201" s="89" t="s">
        <v>3911</v>
      </c>
      <c r="E1201" s="82">
        <v>3212340379</v>
      </c>
      <c r="F1201" s="95" t="s">
        <v>3334</v>
      </c>
      <c r="G1201" s="82">
        <v>80258640</v>
      </c>
      <c r="H1201" s="113" t="s">
        <v>1123</v>
      </c>
      <c r="I1201" s="92"/>
    </row>
    <row r="1202" spans="1:9" x14ac:dyDescent="0.2">
      <c r="A1202" s="69">
        <v>1202</v>
      </c>
      <c r="B1202" s="89" t="s">
        <v>3912</v>
      </c>
      <c r="C1202" s="89" t="s">
        <v>3913</v>
      </c>
      <c r="D1202" s="89" t="s">
        <v>3914</v>
      </c>
      <c r="E1202" s="82">
        <v>2053228</v>
      </c>
      <c r="F1202" s="95" t="s">
        <v>3334</v>
      </c>
      <c r="G1202" s="82">
        <v>41483862</v>
      </c>
      <c r="H1202" s="93" t="s">
        <v>1123</v>
      </c>
      <c r="I1202" s="92"/>
    </row>
    <row r="1203" spans="1:9" x14ac:dyDescent="0.2">
      <c r="A1203" s="69">
        <v>1203</v>
      </c>
      <c r="B1203" s="89" t="s">
        <v>3915</v>
      </c>
      <c r="C1203" s="89" t="s">
        <v>3916</v>
      </c>
      <c r="D1203" s="89" t="s">
        <v>3917</v>
      </c>
      <c r="E1203" s="82">
        <v>3213306223</v>
      </c>
      <c r="F1203" s="95" t="s">
        <v>3334</v>
      </c>
      <c r="G1203" s="82"/>
      <c r="H1203" s="113" t="s">
        <v>1123</v>
      </c>
      <c r="I1203" s="92"/>
    </row>
    <row r="1204" spans="1:9" x14ac:dyDescent="0.2">
      <c r="A1204" s="69">
        <v>1204</v>
      </c>
      <c r="B1204" s="89" t="s">
        <v>3918</v>
      </c>
      <c r="C1204" s="89" t="s">
        <v>1031</v>
      </c>
      <c r="D1204" s="90" t="s">
        <v>3919</v>
      </c>
      <c r="E1204" s="82">
        <v>31233858993</v>
      </c>
      <c r="F1204" s="95" t="s">
        <v>1041</v>
      </c>
      <c r="G1204" s="82">
        <v>20855601</v>
      </c>
      <c r="H1204" s="74" t="s">
        <v>1029</v>
      </c>
      <c r="I1204" s="92"/>
    </row>
    <row r="1205" spans="1:9" x14ac:dyDescent="0.2">
      <c r="A1205" s="69">
        <v>1205</v>
      </c>
      <c r="B1205" s="89" t="s">
        <v>3920</v>
      </c>
      <c r="C1205" s="89"/>
      <c r="D1205" s="89" t="s">
        <v>3921</v>
      </c>
      <c r="E1205" s="82"/>
      <c r="F1205" s="95" t="s">
        <v>2418</v>
      </c>
      <c r="G1205" s="82"/>
      <c r="H1205" s="93" t="s">
        <v>1123</v>
      </c>
      <c r="I1205" s="92"/>
    </row>
    <row r="1206" spans="1:9" x14ac:dyDescent="0.2">
      <c r="A1206" s="69">
        <v>1206</v>
      </c>
      <c r="B1206" s="89" t="s">
        <v>3922</v>
      </c>
      <c r="C1206" s="89" t="s">
        <v>3923</v>
      </c>
      <c r="D1206" s="89" t="s">
        <v>3924</v>
      </c>
      <c r="E1206" s="82">
        <v>7616020</v>
      </c>
      <c r="F1206" s="95" t="s">
        <v>2418</v>
      </c>
      <c r="G1206" s="82">
        <v>40009876</v>
      </c>
      <c r="H1206" s="93" t="s">
        <v>1123</v>
      </c>
      <c r="I1206" s="92"/>
    </row>
    <row r="1207" spans="1:9" x14ac:dyDescent="0.2">
      <c r="A1207" s="69">
        <v>1207</v>
      </c>
      <c r="B1207" s="89" t="s">
        <v>3925</v>
      </c>
      <c r="C1207" s="89" t="s">
        <v>639</v>
      </c>
      <c r="D1207" s="89" t="s">
        <v>3926</v>
      </c>
      <c r="E1207" s="82">
        <v>3124562967</v>
      </c>
      <c r="F1207" s="95" t="s">
        <v>2418</v>
      </c>
      <c r="G1207" s="82">
        <v>51778224</v>
      </c>
      <c r="H1207" s="93" t="s">
        <v>1123</v>
      </c>
      <c r="I1207" s="92"/>
    </row>
    <row r="1208" spans="1:9" x14ac:dyDescent="0.2">
      <c r="A1208" s="69">
        <v>1208</v>
      </c>
      <c r="B1208" s="89" t="s">
        <v>3927</v>
      </c>
      <c r="C1208" s="89" t="s">
        <v>2506</v>
      </c>
      <c r="D1208" s="89" t="s">
        <v>3928</v>
      </c>
      <c r="E1208" s="82">
        <v>3123598465</v>
      </c>
      <c r="F1208" s="95" t="s">
        <v>2418</v>
      </c>
      <c r="G1208" s="82">
        <v>80452871</v>
      </c>
      <c r="H1208" s="93" t="s">
        <v>1123</v>
      </c>
      <c r="I1208" s="92"/>
    </row>
    <row r="1209" spans="1:9" x14ac:dyDescent="0.2">
      <c r="A1209" s="69">
        <v>1209</v>
      </c>
      <c r="B1209" s="89" t="s">
        <v>3929</v>
      </c>
      <c r="C1209" s="89" t="s">
        <v>3930</v>
      </c>
      <c r="D1209" s="89" t="s">
        <v>3931</v>
      </c>
      <c r="E1209" s="82">
        <v>7680237</v>
      </c>
      <c r="F1209" s="95" t="s">
        <v>2418</v>
      </c>
      <c r="G1209" s="82">
        <v>28267064</v>
      </c>
      <c r="H1209" s="93" t="s">
        <v>1123</v>
      </c>
      <c r="I1209" s="92"/>
    </row>
    <row r="1210" spans="1:9" x14ac:dyDescent="0.2">
      <c r="A1210" s="69">
        <v>1210</v>
      </c>
      <c r="B1210" s="89" t="s">
        <v>3932</v>
      </c>
      <c r="C1210" s="89" t="s">
        <v>3933</v>
      </c>
      <c r="D1210" s="89" t="s">
        <v>3934</v>
      </c>
      <c r="E1210" s="82">
        <v>3132227013</v>
      </c>
      <c r="F1210" s="95" t="s">
        <v>1072</v>
      </c>
      <c r="G1210" s="82">
        <v>39701441</v>
      </c>
      <c r="H1210" s="113" t="s">
        <v>1123</v>
      </c>
      <c r="I1210" s="92"/>
    </row>
    <row r="1211" spans="1:9" x14ac:dyDescent="0.2">
      <c r="A1211" s="69">
        <v>1211</v>
      </c>
      <c r="B1211" s="89" t="s">
        <v>3935</v>
      </c>
      <c r="C1211" s="89" t="s">
        <v>639</v>
      </c>
      <c r="D1211" s="89" t="s">
        <v>3936</v>
      </c>
      <c r="E1211" s="82">
        <v>2721287</v>
      </c>
      <c r="F1211" s="95" t="s">
        <v>1072</v>
      </c>
      <c r="G1211" s="82">
        <v>51744469</v>
      </c>
      <c r="H1211" s="93" t="s">
        <v>1123</v>
      </c>
      <c r="I1211" s="92"/>
    </row>
    <row r="1212" spans="1:9" x14ac:dyDescent="0.2">
      <c r="A1212" s="69">
        <v>1212</v>
      </c>
      <c r="B1212" s="89" t="s">
        <v>3937</v>
      </c>
      <c r="C1212" s="89" t="s">
        <v>3938</v>
      </c>
      <c r="D1212" s="89" t="s">
        <v>3939</v>
      </c>
      <c r="E1212" s="82">
        <v>3107598383</v>
      </c>
      <c r="F1212" s="95" t="s">
        <v>1072</v>
      </c>
      <c r="G1212" s="82">
        <v>51780162</v>
      </c>
      <c r="H1212" s="113" t="s">
        <v>1123</v>
      </c>
      <c r="I1212" s="92"/>
    </row>
    <row r="1213" spans="1:9" x14ac:dyDescent="0.2">
      <c r="A1213" s="69">
        <v>1213</v>
      </c>
      <c r="B1213" s="89" t="s">
        <v>3940</v>
      </c>
      <c r="C1213" s="89" t="s">
        <v>639</v>
      </c>
      <c r="D1213" s="89" t="s">
        <v>3941</v>
      </c>
      <c r="E1213" s="82">
        <v>2394703</v>
      </c>
      <c r="F1213" s="95" t="s">
        <v>1072</v>
      </c>
      <c r="G1213" s="82"/>
      <c r="H1213" s="113" t="s">
        <v>1123</v>
      </c>
      <c r="I1213" s="92"/>
    </row>
    <row r="1214" spans="1:9" x14ac:dyDescent="0.2">
      <c r="A1214" s="69">
        <v>1214</v>
      </c>
      <c r="B1214" s="89" t="s">
        <v>3004</v>
      </c>
      <c r="C1214" s="89" t="s">
        <v>3942</v>
      </c>
      <c r="D1214" s="89" t="s">
        <v>3943</v>
      </c>
      <c r="E1214" s="82">
        <v>3142078794</v>
      </c>
      <c r="F1214" s="95" t="s">
        <v>3006</v>
      </c>
      <c r="G1214" s="82">
        <v>51592310</v>
      </c>
      <c r="H1214" s="93" t="s">
        <v>1123</v>
      </c>
      <c r="I1214" s="92"/>
    </row>
    <row r="1215" spans="1:9" x14ac:dyDescent="0.2">
      <c r="A1215" s="69">
        <v>1215</v>
      </c>
      <c r="B1215" s="89" t="s">
        <v>3944</v>
      </c>
      <c r="C1215" s="89" t="s">
        <v>3945</v>
      </c>
      <c r="D1215" s="89" t="s">
        <v>3946</v>
      </c>
      <c r="E1215" s="82">
        <v>3134556914</v>
      </c>
      <c r="F1215" s="95" t="s">
        <v>3256</v>
      </c>
      <c r="G1215" s="82">
        <v>52335963</v>
      </c>
      <c r="H1215" s="95" t="s">
        <v>1123</v>
      </c>
      <c r="I1215" s="92"/>
    </row>
    <row r="1216" spans="1:9" x14ac:dyDescent="0.2">
      <c r="A1216" s="69">
        <v>1216</v>
      </c>
      <c r="B1216" s="89" t="s">
        <v>3947</v>
      </c>
      <c r="C1216" s="89" t="s">
        <v>639</v>
      </c>
      <c r="D1216" s="89" t="s">
        <v>3948</v>
      </c>
      <c r="E1216" s="82">
        <v>2799547</v>
      </c>
      <c r="F1216" s="95" t="s">
        <v>3256</v>
      </c>
      <c r="G1216" s="82">
        <v>20144949</v>
      </c>
      <c r="H1216" s="95" t="s">
        <v>1123</v>
      </c>
      <c r="I1216" s="92"/>
    </row>
    <row r="1217" spans="1:9" x14ac:dyDescent="0.2">
      <c r="A1217" s="69">
        <v>1217</v>
      </c>
      <c r="B1217" s="89" t="s">
        <v>3949</v>
      </c>
      <c r="C1217" s="89" t="s">
        <v>3950</v>
      </c>
      <c r="D1217" s="89" t="s">
        <v>3951</v>
      </c>
      <c r="E1217" s="82">
        <v>319647216</v>
      </c>
      <c r="F1217" s="95" t="s">
        <v>3256</v>
      </c>
      <c r="G1217" s="82">
        <v>1000985172</v>
      </c>
      <c r="H1217" s="95" t="s">
        <v>1123</v>
      </c>
      <c r="I1217" s="92"/>
    </row>
    <row r="1218" spans="1:9" x14ac:dyDescent="0.2">
      <c r="A1218" s="69">
        <v>1218</v>
      </c>
      <c r="B1218" s="89" t="s">
        <v>3952</v>
      </c>
      <c r="C1218" s="89" t="s">
        <v>3953</v>
      </c>
      <c r="D1218" s="89" t="s">
        <v>3954</v>
      </c>
      <c r="E1218" s="82">
        <v>3134932498</v>
      </c>
      <c r="F1218" s="95" t="s">
        <v>3256</v>
      </c>
      <c r="G1218" s="82">
        <v>41408871</v>
      </c>
      <c r="H1218" s="95" t="s">
        <v>1123</v>
      </c>
      <c r="I1218" s="92"/>
    </row>
    <row r="1219" spans="1:9" x14ac:dyDescent="0.2">
      <c r="A1219" s="69">
        <v>1219</v>
      </c>
      <c r="B1219" s="89" t="s">
        <v>3955</v>
      </c>
      <c r="C1219" s="89" t="s">
        <v>639</v>
      </c>
      <c r="D1219" s="89" t="s">
        <v>3956</v>
      </c>
      <c r="E1219" s="82">
        <v>3123285705</v>
      </c>
      <c r="F1219" s="95" t="s">
        <v>3256</v>
      </c>
      <c r="G1219" s="82">
        <v>51824975</v>
      </c>
      <c r="H1219" s="95" t="s">
        <v>1123</v>
      </c>
      <c r="I1219" s="92"/>
    </row>
    <row r="1220" spans="1:9" x14ac:dyDescent="0.2">
      <c r="A1220" s="69">
        <v>1220</v>
      </c>
      <c r="B1220" s="89" t="s">
        <v>3957</v>
      </c>
      <c r="C1220" s="89" t="s">
        <v>3958</v>
      </c>
      <c r="D1220" s="89" t="s">
        <v>3959</v>
      </c>
      <c r="E1220" s="82">
        <v>3142386967</v>
      </c>
      <c r="F1220" s="95" t="s">
        <v>3960</v>
      </c>
      <c r="G1220" s="82">
        <v>1013677604</v>
      </c>
      <c r="H1220" s="93" t="s">
        <v>1123</v>
      </c>
      <c r="I1220" s="92"/>
    </row>
    <row r="1221" spans="1:9" x14ac:dyDescent="0.2">
      <c r="A1221" s="69">
        <v>1221</v>
      </c>
      <c r="B1221" s="89" t="s">
        <v>3961</v>
      </c>
      <c r="C1221" s="89" t="s">
        <v>3962</v>
      </c>
      <c r="D1221" s="89" t="s">
        <v>3963</v>
      </c>
      <c r="E1221" s="82">
        <v>3213124828</v>
      </c>
      <c r="F1221" s="95" t="s">
        <v>3564</v>
      </c>
      <c r="G1221" s="82">
        <v>39714533</v>
      </c>
      <c r="H1221" s="93" t="s">
        <v>1123</v>
      </c>
      <c r="I1221" s="92"/>
    </row>
    <row r="1222" spans="1:9" x14ac:dyDescent="0.2">
      <c r="A1222" s="69">
        <v>1222</v>
      </c>
      <c r="B1222" s="89" t="s">
        <v>3964</v>
      </c>
      <c r="C1222" s="89" t="s">
        <v>639</v>
      </c>
      <c r="D1222" s="89" t="s">
        <v>3965</v>
      </c>
      <c r="E1222" s="82">
        <v>2794070</v>
      </c>
      <c r="F1222" s="95" t="s">
        <v>3564</v>
      </c>
      <c r="G1222" s="82">
        <v>20173782</v>
      </c>
      <c r="H1222" s="93" t="s">
        <v>1123</v>
      </c>
      <c r="I1222" s="92"/>
    </row>
    <row r="1223" spans="1:9" x14ac:dyDescent="0.2">
      <c r="A1223" s="69">
        <v>1223</v>
      </c>
      <c r="B1223" s="89" t="s">
        <v>3966</v>
      </c>
      <c r="C1223" s="89" t="s">
        <v>3967</v>
      </c>
      <c r="D1223" s="89" t="s">
        <v>3968</v>
      </c>
      <c r="E1223" s="82">
        <v>3123234276</v>
      </c>
      <c r="F1223" s="95" t="s">
        <v>3969</v>
      </c>
      <c r="G1223" s="82">
        <v>80360920</v>
      </c>
      <c r="H1223" s="93" t="s">
        <v>1123</v>
      </c>
      <c r="I1223" s="92"/>
    </row>
    <row r="1224" spans="1:9" x14ac:dyDescent="0.2">
      <c r="A1224" s="69">
        <v>1224</v>
      </c>
      <c r="B1224" s="89" t="s">
        <v>3970</v>
      </c>
      <c r="C1224" s="89" t="s">
        <v>3971</v>
      </c>
      <c r="D1224" s="89"/>
      <c r="E1224" s="82">
        <v>3217606666</v>
      </c>
      <c r="F1224" s="95" t="s">
        <v>3564</v>
      </c>
      <c r="G1224" s="82">
        <v>20823701</v>
      </c>
      <c r="H1224" s="93" t="s">
        <v>1123</v>
      </c>
      <c r="I1224" s="92"/>
    </row>
    <row r="1225" spans="1:9" x14ac:dyDescent="0.2">
      <c r="A1225" s="69">
        <v>1225</v>
      </c>
      <c r="B1225" s="89" t="s">
        <v>3972</v>
      </c>
      <c r="C1225" s="89" t="s">
        <v>3973</v>
      </c>
      <c r="D1225" s="89" t="s">
        <v>3974</v>
      </c>
      <c r="E1225" s="82">
        <v>3102392531</v>
      </c>
      <c r="F1225" s="95" t="s">
        <v>3564</v>
      </c>
      <c r="G1225" s="82">
        <v>3044540</v>
      </c>
      <c r="H1225" s="93" t="s">
        <v>1123</v>
      </c>
      <c r="I1225" s="92"/>
    </row>
    <row r="1226" spans="1:9" x14ac:dyDescent="0.2">
      <c r="A1226" s="69">
        <v>1226</v>
      </c>
      <c r="B1226" s="89" t="s">
        <v>3975</v>
      </c>
      <c r="C1226" s="89" t="s">
        <v>3976</v>
      </c>
      <c r="D1226" s="89" t="s">
        <v>3977</v>
      </c>
      <c r="E1226" s="82">
        <v>3133292280</v>
      </c>
      <c r="F1226" s="95" t="s">
        <v>1090</v>
      </c>
      <c r="G1226" s="82">
        <v>5105850</v>
      </c>
      <c r="H1226" s="74" t="s">
        <v>1029</v>
      </c>
      <c r="I1226" s="92"/>
    </row>
    <row r="1227" spans="1:9" x14ac:dyDescent="0.2">
      <c r="A1227" s="69">
        <v>1227</v>
      </c>
      <c r="B1227" s="89" t="s">
        <v>3978</v>
      </c>
      <c r="C1227" s="89" t="s">
        <v>639</v>
      </c>
      <c r="D1227" s="89" t="s">
        <v>3979</v>
      </c>
      <c r="E1227" s="82">
        <v>3112139846</v>
      </c>
      <c r="F1227" s="95" t="s">
        <v>1044</v>
      </c>
      <c r="G1227" s="82">
        <v>52155586</v>
      </c>
      <c r="H1227" s="74" t="s">
        <v>1029</v>
      </c>
      <c r="I1227" s="92"/>
    </row>
    <row r="1228" spans="1:9" x14ac:dyDescent="0.2">
      <c r="A1228" s="69">
        <v>1228</v>
      </c>
      <c r="B1228" s="111" t="s">
        <v>3980</v>
      </c>
      <c r="C1228" s="111" t="s">
        <v>3664</v>
      </c>
      <c r="D1228" s="111" t="s">
        <v>3981</v>
      </c>
      <c r="E1228" s="112">
        <v>7722943</v>
      </c>
      <c r="F1228" s="113" t="s">
        <v>3334</v>
      </c>
      <c r="G1228" s="112">
        <v>23509245</v>
      </c>
      <c r="H1228" s="113" t="s">
        <v>1123</v>
      </c>
      <c r="I1228" s="92"/>
    </row>
    <row r="1229" spans="1:9" x14ac:dyDescent="0.2">
      <c r="A1229" s="69">
        <v>1229</v>
      </c>
      <c r="B1229" s="111" t="s">
        <v>3982</v>
      </c>
      <c r="C1229" s="111" t="s">
        <v>3983</v>
      </c>
      <c r="D1229" s="111" t="s">
        <v>3984</v>
      </c>
      <c r="E1229" s="112">
        <v>7606687</v>
      </c>
      <c r="F1229" s="113" t="s">
        <v>3985</v>
      </c>
      <c r="G1229" s="112">
        <v>41459269</v>
      </c>
      <c r="H1229" s="93" t="s">
        <v>1123</v>
      </c>
      <c r="I1229" s="92"/>
    </row>
    <row r="1230" spans="1:9" x14ac:dyDescent="0.2">
      <c r="A1230" s="69">
        <v>1230</v>
      </c>
      <c r="B1230" s="111" t="s">
        <v>3986</v>
      </c>
      <c r="C1230" s="111" t="s">
        <v>3987</v>
      </c>
      <c r="D1230" s="111" t="s">
        <v>3988</v>
      </c>
      <c r="E1230" s="112">
        <v>3125952436</v>
      </c>
      <c r="F1230" s="113" t="s">
        <v>3985</v>
      </c>
      <c r="G1230" s="112">
        <v>80280448</v>
      </c>
      <c r="H1230" s="93" t="s">
        <v>1123</v>
      </c>
      <c r="I1230" s="92"/>
    </row>
    <row r="1231" spans="1:9" x14ac:dyDescent="0.2">
      <c r="A1231" s="69">
        <v>1231</v>
      </c>
      <c r="B1231" s="111" t="s">
        <v>3989</v>
      </c>
      <c r="C1231" s="111" t="s">
        <v>3990</v>
      </c>
      <c r="D1231" s="111" t="s">
        <v>3991</v>
      </c>
      <c r="E1231" s="112">
        <v>2799276</v>
      </c>
      <c r="F1231" s="113" t="s">
        <v>3985</v>
      </c>
      <c r="G1231" s="112">
        <v>4085321</v>
      </c>
      <c r="H1231" s="93" t="s">
        <v>1123</v>
      </c>
      <c r="I1231" s="92"/>
    </row>
    <row r="1232" spans="1:9" x14ac:dyDescent="0.2">
      <c r="A1232" s="69">
        <v>1232</v>
      </c>
      <c r="B1232" s="111" t="s">
        <v>3992</v>
      </c>
      <c r="C1232" s="111" t="s">
        <v>3993</v>
      </c>
      <c r="D1232" s="111" t="s">
        <v>3994</v>
      </c>
      <c r="E1232" s="112">
        <v>3142150973</v>
      </c>
      <c r="F1232" s="113" t="s">
        <v>2418</v>
      </c>
      <c r="G1232" s="112">
        <v>1022924518</v>
      </c>
      <c r="H1232" s="93" t="s">
        <v>1123</v>
      </c>
      <c r="I1232" s="92"/>
    </row>
    <row r="1233" spans="1:9" x14ac:dyDescent="0.2">
      <c r="A1233" s="69">
        <v>1233</v>
      </c>
      <c r="B1233" s="111" t="s">
        <v>3995</v>
      </c>
      <c r="C1233" s="111" t="s">
        <v>3996</v>
      </c>
      <c r="D1233" s="111" t="s">
        <v>3844</v>
      </c>
      <c r="E1233" s="112">
        <v>3173762890</v>
      </c>
      <c r="F1233" s="113" t="s">
        <v>2418</v>
      </c>
      <c r="G1233" s="112">
        <v>41765639</v>
      </c>
      <c r="H1233" s="93" t="s">
        <v>1123</v>
      </c>
      <c r="I1233" s="92"/>
    </row>
    <row r="1234" spans="1:9" x14ac:dyDescent="0.2">
      <c r="A1234" s="69">
        <v>1234</v>
      </c>
      <c r="B1234" s="111" t="s">
        <v>3997</v>
      </c>
      <c r="C1234" s="111" t="s">
        <v>3998</v>
      </c>
      <c r="D1234" s="111" t="s">
        <v>3999</v>
      </c>
      <c r="E1234" s="112">
        <v>7674098</v>
      </c>
      <c r="F1234" s="113" t="s">
        <v>2418</v>
      </c>
      <c r="G1234" s="112">
        <v>2364298</v>
      </c>
      <c r="H1234" s="93" t="s">
        <v>1123</v>
      </c>
      <c r="I1234" s="92"/>
    </row>
    <row r="1235" spans="1:9" x14ac:dyDescent="0.2">
      <c r="A1235" s="69">
        <v>1235</v>
      </c>
      <c r="B1235" s="89" t="s">
        <v>4000</v>
      </c>
      <c r="C1235" s="89" t="s">
        <v>4001</v>
      </c>
      <c r="D1235" s="89" t="s">
        <v>4002</v>
      </c>
      <c r="E1235" s="82">
        <v>3215691127</v>
      </c>
      <c r="F1235" s="95" t="s">
        <v>3006</v>
      </c>
      <c r="G1235" s="82">
        <v>51738770</v>
      </c>
      <c r="H1235" s="93" t="s">
        <v>3048</v>
      </c>
      <c r="I1235" s="92"/>
    </row>
    <row r="1236" spans="1:9" x14ac:dyDescent="0.2">
      <c r="A1236" s="69">
        <v>1236</v>
      </c>
      <c r="B1236" s="89" t="s">
        <v>4003</v>
      </c>
      <c r="C1236" s="89" t="s">
        <v>4004</v>
      </c>
      <c r="D1236" s="89" t="s">
        <v>4005</v>
      </c>
      <c r="E1236" s="82">
        <v>3103062659</v>
      </c>
      <c r="F1236" s="95" t="s">
        <v>3006</v>
      </c>
      <c r="G1236" s="82">
        <v>1001663718</v>
      </c>
      <c r="H1236" s="93" t="s">
        <v>1123</v>
      </c>
      <c r="I1236" s="92"/>
    </row>
    <row r="1237" spans="1:9" x14ac:dyDescent="0.2">
      <c r="A1237" s="69">
        <v>1237</v>
      </c>
      <c r="B1237" s="89" t="s">
        <v>4006</v>
      </c>
      <c r="C1237" s="89" t="s">
        <v>4007</v>
      </c>
      <c r="D1237" s="89" t="s">
        <v>4008</v>
      </c>
      <c r="E1237" s="82">
        <v>3223653042</v>
      </c>
      <c r="F1237" s="95" t="s">
        <v>3006</v>
      </c>
      <c r="G1237" s="82">
        <v>27696886</v>
      </c>
      <c r="H1237" s="93" t="s">
        <v>1123</v>
      </c>
      <c r="I1237" s="92"/>
    </row>
    <row r="1238" spans="1:9" x14ac:dyDescent="0.2">
      <c r="A1238" s="69">
        <v>1238</v>
      </c>
      <c r="B1238" s="89" t="s">
        <v>4009</v>
      </c>
      <c r="C1238" s="89" t="s">
        <v>1765</v>
      </c>
      <c r="D1238" s="89" t="s">
        <v>4010</v>
      </c>
      <c r="E1238" s="82">
        <v>5108281</v>
      </c>
      <c r="F1238" s="95" t="s">
        <v>1072</v>
      </c>
      <c r="G1238" s="82">
        <v>24869119</v>
      </c>
      <c r="H1238" s="93" t="s">
        <v>1123</v>
      </c>
      <c r="I1238" s="92"/>
    </row>
    <row r="1239" spans="1:9" x14ac:dyDescent="0.2">
      <c r="A1239" s="69">
        <v>1239</v>
      </c>
      <c r="B1239" s="89" t="s">
        <v>4011</v>
      </c>
      <c r="C1239" s="89" t="s">
        <v>4012</v>
      </c>
      <c r="D1239" s="89" t="s">
        <v>4013</v>
      </c>
      <c r="E1239" s="82">
        <v>5676322</v>
      </c>
      <c r="F1239" s="95" t="s">
        <v>2929</v>
      </c>
      <c r="G1239" s="82">
        <v>80808771</v>
      </c>
      <c r="H1239" s="74" t="s">
        <v>1029</v>
      </c>
      <c r="I1239" s="92"/>
    </row>
    <row r="1240" spans="1:9" x14ac:dyDescent="0.2">
      <c r="A1240" s="69">
        <v>1240</v>
      </c>
      <c r="B1240" s="89" t="s">
        <v>4014</v>
      </c>
      <c r="C1240" s="89" t="s">
        <v>1031</v>
      </c>
      <c r="D1240" s="89" t="s">
        <v>1954</v>
      </c>
      <c r="E1240" s="82">
        <v>3118922291</v>
      </c>
      <c r="F1240" s="95" t="s">
        <v>2631</v>
      </c>
      <c r="G1240" s="82">
        <v>80092493</v>
      </c>
      <c r="H1240" s="74" t="s">
        <v>1029</v>
      </c>
      <c r="I1240" s="92"/>
    </row>
    <row r="1241" spans="1:9" x14ac:dyDescent="0.2">
      <c r="A1241" s="69">
        <v>1241</v>
      </c>
      <c r="B1241" s="111" t="s">
        <v>4015</v>
      </c>
      <c r="C1241" s="111" t="s">
        <v>4016</v>
      </c>
      <c r="D1241" s="111" t="s">
        <v>4017</v>
      </c>
      <c r="E1241" s="112">
        <v>3133309366</v>
      </c>
      <c r="F1241" s="113" t="s">
        <v>3256</v>
      </c>
      <c r="G1241" s="112">
        <v>1024551289</v>
      </c>
      <c r="H1241" s="93" t="s">
        <v>1123</v>
      </c>
      <c r="I1241" s="92"/>
    </row>
    <row r="1242" spans="1:9" x14ac:dyDescent="0.2">
      <c r="A1242" s="69">
        <v>1242</v>
      </c>
      <c r="B1242" s="111" t="s">
        <v>4018</v>
      </c>
      <c r="C1242" s="111" t="s">
        <v>4019</v>
      </c>
      <c r="D1242" s="111" t="s">
        <v>4020</v>
      </c>
      <c r="E1242" s="112">
        <v>3223442985</v>
      </c>
      <c r="F1242" s="113" t="s">
        <v>4021</v>
      </c>
      <c r="G1242" s="112">
        <v>1026250675</v>
      </c>
      <c r="H1242" s="93" t="s">
        <v>1123</v>
      </c>
      <c r="I1242" s="92"/>
    </row>
    <row r="1243" spans="1:9" x14ac:dyDescent="0.2">
      <c r="A1243" s="69">
        <v>1243</v>
      </c>
      <c r="B1243" s="111" t="s">
        <v>4022</v>
      </c>
      <c r="C1243" s="111" t="s">
        <v>4023</v>
      </c>
      <c r="D1243" s="111" t="s">
        <v>4024</v>
      </c>
      <c r="E1243" s="112">
        <v>3114572243</v>
      </c>
      <c r="F1243" s="113" t="s">
        <v>3256</v>
      </c>
      <c r="G1243" s="112">
        <v>4567653</v>
      </c>
      <c r="H1243" s="93" t="s">
        <v>1123</v>
      </c>
      <c r="I1243" s="92"/>
    </row>
    <row r="1244" spans="1:9" x14ac:dyDescent="0.2">
      <c r="A1244" s="69">
        <v>1244</v>
      </c>
      <c r="B1244" s="111" t="s">
        <v>3049</v>
      </c>
      <c r="C1244" s="111" t="s">
        <v>4025</v>
      </c>
      <c r="D1244" s="111" t="s">
        <v>4026</v>
      </c>
      <c r="E1244" s="112">
        <v>7145973</v>
      </c>
      <c r="F1244" s="113" t="s">
        <v>3256</v>
      </c>
      <c r="G1244" s="112">
        <v>74240655</v>
      </c>
      <c r="H1244" s="93" t="s">
        <v>1123</v>
      </c>
      <c r="I1244" s="92"/>
    </row>
    <row r="1245" spans="1:9" x14ac:dyDescent="0.2">
      <c r="A1245" s="69">
        <v>1245</v>
      </c>
      <c r="B1245" s="111" t="s">
        <v>4027</v>
      </c>
      <c r="C1245" s="111" t="s">
        <v>4028</v>
      </c>
      <c r="D1245" s="111" t="s">
        <v>4029</v>
      </c>
      <c r="E1245" s="112">
        <v>3214070955</v>
      </c>
      <c r="F1245" s="113" t="s">
        <v>3256</v>
      </c>
      <c r="G1245" s="112">
        <v>40356208</v>
      </c>
      <c r="H1245" s="93" t="s">
        <v>1123</v>
      </c>
      <c r="I1245" s="92"/>
    </row>
    <row r="1246" spans="1:9" x14ac:dyDescent="0.2">
      <c r="A1246" s="69">
        <v>1246</v>
      </c>
      <c r="B1246" s="89" t="s">
        <v>4030</v>
      </c>
      <c r="C1246" s="89" t="s">
        <v>4031</v>
      </c>
      <c r="D1246" s="89" t="s">
        <v>4032</v>
      </c>
      <c r="E1246" s="82">
        <v>3204562392</v>
      </c>
      <c r="F1246" s="95" t="s">
        <v>3564</v>
      </c>
      <c r="G1246" s="82">
        <v>9779285</v>
      </c>
      <c r="H1246" s="93" t="s">
        <v>1123</v>
      </c>
      <c r="I1246" s="92"/>
    </row>
    <row r="1247" spans="1:9" x14ac:dyDescent="0.2">
      <c r="A1247" s="69">
        <v>1247</v>
      </c>
      <c r="B1247" s="89" t="s">
        <v>4033</v>
      </c>
      <c r="C1247" s="89" t="s">
        <v>1992</v>
      </c>
      <c r="D1247" s="89" t="s">
        <v>4034</v>
      </c>
      <c r="E1247" s="82">
        <v>3115428256</v>
      </c>
      <c r="F1247" s="95" t="s">
        <v>4035</v>
      </c>
      <c r="G1247" s="82">
        <v>52211218</v>
      </c>
      <c r="H1247" s="93" t="s">
        <v>1123</v>
      </c>
      <c r="I1247" s="92"/>
    </row>
    <row r="1248" spans="1:9" x14ac:dyDescent="0.2">
      <c r="A1248" s="69">
        <v>1248</v>
      </c>
      <c r="B1248" s="89" t="s">
        <v>4036</v>
      </c>
      <c r="C1248" s="89" t="s">
        <v>639</v>
      </c>
      <c r="D1248" s="89" t="s">
        <v>4037</v>
      </c>
      <c r="E1248" s="82">
        <v>2791210</v>
      </c>
      <c r="F1248" s="95" t="s">
        <v>4035</v>
      </c>
      <c r="G1248" s="82">
        <v>22157160</v>
      </c>
      <c r="H1248" s="93" t="s">
        <v>1123</v>
      </c>
      <c r="I1248" s="92"/>
    </row>
    <row r="1249" spans="1:9" x14ac:dyDescent="0.2">
      <c r="A1249" s="69">
        <v>1249</v>
      </c>
      <c r="B1249" s="89" t="s">
        <v>4038</v>
      </c>
      <c r="C1249" s="89" t="s">
        <v>4039</v>
      </c>
      <c r="D1249" s="89" t="s">
        <v>4040</v>
      </c>
      <c r="E1249" s="82">
        <v>3057198571</v>
      </c>
      <c r="F1249" s="95" t="s">
        <v>4035</v>
      </c>
      <c r="G1249" s="82">
        <v>79489841</v>
      </c>
      <c r="H1249" s="93" t="s">
        <v>1123</v>
      </c>
      <c r="I1249" s="92"/>
    </row>
    <row r="1250" spans="1:9" x14ac:dyDescent="0.2">
      <c r="A1250" s="69">
        <v>1250</v>
      </c>
      <c r="B1250" s="89" t="s">
        <v>4041</v>
      </c>
      <c r="C1250" s="89" t="s">
        <v>4042</v>
      </c>
      <c r="D1250" s="89" t="s">
        <v>4043</v>
      </c>
      <c r="E1250" s="82">
        <v>3114368982</v>
      </c>
      <c r="F1250" s="95" t="s">
        <v>4035</v>
      </c>
      <c r="G1250" s="82">
        <v>11316330</v>
      </c>
      <c r="H1250" s="93" t="s">
        <v>1123</v>
      </c>
      <c r="I1250" s="92"/>
    </row>
    <row r="1251" spans="1:9" x14ac:dyDescent="0.2">
      <c r="A1251" s="69">
        <v>1251</v>
      </c>
      <c r="B1251" s="89" t="s">
        <v>4044</v>
      </c>
      <c r="C1251" s="89" t="s">
        <v>4045</v>
      </c>
      <c r="D1251" s="89" t="s">
        <v>4046</v>
      </c>
      <c r="E1251" s="82">
        <v>7713512</v>
      </c>
      <c r="F1251" s="95" t="s">
        <v>3334</v>
      </c>
      <c r="G1251" s="87">
        <v>74241170</v>
      </c>
      <c r="H1251" s="93" t="s">
        <v>1123</v>
      </c>
      <c r="I1251" s="92"/>
    </row>
    <row r="1252" spans="1:9" x14ac:dyDescent="0.2">
      <c r="A1252" s="69">
        <v>1252</v>
      </c>
      <c r="B1252" s="89" t="s">
        <v>4047</v>
      </c>
      <c r="C1252" s="89" t="s">
        <v>4048</v>
      </c>
      <c r="D1252" s="89" t="s">
        <v>4049</v>
      </c>
      <c r="E1252" s="82">
        <v>3125193728</v>
      </c>
      <c r="F1252" s="95" t="s">
        <v>3334</v>
      </c>
      <c r="G1252" s="87">
        <v>52458911</v>
      </c>
      <c r="H1252" s="93" t="s">
        <v>1123</v>
      </c>
      <c r="I1252" s="92"/>
    </row>
    <row r="1253" spans="1:9" x14ac:dyDescent="0.2">
      <c r="A1253" s="69">
        <v>1253</v>
      </c>
      <c r="B1253" s="89" t="s">
        <v>4050</v>
      </c>
      <c r="C1253" s="89" t="s">
        <v>4051</v>
      </c>
      <c r="D1253" s="89" t="s">
        <v>4052</v>
      </c>
      <c r="E1253" s="82">
        <v>3103118352</v>
      </c>
      <c r="F1253" s="95" t="s">
        <v>3334</v>
      </c>
      <c r="G1253" s="87" t="s">
        <v>4053</v>
      </c>
      <c r="H1253" s="93" t="s">
        <v>1123</v>
      </c>
      <c r="I1253" s="92"/>
    </row>
    <row r="1254" spans="1:9" x14ac:dyDescent="0.2">
      <c r="A1254" s="69">
        <v>1254</v>
      </c>
      <c r="B1254" s="89" t="s">
        <v>4054</v>
      </c>
      <c r="C1254" s="89" t="s">
        <v>4055</v>
      </c>
      <c r="D1254" s="89" t="s">
        <v>4056</v>
      </c>
      <c r="E1254" s="82">
        <v>3115326149</v>
      </c>
      <c r="F1254" s="95" t="s">
        <v>3334</v>
      </c>
      <c r="G1254" s="87">
        <v>80365835</v>
      </c>
      <c r="H1254" s="93" t="s">
        <v>1123</v>
      </c>
      <c r="I1254" s="92"/>
    </row>
    <row r="1255" spans="1:9" x14ac:dyDescent="0.2">
      <c r="A1255" s="69">
        <v>1255</v>
      </c>
      <c r="B1255" s="89" t="s">
        <v>4057</v>
      </c>
      <c r="C1255" s="89" t="s">
        <v>1302</v>
      </c>
      <c r="D1255" s="89" t="s">
        <v>4058</v>
      </c>
      <c r="E1255" s="82">
        <v>3002616947</v>
      </c>
      <c r="F1255" s="95" t="s">
        <v>3334</v>
      </c>
      <c r="G1255" s="87">
        <v>65726531</v>
      </c>
      <c r="H1255" s="93" t="s">
        <v>1123</v>
      </c>
      <c r="I1255" s="92"/>
    </row>
    <row r="1256" spans="1:9" x14ac:dyDescent="0.2">
      <c r="A1256" s="69">
        <v>1256</v>
      </c>
      <c r="B1256" s="89" t="s">
        <v>4059</v>
      </c>
      <c r="C1256" s="89" t="s">
        <v>4060</v>
      </c>
      <c r="D1256" s="89" t="s">
        <v>4061</v>
      </c>
      <c r="E1256" s="82">
        <v>3123727394</v>
      </c>
      <c r="F1256" s="95" t="s">
        <v>3334</v>
      </c>
      <c r="G1256" s="87">
        <v>52436505</v>
      </c>
      <c r="H1256" s="93" t="s">
        <v>1123</v>
      </c>
      <c r="I1256" s="92"/>
    </row>
    <row r="1257" spans="1:9" x14ac:dyDescent="0.2">
      <c r="A1257" s="69">
        <v>1257</v>
      </c>
      <c r="B1257" s="89" t="s">
        <v>4062</v>
      </c>
      <c r="C1257" s="89" t="s">
        <v>4063</v>
      </c>
      <c r="D1257" s="89" t="s">
        <v>4064</v>
      </c>
      <c r="E1257" s="82">
        <v>3874669</v>
      </c>
      <c r="F1257" s="95" t="s">
        <v>2418</v>
      </c>
      <c r="G1257" s="82">
        <v>41561103</v>
      </c>
      <c r="H1257" s="93" t="s">
        <v>1123</v>
      </c>
      <c r="I1257" s="92"/>
    </row>
    <row r="1258" spans="1:9" x14ac:dyDescent="0.2">
      <c r="A1258" s="69">
        <v>1258</v>
      </c>
      <c r="B1258" s="89" t="s">
        <v>4065</v>
      </c>
      <c r="C1258" s="89" t="s">
        <v>4066</v>
      </c>
      <c r="D1258" s="89" t="s">
        <v>4067</v>
      </c>
      <c r="E1258" s="82">
        <v>3204913897</v>
      </c>
      <c r="F1258" s="95" t="s">
        <v>2418</v>
      </c>
      <c r="G1258" s="82">
        <v>1033706971</v>
      </c>
      <c r="H1258" s="93" t="s">
        <v>1123</v>
      </c>
      <c r="I1258" s="92"/>
    </row>
    <row r="1259" spans="1:9" x14ac:dyDescent="0.2">
      <c r="A1259" s="69">
        <v>1259</v>
      </c>
      <c r="B1259" s="89" t="s">
        <v>4068</v>
      </c>
      <c r="C1259" s="89" t="s">
        <v>639</v>
      </c>
      <c r="D1259" s="89" t="s">
        <v>4069</v>
      </c>
      <c r="E1259" s="82">
        <v>7723174</v>
      </c>
      <c r="F1259" s="95" t="s">
        <v>2418</v>
      </c>
      <c r="G1259" s="82">
        <v>34527171</v>
      </c>
      <c r="H1259" s="93" t="s">
        <v>1123</v>
      </c>
      <c r="I1259" s="92"/>
    </row>
    <row r="1260" spans="1:9" x14ac:dyDescent="0.2">
      <c r="A1260" s="69">
        <v>1260</v>
      </c>
      <c r="B1260" s="89" t="s">
        <v>4070</v>
      </c>
      <c r="C1260" s="89" t="s">
        <v>4071</v>
      </c>
      <c r="D1260" s="89" t="s">
        <v>4072</v>
      </c>
      <c r="E1260" s="82">
        <v>3885242</v>
      </c>
      <c r="F1260" s="95" t="s">
        <v>2418</v>
      </c>
      <c r="G1260" s="82">
        <v>1096482768</v>
      </c>
      <c r="H1260" s="93" t="s">
        <v>1123</v>
      </c>
      <c r="I1260" s="92"/>
    </row>
    <row r="1261" spans="1:9" x14ac:dyDescent="0.2">
      <c r="A1261" s="69">
        <v>1261</v>
      </c>
      <c r="B1261" s="89" t="s">
        <v>4073</v>
      </c>
      <c r="C1261" s="89" t="s">
        <v>4074</v>
      </c>
      <c r="D1261" s="89" t="s">
        <v>4075</v>
      </c>
      <c r="E1261" s="82"/>
      <c r="F1261" s="95" t="s">
        <v>2418</v>
      </c>
      <c r="G1261" s="82">
        <v>39796794</v>
      </c>
      <c r="H1261" s="93" t="s">
        <v>1123</v>
      </c>
      <c r="I1261" s="92"/>
    </row>
    <row r="1262" spans="1:9" x14ac:dyDescent="0.2">
      <c r="A1262" s="69">
        <v>1262</v>
      </c>
      <c r="B1262" s="89" t="s">
        <v>4076</v>
      </c>
      <c r="C1262" s="89" t="s">
        <v>3664</v>
      </c>
      <c r="D1262" s="89" t="s">
        <v>4077</v>
      </c>
      <c r="E1262" s="82">
        <v>2392511</v>
      </c>
      <c r="F1262" s="95" t="s">
        <v>3006</v>
      </c>
      <c r="G1262" s="82">
        <v>79367296</v>
      </c>
      <c r="H1262" s="93" t="s">
        <v>1123</v>
      </c>
      <c r="I1262" s="92"/>
    </row>
    <row r="1263" spans="1:9" x14ac:dyDescent="0.2">
      <c r="A1263" s="69">
        <v>1263</v>
      </c>
      <c r="B1263" s="89" t="s">
        <v>4078</v>
      </c>
      <c r="C1263" s="89" t="s">
        <v>4079</v>
      </c>
      <c r="D1263" s="89" t="s">
        <v>4080</v>
      </c>
      <c r="E1263" s="82">
        <v>8112524</v>
      </c>
      <c r="F1263" s="95"/>
      <c r="G1263" s="82">
        <v>51792753</v>
      </c>
      <c r="H1263" s="93" t="s">
        <v>1123</v>
      </c>
      <c r="I1263" s="92"/>
    </row>
    <row r="1264" spans="1:9" x14ac:dyDescent="0.2">
      <c r="A1264" s="69">
        <v>1264</v>
      </c>
      <c r="B1264" s="89" t="s">
        <v>4081</v>
      </c>
      <c r="C1264" s="89" t="s">
        <v>4082</v>
      </c>
      <c r="D1264" s="89" t="s">
        <v>4083</v>
      </c>
      <c r="E1264" s="82">
        <v>2781574</v>
      </c>
      <c r="F1264" s="95"/>
      <c r="G1264" s="82">
        <v>51663487</v>
      </c>
      <c r="H1264" s="93" t="s">
        <v>1123</v>
      </c>
      <c r="I1264" s="92"/>
    </row>
    <row r="1265" spans="1:9" x14ac:dyDescent="0.2">
      <c r="A1265" s="69">
        <v>1265</v>
      </c>
      <c r="B1265" s="89" t="s">
        <v>4084</v>
      </c>
      <c r="C1265" s="89" t="s">
        <v>4085</v>
      </c>
      <c r="D1265" s="89" t="s">
        <v>4086</v>
      </c>
      <c r="E1265" s="82">
        <v>3138595842</v>
      </c>
      <c r="F1265" s="95"/>
      <c r="G1265" s="82">
        <v>19200454</v>
      </c>
      <c r="H1265" s="93" t="s">
        <v>1123</v>
      </c>
      <c r="I1265" s="92"/>
    </row>
    <row r="1266" spans="1:9" x14ac:dyDescent="0.2">
      <c r="A1266" s="69">
        <v>1266</v>
      </c>
      <c r="B1266" s="89" t="s">
        <v>4087</v>
      </c>
      <c r="C1266" s="89" t="s">
        <v>4088</v>
      </c>
      <c r="D1266" s="89" t="s">
        <v>4089</v>
      </c>
      <c r="E1266" s="82">
        <v>3744906</v>
      </c>
      <c r="F1266" s="95" t="s">
        <v>3256</v>
      </c>
      <c r="G1266" s="82">
        <v>79731223</v>
      </c>
      <c r="H1266" s="93" t="s">
        <v>1123</v>
      </c>
      <c r="I1266" s="92"/>
    </row>
    <row r="1267" spans="1:9" x14ac:dyDescent="0.2">
      <c r="A1267" s="69">
        <v>1267</v>
      </c>
      <c r="B1267" s="89" t="s">
        <v>4090</v>
      </c>
      <c r="C1267" s="89" t="s">
        <v>4091</v>
      </c>
      <c r="D1267" s="89" t="s">
        <v>4092</v>
      </c>
      <c r="E1267" s="82">
        <v>3115207074</v>
      </c>
      <c r="F1267" s="95"/>
      <c r="G1267" s="82">
        <v>1100543976</v>
      </c>
      <c r="H1267" s="93" t="s">
        <v>1123</v>
      </c>
      <c r="I1267" s="92"/>
    </row>
    <row r="1268" spans="1:9" x14ac:dyDescent="0.2">
      <c r="A1268" s="69">
        <v>1268</v>
      </c>
      <c r="B1268" s="89" t="s">
        <v>4093</v>
      </c>
      <c r="C1268" s="89" t="s">
        <v>3664</v>
      </c>
      <c r="D1268" s="89" t="s">
        <v>4094</v>
      </c>
      <c r="E1268" s="82">
        <v>3209239345</v>
      </c>
      <c r="F1268" s="95" t="s">
        <v>3256</v>
      </c>
      <c r="G1268" s="82">
        <v>79411520</v>
      </c>
      <c r="H1268" s="93" t="s">
        <v>1123</v>
      </c>
      <c r="I1268" s="92"/>
    </row>
    <row r="1269" spans="1:9" x14ac:dyDescent="0.2">
      <c r="A1269" s="69">
        <v>1269</v>
      </c>
      <c r="B1269" s="89" t="s">
        <v>4095</v>
      </c>
      <c r="C1269" s="89" t="s">
        <v>4096</v>
      </c>
      <c r="D1269" s="89" t="s">
        <v>4097</v>
      </c>
      <c r="E1269" s="82">
        <v>7695916</v>
      </c>
      <c r="F1269" s="95" t="s">
        <v>3256</v>
      </c>
      <c r="G1269" s="82">
        <v>1031139095</v>
      </c>
      <c r="H1269" s="93" t="s">
        <v>1123</v>
      </c>
      <c r="I1269" s="92"/>
    </row>
    <row r="1270" spans="1:9" x14ac:dyDescent="0.2">
      <c r="A1270" s="69">
        <v>1270</v>
      </c>
      <c r="B1270" s="89" t="s">
        <v>4098</v>
      </c>
      <c r="C1270" s="89" t="s">
        <v>4099</v>
      </c>
      <c r="D1270" s="89" t="s">
        <v>4100</v>
      </c>
      <c r="E1270" s="82">
        <v>7695493</v>
      </c>
      <c r="F1270" s="95"/>
      <c r="G1270" s="82">
        <v>23266580</v>
      </c>
      <c r="H1270" s="93" t="s">
        <v>1123</v>
      </c>
      <c r="I1270" s="92"/>
    </row>
    <row r="1271" spans="1:9" x14ac:dyDescent="0.2">
      <c r="A1271" s="69">
        <v>1271</v>
      </c>
      <c r="B1271" s="89" t="s">
        <v>4101</v>
      </c>
      <c r="C1271" s="89" t="s">
        <v>4102</v>
      </c>
      <c r="D1271" s="89" t="s">
        <v>4103</v>
      </c>
      <c r="E1271" s="82">
        <v>3125448911</v>
      </c>
      <c r="F1271" s="95"/>
      <c r="G1271" s="82">
        <v>1078366648</v>
      </c>
      <c r="H1271" s="93" t="s">
        <v>1123</v>
      </c>
      <c r="I1271" s="92"/>
    </row>
    <row r="1272" spans="1:9" x14ac:dyDescent="0.2">
      <c r="A1272" s="69">
        <v>1272</v>
      </c>
      <c r="B1272" s="89" t="s">
        <v>4104</v>
      </c>
      <c r="C1272" s="89" t="s">
        <v>4105</v>
      </c>
      <c r="D1272" s="89" t="s">
        <v>4106</v>
      </c>
      <c r="E1272" s="82">
        <v>3124532351</v>
      </c>
      <c r="F1272" s="95" t="s">
        <v>3564</v>
      </c>
      <c r="G1272" s="82">
        <v>1030534389</v>
      </c>
      <c r="H1272" s="93" t="s">
        <v>1123</v>
      </c>
      <c r="I1272" s="92"/>
    </row>
    <row r="1273" spans="1:9" x14ac:dyDescent="0.2">
      <c r="A1273" s="69">
        <v>1273</v>
      </c>
      <c r="B1273" s="89" t="s">
        <v>4107</v>
      </c>
      <c r="C1273" s="89" t="s">
        <v>4108</v>
      </c>
      <c r="D1273" s="89" t="s">
        <v>4109</v>
      </c>
      <c r="E1273" s="82">
        <v>7175455</v>
      </c>
      <c r="F1273" s="95"/>
      <c r="G1273" s="82">
        <v>63487383</v>
      </c>
      <c r="H1273" s="93" t="s">
        <v>1123</v>
      </c>
      <c r="I1273" s="92"/>
    </row>
    <row r="1274" spans="1:9" x14ac:dyDescent="0.2">
      <c r="A1274" s="69">
        <v>1274</v>
      </c>
      <c r="B1274" s="89" t="s">
        <v>4110</v>
      </c>
      <c r="C1274" s="89" t="s">
        <v>4111</v>
      </c>
      <c r="D1274" s="89" t="s">
        <v>4112</v>
      </c>
      <c r="E1274" s="82"/>
      <c r="F1274" s="95" t="s">
        <v>4113</v>
      </c>
      <c r="G1274" s="82">
        <v>79821660</v>
      </c>
      <c r="H1274" s="93" t="s">
        <v>1123</v>
      </c>
      <c r="I1274" s="92"/>
    </row>
    <row r="1275" spans="1:9" x14ac:dyDescent="0.2">
      <c r="A1275" s="69">
        <v>1275</v>
      </c>
      <c r="B1275" s="89" t="s">
        <v>4114</v>
      </c>
      <c r="C1275" s="89" t="s">
        <v>4115</v>
      </c>
      <c r="D1275" s="89" t="s">
        <v>4116</v>
      </c>
      <c r="E1275" s="82">
        <v>3123250490</v>
      </c>
      <c r="F1275" s="95" t="s">
        <v>4117</v>
      </c>
      <c r="G1275" s="82">
        <v>52130448</v>
      </c>
      <c r="H1275" s="93" t="s">
        <v>1123</v>
      </c>
      <c r="I1275" s="92"/>
    </row>
    <row r="1276" spans="1:9" x14ac:dyDescent="0.2">
      <c r="A1276" s="69">
        <v>1276</v>
      </c>
      <c r="B1276" s="89" t="s">
        <v>4118</v>
      </c>
      <c r="C1276" s="89" t="s">
        <v>4119</v>
      </c>
      <c r="D1276" s="89" t="s">
        <v>4120</v>
      </c>
      <c r="E1276" s="82">
        <v>7604342</v>
      </c>
      <c r="F1276" s="95" t="s">
        <v>4117</v>
      </c>
      <c r="G1276" s="82">
        <v>19373281</v>
      </c>
      <c r="H1276" s="93" t="s">
        <v>1123</v>
      </c>
      <c r="I1276" s="92"/>
    </row>
    <row r="1277" spans="1:9" x14ac:dyDescent="0.2">
      <c r="A1277" s="69">
        <v>1277</v>
      </c>
      <c r="B1277" s="89" t="s">
        <v>4121</v>
      </c>
      <c r="C1277" s="89" t="s">
        <v>4122</v>
      </c>
      <c r="D1277" s="89" t="s">
        <v>4123</v>
      </c>
      <c r="E1277" s="82">
        <v>7140294</v>
      </c>
      <c r="F1277" s="95" t="s">
        <v>4035</v>
      </c>
      <c r="G1277" s="82">
        <v>79725336</v>
      </c>
      <c r="H1277" s="93" t="s">
        <v>1123</v>
      </c>
      <c r="I1277" s="92"/>
    </row>
    <row r="1278" spans="1:9" x14ac:dyDescent="0.2">
      <c r="A1278" s="69">
        <v>1278</v>
      </c>
      <c r="B1278" s="89" t="s">
        <v>4124</v>
      </c>
      <c r="C1278" s="89" t="s">
        <v>639</v>
      </c>
      <c r="D1278" s="89" t="s">
        <v>4125</v>
      </c>
      <c r="E1278" s="82">
        <v>3164136741</v>
      </c>
      <c r="F1278" s="95" t="s">
        <v>4035</v>
      </c>
      <c r="G1278" s="82">
        <v>19498151</v>
      </c>
      <c r="H1278" s="93" t="s">
        <v>1123</v>
      </c>
      <c r="I1278" s="92"/>
    </row>
    <row r="1279" spans="1:9" x14ac:dyDescent="0.2">
      <c r="A1279" s="69">
        <v>1279</v>
      </c>
      <c r="B1279" s="89" t="s">
        <v>4126</v>
      </c>
      <c r="C1279" s="89" t="s">
        <v>4127</v>
      </c>
      <c r="D1279" s="89" t="s">
        <v>4128</v>
      </c>
      <c r="E1279" s="82">
        <v>3204095167</v>
      </c>
      <c r="F1279" s="95" t="s">
        <v>3564</v>
      </c>
      <c r="G1279" s="82">
        <v>51551360</v>
      </c>
      <c r="H1279" s="93" t="s">
        <v>1123</v>
      </c>
      <c r="I1279" s="92"/>
    </row>
    <row r="1280" spans="1:9" x14ac:dyDescent="0.2">
      <c r="A1280" s="69">
        <v>1280</v>
      </c>
      <c r="B1280" s="111" t="s">
        <v>1063</v>
      </c>
      <c r="C1280" s="111" t="s">
        <v>4129</v>
      </c>
      <c r="D1280" s="111" t="s">
        <v>4130</v>
      </c>
      <c r="E1280" s="112">
        <v>3024172</v>
      </c>
      <c r="F1280" s="113" t="s">
        <v>961</v>
      </c>
      <c r="G1280" s="112">
        <v>39767409</v>
      </c>
      <c r="H1280" s="93" t="s">
        <v>1123</v>
      </c>
      <c r="I1280" s="92"/>
    </row>
    <row r="1281" spans="1:9" x14ac:dyDescent="0.2">
      <c r="A1281" s="69">
        <v>1281</v>
      </c>
      <c r="B1281" s="111" t="s">
        <v>4131</v>
      </c>
      <c r="C1281" s="111" t="s">
        <v>4132</v>
      </c>
      <c r="D1281" s="111" t="s">
        <v>4133</v>
      </c>
      <c r="E1281" s="112">
        <v>3017154369</v>
      </c>
      <c r="F1281" s="113" t="s">
        <v>961</v>
      </c>
      <c r="G1281" s="112">
        <v>39703917</v>
      </c>
      <c r="H1281" s="93" t="s">
        <v>1123</v>
      </c>
      <c r="I1281" s="92"/>
    </row>
    <row r="1282" spans="1:9" x14ac:dyDescent="0.2">
      <c r="A1282" s="69">
        <v>1282</v>
      </c>
      <c r="B1282" s="111" t="s">
        <v>4134</v>
      </c>
      <c r="C1282" s="111" t="s">
        <v>1759</v>
      </c>
      <c r="D1282" s="111" t="s">
        <v>4135</v>
      </c>
      <c r="E1282" s="112">
        <v>7008760</v>
      </c>
      <c r="F1282" s="113" t="s">
        <v>961</v>
      </c>
      <c r="G1282" s="112">
        <v>52071498</v>
      </c>
      <c r="H1282" s="93" t="s">
        <v>1123</v>
      </c>
      <c r="I1282" s="92"/>
    </row>
    <row r="1283" spans="1:9" x14ac:dyDescent="0.2">
      <c r="A1283" s="69">
        <v>1283</v>
      </c>
      <c r="B1283" s="111" t="s">
        <v>4136</v>
      </c>
      <c r="C1283" s="111" t="s">
        <v>4137</v>
      </c>
      <c r="D1283" s="111" t="s">
        <v>4138</v>
      </c>
      <c r="E1283" s="112">
        <v>3103592014</v>
      </c>
      <c r="F1283" s="113" t="s">
        <v>961</v>
      </c>
      <c r="G1283" s="112"/>
      <c r="H1283" s="93" t="s">
        <v>1123</v>
      </c>
      <c r="I1283" s="92"/>
    </row>
    <row r="1284" spans="1:9" x14ac:dyDescent="0.2">
      <c r="A1284" s="69">
        <v>1284</v>
      </c>
      <c r="B1284" s="91" t="s">
        <v>4139</v>
      </c>
      <c r="C1284" s="91" t="s">
        <v>639</v>
      </c>
      <c r="D1284" s="91" t="s">
        <v>4140</v>
      </c>
      <c r="E1284" s="87">
        <v>3143554750</v>
      </c>
      <c r="F1284" s="107" t="s">
        <v>1108</v>
      </c>
      <c r="G1284" s="87">
        <v>1023900410</v>
      </c>
      <c r="H1284" s="107" t="s">
        <v>4141</v>
      </c>
      <c r="I1284" s="92"/>
    </row>
    <row r="1285" spans="1:9" x14ac:dyDescent="0.2">
      <c r="A1285" s="69">
        <v>1285</v>
      </c>
      <c r="B1285" s="111" t="s">
        <v>4142</v>
      </c>
      <c r="C1285" s="111" t="s">
        <v>4143</v>
      </c>
      <c r="D1285" s="111" t="s">
        <v>4144</v>
      </c>
      <c r="E1285" s="112">
        <v>3133438828</v>
      </c>
      <c r="F1285" s="113" t="s">
        <v>3564</v>
      </c>
      <c r="G1285" s="112">
        <v>39453511</v>
      </c>
      <c r="H1285" s="93" t="s">
        <v>1123</v>
      </c>
      <c r="I1285" s="92"/>
    </row>
    <row r="1286" spans="1:9" x14ac:dyDescent="0.2">
      <c r="A1286" s="69">
        <v>1286</v>
      </c>
      <c r="B1286" s="111" t="s">
        <v>4145</v>
      </c>
      <c r="C1286" s="111" t="s">
        <v>4146</v>
      </c>
      <c r="D1286" s="111" t="s">
        <v>4147</v>
      </c>
      <c r="E1286" s="112">
        <v>3125248317</v>
      </c>
      <c r="F1286" s="113" t="s">
        <v>3564</v>
      </c>
      <c r="G1286" s="112">
        <v>53121676</v>
      </c>
      <c r="H1286" s="93" t="s">
        <v>1123</v>
      </c>
      <c r="I1286" s="92"/>
    </row>
    <row r="1287" spans="1:9" x14ac:dyDescent="0.2">
      <c r="A1287" s="69">
        <v>1287</v>
      </c>
      <c r="B1287" s="111" t="s">
        <v>4148</v>
      </c>
      <c r="C1287" s="111" t="s">
        <v>3664</v>
      </c>
      <c r="D1287" s="111" t="s">
        <v>4149</v>
      </c>
      <c r="E1287" s="112">
        <v>5678837</v>
      </c>
      <c r="F1287" s="113" t="s">
        <v>3564</v>
      </c>
      <c r="G1287" s="112">
        <v>29810366</v>
      </c>
      <c r="H1287" s="93" t="s">
        <v>1123</v>
      </c>
      <c r="I1287" s="92"/>
    </row>
    <row r="1288" spans="1:9" x14ac:dyDescent="0.2">
      <c r="A1288" s="69">
        <v>1288</v>
      </c>
      <c r="B1288" s="111" t="s">
        <v>4150</v>
      </c>
      <c r="C1288" s="111" t="s">
        <v>4151</v>
      </c>
      <c r="D1288" s="111" t="s">
        <v>4152</v>
      </c>
      <c r="E1288" s="112">
        <v>5683719</v>
      </c>
      <c r="F1288" s="113" t="s">
        <v>3564</v>
      </c>
      <c r="G1288" s="112">
        <v>80743988</v>
      </c>
      <c r="H1288" s="93" t="s">
        <v>1123</v>
      </c>
      <c r="I1288" s="92"/>
    </row>
    <row r="1289" spans="1:9" x14ac:dyDescent="0.2">
      <c r="A1289" s="69">
        <v>1289</v>
      </c>
      <c r="B1289" s="111" t="s">
        <v>4153</v>
      </c>
      <c r="C1289" s="111" t="s">
        <v>4154</v>
      </c>
      <c r="D1289" s="111" t="s">
        <v>4155</v>
      </c>
      <c r="E1289" s="112">
        <v>7605834</v>
      </c>
      <c r="F1289" s="113" t="s">
        <v>3564</v>
      </c>
      <c r="G1289" s="112">
        <v>13956201</v>
      </c>
      <c r="H1289" s="93" t="s">
        <v>1123</v>
      </c>
      <c r="I1289" s="92"/>
    </row>
    <row r="1290" spans="1:9" x14ac:dyDescent="0.2">
      <c r="A1290" s="69">
        <v>1290</v>
      </c>
      <c r="B1290" s="111" t="s">
        <v>4156</v>
      </c>
      <c r="C1290" s="111" t="s">
        <v>4157</v>
      </c>
      <c r="D1290" s="111" t="s">
        <v>4158</v>
      </c>
      <c r="E1290" s="112"/>
      <c r="F1290" s="113" t="s">
        <v>3334</v>
      </c>
      <c r="G1290" s="112" t="s">
        <v>4159</v>
      </c>
      <c r="H1290" s="93" t="s">
        <v>1123</v>
      </c>
      <c r="I1290" s="92"/>
    </row>
    <row r="1291" spans="1:9" x14ac:dyDescent="0.2">
      <c r="A1291" s="69">
        <v>1291</v>
      </c>
      <c r="B1291" s="111" t="s">
        <v>4160</v>
      </c>
      <c r="C1291" s="111" t="s">
        <v>4161</v>
      </c>
      <c r="D1291" s="111" t="s">
        <v>4162</v>
      </c>
      <c r="E1291" s="112">
        <v>5672769</v>
      </c>
      <c r="F1291" s="113" t="s">
        <v>3334</v>
      </c>
      <c r="G1291" s="112">
        <v>41525000</v>
      </c>
      <c r="H1291" s="93" t="s">
        <v>1123</v>
      </c>
      <c r="I1291" s="92"/>
    </row>
    <row r="1292" spans="1:9" x14ac:dyDescent="0.2">
      <c r="A1292" s="69">
        <v>1292</v>
      </c>
      <c r="B1292" s="111" t="s">
        <v>4163</v>
      </c>
      <c r="C1292" s="111" t="s">
        <v>4164</v>
      </c>
      <c r="D1292" s="111" t="s">
        <v>4165</v>
      </c>
      <c r="E1292" s="112">
        <v>3938365</v>
      </c>
      <c r="F1292" s="113" t="s">
        <v>3334</v>
      </c>
      <c r="G1292" s="112">
        <v>55062968</v>
      </c>
      <c r="H1292" s="93" t="s">
        <v>1123</v>
      </c>
      <c r="I1292" s="92"/>
    </row>
    <row r="1293" spans="1:9" x14ac:dyDescent="0.2">
      <c r="A1293" s="69">
        <v>1293</v>
      </c>
      <c r="B1293" s="111" t="s">
        <v>4166</v>
      </c>
      <c r="C1293" s="111" t="s">
        <v>4167</v>
      </c>
      <c r="D1293" s="111" t="s">
        <v>4168</v>
      </c>
      <c r="E1293" s="112">
        <v>3204957406</v>
      </c>
      <c r="F1293" s="113" t="s">
        <v>3334</v>
      </c>
      <c r="G1293" s="112"/>
      <c r="H1293" s="93" t="s">
        <v>1123</v>
      </c>
      <c r="I1293" s="92"/>
    </row>
    <row r="1294" spans="1:9" x14ac:dyDescent="0.2">
      <c r="A1294" s="69">
        <v>1294</v>
      </c>
      <c r="B1294" s="111" t="s">
        <v>4169</v>
      </c>
      <c r="C1294" s="111" t="s">
        <v>4170</v>
      </c>
      <c r="D1294" s="111" t="s">
        <v>4171</v>
      </c>
      <c r="E1294" s="112">
        <v>3188315504</v>
      </c>
      <c r="F1294" s="113" t="s">
        <v>2418</v>
      </c>
      <c r="G1294" s="112">
        <v>39715961</v>
      </c>
      <c r="H1294" s="93" t="s">
        <v>1123</v>
      </c>
      <c r="I1294" s="92"/>
    </row>
    <row r="1295" spans="1:9" x14ac:dyDescent="0.2">
      <c r="A1295" s="69">
        <v>1295</v>
      </c>
      <c r="B1295" s="111" t="s">
        <v>3728</v>
      </c>
      <c r="C1295" s="111" t="s">
        <v>4172</v>
      </c>
      <c r="D1295" s="111" t="s">
        <v>4173</v>
      </c>
      <c r="E1295" s="112">
        <v>3015086347</v>
      </c>
      <c r="F1295" s="113" t="s">
        <v>2418</v>
      </c>
      <c r="G1295" s="112">
        <v>52504746</v>
      </c>
      <c r="H1295" s="93" t="s">
        <v>1123</v>
      </c>
      <c r="I1295" s="92"/>
    </row>
    <row r="1296" spans="1:9" x14ac:dyDescent="0.2">
      <c r="A1296" s="69">
        <v>1296</v>
      </c>
      <c r="B1296" s="111" t="s">
        <v>4174</v>
      </c>
      <c r="C1296" s="111" t="s">
        <v>4175</v>
      </c>
      <c r="D1296" s="111" t="s">
        <v>4176</v>
      </c>
      <c r="E1296" s="112">
        <v>3153985643</v>
      </c>
      <c r="F1296" s="113" t="s">
        <v>1072</v>
      </c>
      <c r="G1296" s="112"/>
      <c r="H1296" s="93" t="s">
        <v>1123</v>
      </c>
      <c r="I1296" s="92"/>
    </row>
    <row r="1297" spans="1:9" x14ac:dyDescent="0.2">
      <c r="A1297" s="69">
        <v>1297</v>
      </c>
      <c r="B1297" s="111" t="s">
        <v>1269</v>
      </c>
      <c r="C1297" s="111" t="s">
        <v>2506</v>
      </c>
      <c r="D1297" s="111" t="s">
        <v>4177</v>
      </c>
      <c r="E1297" s="112">
        <v>3106952161</v>
      </c>
      <c r="F1297" s="113" t="s">
        <v>1072</v>
      </c>
      <c r="G1297" s="112"/>
      <c r="H1297" s="93" t="s">
        <v>1123</v>
      </c>
      <c r="I1297" s="92"/>
    </row>
    <row r="1298" spans="1:9" x14ac:dyDescent="0.2">
      <c r="A1298" s="69">
        <v>1298</v>
      </c>
      <c r="B1298" s="111" t="s">
        <v>4178</v>
      </c>
      <c r="C1298" s="111" t="s">
        <v>4179</v>
      </c>
      <c r="D1298" s="111" t="s">
        <v>4180</v>
      </c>
      <c r="E1298" s="112">
        <v>3219772167</v>
      </c>
      <c r="F1298" s="113" t="s">
        <v>1072</v>
      </c>
      <c r="G1298" s="112">
        <v>52462888</v>
      </c>
      <c r="H1298" s="93" t="s">
        <v>1123</v>
      </c>
      <c r="I1298" s="92"/>
    </row>
    <row r="1299" spans="1:9" x14ac:dyDescent="0.2">
      <c r="A1299" s="69">
        <v>1299</v>
      </c>
      <c r="B1299" s="111" t="s">
        <v>4181</v>
      </c>
      <c r="C1299" s="111" t="s">
        <v>4182</v>
      </c>
      <c r="D1299" s="111" t="s">
        <v>4183</v>
      </c>
      <c r="E1299" s="112">
        <v>3138280432</v>
      </c>
      <c r="F1299" s="113" t="s">
        <v>1072</v>
      </c>
      <c r="G1299" s="112">
        <v>52541112</v>
      </c>
      <c r="H1299" s="93" t="s">
        <v>1123</v>
      </c>
      <c r="I1299" s="92"/>
    </row>
    <row r="1300" spans="1:9" x14ac:dyDescent="0.2">
      <c r="A1300" s="69">
        <v>1300</v>
      </c>
      <c r="B1300" s="111" t="s">
        <v>4184</v>
      </c>
      <c r="C1300" s="111" t="s">
        <v>4185</v>
      </c>
      <c r="D1300" s="111" t="s">
        <v>4186</v>
      </c>
      <c r="E1300" s="112">
        <v>2052036</v>
      </c>
      <c r="F1300" s="113" t="s">
        <v>3256</v>
      </c>
      <c r="G1300" s="112">
        <v>52742454</v>
      </c>
      <c r="H1300" s="93" t="s">
        <v>1123</v>
      </c>
      <c r="I1300" s="92"/>
    </row>
    <row r="1301" spans="1:9" x14ac:dyDescent="0.2">
      <c r="A1301" s="69">
        <v>1301</v>
      </c>
      <c r="B1301" s="111" t="s">
        <v>4187</v>
      </c>
      <c r="C1301" s="111" t="s">
        <v>4188</v>
      </c>
      <c r="D1301" s="111" t="s">
        <v>4189</v>
      </c>
      <c r="E1301" s="112">
        <v>6105466</v>
      </c>
      <c r="F1301" s="113" t="s">
        <v>3256</v>
      </c>
      <c r="G1301" s="112">
        <v>19335574</v>
      </c>
      <c r="H1301" s="93" t="s">
        <v>1123</v>
      </c>
      <c r="I1301" s="92"/>
    </row>
    <row r="1302" spans="1:9" x14ac:dyDescent="0.2">
      <c r="A1302" s="69">
        <v>1302</v>
      </c>
      <c r="B1302" s="111" t="s">
        <v>4190</v>
      </c>
      <c r="C1302" s="111" t="s">
        <v>4191</v>
      </c>
      <c r="D1302" s="111" t="s">
        <v>4192</v>
      </c>
      <c r="E1302" s="112">
        <v>5671946</v>
      </c>
      <c r="F1302" s="113" t="s">
        <v>3256</v>
      </c>
      <c r="G1302" s="112">
        <v>1013656983</v>
      </c>
      <c r="H1302" s="93" t="s">
        <v>1123</v>
      </c>
      <c r="I1302" s="92"/>
    </row>
    <row r="1303" spans="1:9" x14ac:dyDescent="0.2">
      <c r="A1303" s="69">
        <v>1303</v>
      </c>
      <c r="B1303" s="111" t="s">
        <v>4193</v>
      </c>
      <c r="C1303" s="111" t="s">
        <v>4194</v>
      </c>
      <c r="D1303" s="111" t="s">
        <v>4195</v>
      </c>
      <c r="E1303" s="112">
        <v>3144572439</v>
      </c>
      <c r="F1303" s="113" t="s">
        <v>3256</v>
      </c>
      <c r="G1303" s="112">
        <v>1031131866</v>
      </c>
      <c r="H1303" s="93" t="s">
        <v>1123</v>
      </c>
      <c r="I1303" s="92"/>
    </row>
    <row r="1304" spans="1:9" x14ac:dyDescent="0.2">
      <c r="A1304" s="69">
        <v>1304</v>
      </c>
      <c r="B1304" s="111" t="s">
        <v>4196</v>
      </c>
      <c r="C1304" s="111" t="s">
        <v>4197</v>
      </c>
      <c r="D1304" s="111" t="s">
        <v>4198</v>
      </c>
      <c r="E1304" s="112">
        <v>3213614207</v>
      </c>
      <c r="F1304" s="113" t="s">
        <v>3256</v>
      </c>
      <c r="G1304" s="112">
        <v>20137650</v>
      </c>
      <c r="H1304" s="93" t="s">
        <v>1123</v>
      </c>
      <c r="I1304" s="92"/>
    </row>
    <row r="1305" spans="1:9" x14ac:dyDescent="0.2">
      <c r="A1305" s="69">
        <v>1305</v>
      </c>
      <c r="B1305" s="111" t="s">
        <v>4199</v>
      </c>
      <c r="C1305" s="111" t="s">
        <v>4200</v>
      </c>
      <c r="D1305" s="111" t="s">
        <v>4201</v>
      </c>
      <c r="E1305" s="112">
        <v>3118666616</v>
      </c>
      <c r="F1305" s="113" t="s">
        <v>3256</v>
      </c>
      <c r="G1305" s="112">
        <v>1031149121</v>
      </c>
      <c r="H1305" s="93" t="s">
        <v>1123</v>
      </c>
      <c r="I1305" s="92"/>
    </row>
    <row r="1306" spans="1:9" x14ac:dyDescent="0.2">
      <c r="A1306" s="69">
        <v>1306</v>
      </c>
      <c r="B1306" s="111" t="s">
        <v>4202</v>
      </c>
      <c r="C1306" s="111" t="s">
        <v>4203</v>
      </c>
      <c r="D1306" s="111" t="s">
        <v>4204</v>
      </c>
      <c r="E1306" s="112">
        <v>3204811596</v>
      </c>
      <c r="F1306" s="113" t="s">
        <v>3564</v>
      </c>
      <c r="G1306" s="112">
        <v>1101175443</v>
      </c>
      <c r="H1306" s="93" t="s">
        <v>1123</v>
      </c>
      <c r="I1306" s="92"/>
    </row>
    <row r="1307" spans="1:9" x14ac:dyDescent="0.2">
      <c r="A1307" s="69">
        <v>1307</v>
      </c>
      <c r="B1307" s="111" t="s">
        <v>4205</v>
      </c>
      <c r="C1307" s="111" t="s">
        <v>4206</v>
      </c>
      <c r="D1307" s="111" t="s">
        <v>4207</v>
      </c>
      <c r="E1307" s="112">
        <v>3132106733</v>
      </c>
      <c r="F1307" s="113" t="s">
        <v>3564</v>
      </c>
      <c r="G1307" s="112">
        <v>1023906506</v>
      </c>
      <c r="H1307" s="93" t="s">
        <v>1123</v>
      </c>
      <c r="I1307" s="92"/>
    </row>
    <row r="1308" spans="1:9" x14ac:dyDescent="0.2">
      <c r="A1308" s="69">
        <v>1308</v>
      </c>
      <c r="B1308" s="111" t="s">
        <v>4208</v>
      </c>
      <c r="C1308" s="111" t="s">
        <v>3530</v>
      </c>
      <c r="D1308" s="111" t="s">
        <v>3872</v>
      </c>
      <c r="E1308" s="112">
        <v>3112223043</v>
      </c>
      <c r="F1308" s="113" t="s">
        <v>3564</v>
      </c>
      <c r="G1308" s="112">
        <v>35335530</v>
      </c>
      <c r="H1308" s="93" t="s">
        <v>1123</v>
      </c>
      <c r="I1308" s="92"/>
    </row>
    <row r="1309" spans="1:9" x14ac:dyDescent="0.2">
      <c r="A1309" s="69">
        <v>1309</v>
      </c>
      <c r="B1309" s="111" t="s">
        <v>4209</v>
      </c>
      <c r="C1309" s="111" t="s">
        <v>639</v>
      </c>
      <c r="D1309" s="111" t="s">
        <v>4210</v>
      </c>
      <c r="E1309" s="112">
        <v>3017063426</v>
      </c>
      <c r="F1309" s="113" t="s">
        <v>3564</v>
      </c>
      <c r="G1309" s="112">
        <v>1033771503</v>
      </c>
      <c r="H1309" s="93" t="s">
        <v>1123</v>
      </c>
      <c r="I1309" s="92"/>
    </row>
    <row r="1310" spans="1:9" x14ac:dyDescent="0.2">
      <c r="A1310" s="69">
        <v>1310</v>
      </c>
      <c r="B1310" s="111" t="s">
        <v>4211</v>
      </c>
      <c r="C1310" s="111" t="s">
        <v>4212</v>
      </c>
      <c r="D1310" s="111" t="s">
        <v>4213</v>
      </c>
      <c r="E1310" s="112">
        <v>3115823976</v>
      </c>
      <c r="F1310" s="113" t="s">
        <v>3564</v>
      </c>
      <c r="G1310" s="112">
        <v>37708324</v>
      </c>
      <c r="H1310" s="93" t="s">
        <v>1123</v>
      </c>
      <c r="I1310" s="92"/>
    </row>
    <row r="1311" spans="1:9" x14ac:dyDescent="0.2">
      <c r="A1311" s="69">
        <v>1311</v>
      </c>
      <c r="B1311" s="111" t="s">
        <v>4214</v>
      </c>
      <c r="C1311" s="111" t="s">
        <v>4215</v>
      </c>
      <c r="D1311" s="111" t="s">
        <v>4216</v>
      </c>
      <c r="E1311" s="112">
        <v>3132229856</v>
      </c>
      <c r="F1311" s="113" t="s">
        <v>3334</v>
      </c>
      <c r="G1311" s="112">
        <v>51696986</v>
      </c>
      <c r="H1311" s="93" t="s">
        <v>1123</v>
      </c>
      <c r="I1311" s="92"/>
    </row>
    <row r="1312" spans="1:9" x14ac:dyDescent="0.2">
      <c r="A1312" s="69">
        <v>1312</v>
      </c>
      <c r="B1312" s="111" t="s">
        <v>4217</v>
      </c>
      <c r="C1312" s="111" t="s">
        <v>4218</v>
      </c>
      <c r="D1312" s="111" t="s">
        <v>4219</v>
      </c>
      <c r="E1312" s="112">
        <v>3143277745</v>
      </c>
      <c r="F1312" s="113" t="s">
        <v>3334</v>
      </c>
      <c r="G1312" s="112">
        <v>1072364565</v>
      </c>
      <c r="H1312" s="93" t="s">
        <v>1123</v>
      </c>
      <c r="I1312" s="92"/>
    </row>
    <row r="1313" spans="1:9" x14ac:dyDescent="0.2">
      <c r="A1313" s="69">
        <v>1313</v>
      </c>
      <c r="B1313" s="111" t="s">
        <v>4220</v>
      </c>
      <c r="C1313" s="111" t="s">
        <v>4221</v>
      </c>
      <c r="D1313" s="111" t="s">
        <v>4222</v>
      </c>
      <c r="E1313" s="112"/>
      <c r="F1313" s="113" t="s">
        <v>3334</v>
      </c>
      <c r="G1313" s="112"/>
      <c r="H1313" s="93" t="s">
        <v>1123</v>
      </c>
      <c r="I1313" s="92"/>
    </row>
    <row r="1314" spans="1:9" x14ac:dyDescent="0.2">
      <c r="A1314" s="69">
        <v>1314</v>
      </c>
      <c r="B1314" s="111" t="s">
        <v>4223</v>
      </c>
      <c r="C1314" s="111" t="s">
        <v>4224</v>
      </c>
      <c r="D1314" s="111" t="s">
        <v>4225</v>
      </c>
      <c r="E1314" s="112">
        <v>3132169371</v>
      </c>
      <c r="F1314" s="113" t="s">
        <v>2418</v>
      </c>
      <c r="G1314" s="112">
        <v>53004681</v>
      </c>
      <c r="H1314" s="93" t="s">
        <v>1123</v>
      </c>
      <c r="I1314" s="92"/>
    </row>
    <row r="1315" spans="1:9" x14ac:dyDescent="0.2">
      <c r="A1315" s="69">
        <v>1315</v>
      </c>
      <c r="B1315" s="111" t="s">
        <v>4226</v>
      </c>
      <c r="C1315" s="111" t="s">
        <v>4227</v>
      </c>
      <c r="D1315" s="111" t="s">
        <v>4228</v>
      </c>
      <c r="E1315" s="112">
        <v>3143925823</v>
      </c>
      <c r="F1315" s="113" t="s">
        <v>2418</v>
      </c>
      <c r="G1315" s="112">
        <v>1058817545</v>
      </c>
      <c r="H1315" s="93" t="s">
        <v>1123</v>
      </c>
      <c r="I1315" s="92"/>
    </row>
    <row r="1316" spans="1:9" x14ac:dyDescent="0.2">
      <c r="A1316" s="69">
        <v>1316</v>
      </c>
      <c r="B1316" s="89" t="s">
        <v>4229</v>
      </c>
      <c r="C1316" s="89" t="s">
        <v>1031</v>
      </c>
      <c r="D1316" s="89" t="s">
        <v>4230</v>
      </c>
      <c r="E1316" s="82">
        <v>3134539023</v>
      </c>
      <c r="F1316" s="95" t="s">
        <v>1041</v>
      </c>
      <c r="G1316" s="82"/>
      <c r="H1316" s="95" t="s">
        <v>4141</v>
      </c>
      <c r="I1316" s="92"/>
    </row>
    <row r="1317" spans="1:9" x14ac:dyDescent="0.2">
      <c r="A1317" s="69">
        <v>1317</v>
      </c>
      <c r="B1317" s="89" t="s">
        <v>4231</v>
      </c>
      <c r="C1317" s="89" t="s">
        <v>1031</v>
      </c>
      <c r="D1317" s="89" t="s">
        <v>4232</v>
      </c>
      <c r="E1317" s="82">
        <v>2008733</v>
      </c>
      <c r="F1317" s="95" t="s">
        <v>1041</v>
      </c>
      <c r="G1317" s="82">
        <v>79379303</v>
      </c>
      <c r="H1317" s="95" t="s">
        <v>4141</v>
      </c>
      <c r="I1317" s="92"/>
    </row>
    <row r="1318" spans="1:9" x14ac:dyDescent="0.2">
      <c r="A1318" s="69">
        <v>1318</v>
      </c>
      <c r="B1318" s="89" t="s">
        <v>4233</v>
      </c>
      <c r="C1318" s="89" t="s">
        <v>4234</v>
      </c>
      <c r="D1318" s="89" t="s">
        <v>4235</v>
      </c>
      <c r="E1318" s="82">
        <v>3216596188</v>
      </c>
      <c r="F1318" s="95" t="s">
        <v>1041</v>
      </c>
      <c r="G1318" s="82">
        <v>417201815</v>
      </c>
      <c r="H1318" s="95" t="s">
        <v>4141</v>
      </c>
      <c r="I1318" s="92"/>
    </row>
    <row r="1319" spans="1:9" x14ac:dyDescent="0.2">
      <c r="A1319" s="69">
        <v>1319</v>
      </c>
      <c r="B1319" s="89" t="s">
        <v>4236</v>
      </c>
      <c r="C1319" s="89" t="s">
        <v>4237</v>
      </c>
      <c r="D1319" s="89" t="s">
        <v>4238</v>
      </c>
      <c r="E1319" s="82">
        <v>3142660943</v>
      </c>
      <c r="F1319" s="95" t="s">
        <v>1057</v>
      </c>
      <c r="G1319" s="82">
        <v>1023918791</v>
      </c>
      <c r="H1319" s="95" t="s">
        <v>4141</v>
      </c>
      <c r="I1319" s="92"/>
    </row>
    <row r="1320" spans="1:9" x14ac:dyDescent="0.2">
      <c r="A1320" s="69">
        <v>1320</v>
      </c>
      <c r="B1320" s="89" t="s">
        <v>4239</v>
      </c>
      <c r="C1320" s="89" t="s">
        <v>639</v>
      </c>
      <c r="D1320" s="89" t="s">
        <v>4240</v>
      </c>
      <c r="E1320" s="82">
        <v>2892203</v>
      </c>
      <c r="F1320" s="95" t="s">
        <v>2631</v>
      </c>
      <c r="G1320" s="82"/>
      <c r="H1320" s="95" t="s">
        <v>4141</v>
      </c>
      <c r="I1320" s="92"/>
    </row>
    <row r="1321" spans="1:9" x14ac:dyDescent="0.2">
      <c r="A1321" s="69">
        <v>1321</v>
      </c>
      <c r="B1321" s="89" t="s">
        <v>4241</v>
      </c>
      <c r="C1321" s="89" t="s">
        <v>948</v>
      </c>
      <c r="D1321" s="89" t="s">
        <v>4242</v>
      </c>
      <c r="E1321" s="82">
        <v>3115465179</v>
      </c>
      <c r="F1321" s="95" t="s">
        <v>1090</v>
      </c>
      <c r="G1321" s="82">
        <v>51640788</v>
      </c>
      <c r="H1321" s="95" t="s">
        <v>4141</v>
      </c>
      <c r="I1321" s="92"/>
    </row>
    <row r="1322" spans="1:9" x14ac:dyDescent="0.2">
      <c r="A1322" s="69">
        <v>1322</v>
      </c>
      <c r="B1322" s="89" t="s">
        <v>4243</v>
      </c>
      <c r="C1322" s="89" t="s">
        <v>639</v>
      </c>
      <c r="D1322" s="89" t="s">
        <v>4244</v>
      </c>
      <c r="E1322" s="82">
        <v>3144158024</v>
      </c>
      <c r="F1322" s="95" t="s">
        <v>1044</v>
      </c>
      <c r="G1322" s="82">
        <v>46667751</v>
      </c>
      <c r="H1322" s="95" t="s">
        <v>4141</v>
      </c>
      <c r="I1322" s="92"/>
    </row>
    <row r="1323" spans="1:9" x14ac:dyDescent="0.2">
      <c r="A1323" s="69">
        <v>1323</v>
      </c>
      <c r="B1323" s="89" t="s">
        <v>4245</v>
      </c>
      <c r="C1323" s="89" t="s">
        <v>4246</v>
      </c>
      <c r="D1323" s="89" t="s">
        <v>4247</v>
      </c>
      <c r="E1323" s="82">
        <v>2066682</v>
      </c>
      <c r="F1323" s="95" t="s">
        <v>1044</v>
      </c>
      <c r="G1323" s="82">
        <v>19396406</v>
      </c>
      <c r="H1323" s="95" t="s">
        <v>4141</v>
      </c>
      <c r="I1323" s="92"/>
    </row>
    <row r="1324" spans="1:9" x14ac:dyDescent="0.2">
      <c r="A1324" s="69">
        <v>1324</v>
      </c>
      <c r="B1324" s="89" t="s">
        <v>4248</v>
      </c>
      <c r="C1324" s="89" t="s">
        <v>1031</v>
      </c>
      <c r="D1324" s="89" t="s">
        <v>4249</v>
      </c>
      <c r="E1324" s="82">
        <v>3638234</v>
      </c>
      <c r="F1324" s="95" t="s">
        <v>2500</v>
      </c>
      <c r="G1324" s="82"/>
      <c r="H1324" s="95" t="s">
        <v>4141</v>
      </c>
      <c r="I1324" s="92"/>
    </row>
    <row r="1325" spans="1:9" x14ac:dyDescent="0.2">
      <c r="A1325" s="69">
        <v>1325</v>
      </c>
      <c r="B1325" s="89" t="s">
        <v>4250</v>
      </c>
      <c r="C1325" s="89" t="s">
        <v>1031</v>
      </c>
      <c r="D1325" s="89" t="s">
        <v>4251</v>
      </c>
      <c r="E1325" s="82">
        <v>3154964493</v>
      </c>
      <c r="F1325" s="95" t="s">
        <v>2500</v>
      </c>
      <c r="G1325" s="82">
        <v>51980152</v>
      </c>
      <c r="H1325" s="95" t="s">
        <v>4141</v>
      </c>
      <c r="I1325" s="92"/>
    </row>
    <row r="1326" spans="1:9" x14ac:dyDescent="0.2">
      <c r="A1326" s="69">
        <v>1326</v>
      </c>
      <c r="B1326" s="89" t="s">
        <v>4252</v>
      </c>
      <c r="C1326" s="89" t="s">
        <v>639</v>
      </c>
      <c r="D1326" s="89" t="s">
        <v>4253</v>
      </c>
      <c r="E1326" s="82">
        <v>3178174676</v>
      </c>
      <c r="F1326" s="95" t="s">
        <v>1062</v>
      </c>
      <c r="G1326" s="82">
        <v>51931619</v>
      </c>
      <c r="H1326" s="95" t="s">
        <v>4141</v>
      </c>
      <c r="I1326" s="92"/>
    </row>
    <row r="1327" spans="1:9" x14ac:dyDescent="0.2">
      <c r="A1327" s="69">
        <v>1327</v>
      </c>
      <c r="B1327" s="89" t="s">
        <v>4254</v>
      </c>
      <c r="C1327" s="89" t="s">
        <v>947</v>
      </c>
      <c r="D1327" s="89" t="s">
        <v>4255</v>
      </c>
      <c r="E1327" s="82">
        <v>2394044</v>
      </c>
      <c r="F1327" s="95" t="s">
        <v>4256</v>
      </c>
      <c r="G1327" s="82">
        <v>41594057</v>
      </c>
      <c r="H1327" s="95" t="s">
        <v>4141</v>
      </c>
      <c r="I1327" s="92"/>
    </row>
    <row r="1328" spans="1:9" x14ac:dyDescent="0.2">
      <c r="A1328" s="69">
        <v>1328</v>
      </c>
      <c r="B1328" s="89" t="s">
        <v>4257</v>
      </c>
      <c r="C1328" s="89" t="s">
        <v>639</v>
      </c>
      <c r="D1328" s="89" t="s">
        <v>4258</v>
      </c>
      <c r="E1328" s="82">
        <v>3203327267</v>
      </c>
      <c r="F1328" s="95" t="s">
        <v>1062</v>
      </c>
      <c r="G1328" s="82">
        <v>1121829022</v>
      </c>
      <c r="H1328" s="95" t="s">
        <v>4141</v>
      </c>
      <c r="I1328" s="92"/>
    </row>
    <row r="1329" spans="1:9" x14ac:dyDescent="0.2">
      <c r="A1329" s="69">
        <v>1329</v>
      </c>
      <c r="B1329" s="89" t="s">
        <v>4259</v>
      </c>
      <c r="C1329" s="89" t="s">
        <v>639</v>
      </c>
      <c r="D1329" s="89" t="s">
        <v>4260</v>
      </c>
      <c r="E1329" s="82"/>
      <c r="F1329" s="95" t="s">
        <v>1062</v>
      </c>
      <c r="G1329" s="82"/>
      <c r="H1329" s="95" t="s">
        <v>4141</v>
      </c>
      <c r="I1329" s="92"/>
    </row>
    <row r="1330" spans="1:9" x14ac:dyDescent="0.2">
      <c r="A1330" s="69">
        <v>1330</v>
      </c>
      <c r="B1330" s="89" t="s">
        <v>4261</v>
      </c>
      <c r="C1330" s="89" t="s">
        <v>1195</v>
      </c>
      <c r="D1330" s="89" t="s">
        <v>4262</v>
      </c>
      <c r="E1330" s="82"/>
      <c r="F1330" s="95" t="s">
        <v>2302</v>
      </c>
      <c r="G1330" s="82"/>
      <c r="H1330" s="95" t="s">
        <v>4141</v>
      </c>
      <c r="I1330" s="92"/>
    </row>
    <row r="1331" spans="1:9" x14ac:dyDescent="0.2">
      <c r="A1331" s="69">
        <v>1331</v>
      </c>
      <c r="B1331" s="89" t="s">
        <v>4263</v>
      </c>
      <c r="C1331" s="89" t="s">
        <v>4264</v>
      </c>
      <c r="D1331" s="89" t="s">
        <v>4265</v>
      </c>
      <c r="E1331" s="82">
        <v>3123639710</v>
      </c>
      <c r="F1331" s="95" t="s">
        <v>2302</v>
      </c>
      <c r="G1331" s="82">
        <v>51827187</v>
      </c>
      <c r="H1331" s="95" t="s">
        <v>4141</v>
      </c>
      <c r="I1331" s="92"/>
    </row>
    <row r="1332" spans="1:9" x14ac:dyDescent="0.2">
      <c r="A1332" s="69">
        <v>1332</v>
      </c>
      <c r="B1332" s="111" t="s">
        <v>4266</v>
      </c>
      <c r="C1332" s="89" t="s">
        <v>1031</v>
      </c>
      <c r="D1332" s="89" t="s">
        <v>4267</v>
      </c>
      <c r="E1332" s="82">
        <v>3112664063</v>
      </c>
      <c r="F1332" s="95" t="s">
        <v>2500</v>
      </c>
      <c r="G1332" s="82">
        <v>51600080</v>
      </c>
      <c r="H1332" s="95" t="s">
        <v>4141</v>
      </c>
      <c r="I1332" s="92"/>
    </row>
    <row r="1333" spans="1:9" x14ac:dyDescent="0.2">
      <c r="A1333" s="69">
        <v>1333</v>
      </c>
      <c r="B1333" s="89" t="s">
        <v>4268</v>
      </c>
      <c r="C1333" s="89" t="s">
        <v>639</v>
      </c>
      <c r="D1333" s="89" t="s">
        <v>4269</v>
      </c>
      <c r="E1333" s="82">
        <v>3223157887</v>
      </c>
      <c r="F1333" s="95" t="s">
        <v>1090</v>
      </c>
      <c r="G1333" s="82">
        <v>52160591</v>
      </c>
      <c r="H1333" s="95" t="s">
        <v>4141</v>
      </c>
      <c r="I1333" s="92"/>
    </row>
    <row r="1334" spans="1:9" x14ac:dyDescent="0.2">
      <c r="A1334" s="69">
        <v>1334</v>
      </c>
      <c r="B1334" s="89" t="s">
        <v>4270</v>
      </c>
      <c r="C1334" s="89" t="s">
        <v>639</v>
      </c>
      <c r="D1334" s="89" t="s">
        <v>4271</v>
      </c>
      <c r="E1334" s="82">
        <v>4628324</v>
      </c>
      <c r="F1334" s="95" t="s">
        <v>1044</v>
      </c>
      <c r="G1334" s="82">
        <v>41623547</v>
      </c>
      <c r="H1334" s="95" t="s">
        <v>4141</v>
      </c>
      <c r="I1334" s="92"/>
    </row>
    <row r="1335" spans="1:9" x14ac:dyDescent="0.2">
      <c r="A1335" s="69">
        <v>1335</v>
      </c>
      <c r="B1335" s="89" t="s">
        <v>4272</v>
      </c>
      <c r="C1335" s="89" t="s">
        <v>4273</v>
      </c>
      <c r="D1335" s="89" t="s">
        <v>4274</v>
      </c>
      <c r="E1335" s="82">
        <v>3106129407</v>
      </c>
      <c r="F1335" s="95" t="s">
        <v>2302</v>
      </c>
      <c r="G1335" s="82"/>
      <c r="H1335" s="95" t="s">
        <v>4141</v>
      </c>
      <c r="I1335" s="92"/>
    </row>
    <row r="1336" spans="1:9" x14ac:dyDescent="0.2">
      <c r="A1336" s="69">
        <v>1336</v>
      </c>
      <c r="B1336" s="89" t="s">
        <v>4275</v>
      </c>
      <c r="C1336" s="89" t="s">
        <v>4276</v>
      </c>
      <c r="D1336" s="89" t="s">
        <v>4277</v>
      </c>
      <c r="E1336" s="82">
        <v>3135414452</v>
      </c>
      <c r="F1336" s="95" t="s">
        <v>1062</v>
      </c>
      <c r="G1336" s="82">
        <v>28765915</v>
      </c>
      <c r="H1336" s="95" t="s">
        <v>4141</v>
      </c>
      <c r="I1336" s="92"/>
    </row>
    <row r="1337" spans="1:9" x14ac:dyDescent="0.2">
      <c r="A1337" s="69">
        <v>1337</v>
      </c>
      <c r="B1337" s="111" t="s">
        <v>4278</v>
      </c>
      <c r="C1337" s="111" t="s">
        <v>4279</v>
      </c>
      <c r="D1337" s="111" t="s">
        <v>4280</v>
      </c>
      <c r="E1337" s="112">
        <v>4846321</v>
      </c>
      <c r="F1337" s="113" t="s">
        <v>3256</v>
      </c>
      <c r="G1337" s="112">
        <v>19344633</v>
      </c>
      <c r="H1337" s="93" t="s">
        <v>1123</v>
      </c>
      <c r="I1337" s="92"/>
    </row>
    <row r="1338" spans="1:9" x14ac:dyDescent="0.2">
      <c r="A1338" s="69">
        <v>1338</v>
      </c>
      <c r="B1338" s="111" t="s">
        <v>4281</v>
      </c>
      <c r="C1338" s="111" t="s">
        <v>4282</v>
      </c>
      <c r="D1338" s="111" t="s">
        <v>4283</v>
      </c>
      <c r="E1338" s="112">
        <v>5677624</v>
      </c>
      <c r="F1338" s="113" t="s">
        <v>3256</v>
      </c>
      <c r="G1338" s="112">
        <v>52319887</v>
      </c>
      <c r="H1338" s="93" t="s">
        <v>1123</v>
      </c>
      <c r="I1338" s="92"/>
    </row>
    <row r="1339" spans="1:9" x14ac:dyDescent="0.2">
      <c r="A1339" s="69">
        <v>1339</v>
      </c>
      <c r="B1339" s="111" t="s">
        <v>4284</v>
      </c>
      <c r="C1339" s="111" t="s">
        <v>4285</v>
      </c>
      <c r="D1339" s="111" t="s">
        <v>4204</v>
      </c>
      <c r="E1339" s="112">
        <v>3006930268</v>
      </c>
      <c r="F1339" s="113" t="s">
        <v>3564</v>
      </c>
      <c r="G1339" s="112">
        <v>39800942</v>
      </c>
      <c r="H1339" s="93" t="s">
        <v>1123</v>
      </c>
      <c r="I1339" s="92"/>
    </row>
    <row r="1340" spans="1:9" x14ac:dyDescent="0.2">
      <c r="A1340" s="69">
        <v>1340</v>
      </c>
      <c r="B1340" s="111" t="s">
        <v>4286</v>
      </c>
      <c r="C1340" s="111" t="s">
        <v>4287</v>
      </c>
      <c r="D1340" s="111" t="s">
        <v>4288</v>
      </c>
      <c r="E1340" s="112">
        <v>3105834568</v>
      </c>
      <c r="F1340" s="113" t="s">
        <v>3564</v>
      </c>
      <c r="G1340" s="112">
        <v>93422219</v>
      </c>
      <c r="H1340" s="93" t="s">
        <v>1123</v>
      </c>
      <c r="I1340" s="92"/>
    </row>
    <row r="1341" spans="1:9" x14ac:dyDescent="0.2">
      <c r="A1341" s="69">
        <v>1341</v>
      </c>
      <c r="B1341" s="111" t="s">
        <v>4289</v>
      </c>
      <c r="C1341" s="111" t="s">
        <v>4290</v>
      </c>
      <c r="D1341" s="111" t="s">
        <v>4291</v>
      </c>
      <c r="E1341" s="112">
        <v>3114669738</v>
      </c>
      <c r="F1341" s="113" t="s">
        <v>3564</v>
      </c>
      <c r="G1341" s="112">
        <v>16934091</v>
      </c>
      <c r="H1341" s="93" t="s">
        <v>1123</v>
      </c>
      <c r="I1341" s="92"/>
    </row>
    <row r="1342" spans="1:9" x14ac:dyDescent="0.2">
      <c r="A1342" s="69">
        <v>1342</v>
      </c>
      <c r="B1342" s="111" t="s">
        <v>4292</v>
      </c>
      <c r="C1342" s="111" t="s">
        <v>639</v>
      </c>
      <c r="D1342" s="111" t="s">
        <v>4293</v>
      </c>
      <c r="E1342" s="112"/>
      <c r="F1342" s="113" t="s">
        <v>3564</v>
      </c>
      <c r="G1342" s="112">
        <v>202291124</v>
      </c>
      <c r="H1342" s="93" t="s">
        <v>1123</v>
      </c>
      <c r="I1342" s="92"/>
    </row>
    <row r="1343" spans="1:9" x14ac:dyDescent="0.2">
      <c r="A1343" s="69">
        <v>1343</v>
      </c>
      <c r="B1343" s="111" t="s">
        <v>4294</v>
      </c>
      <c r="C1343" s="111" t="s">
        <v>4295</v>
      </c>
      <c r="D1343" s="111" t="s">
        <v>4296</v>
      </c>
      <c r="E1343" s="112">
        <v>3114721644</v>
      </c>
      <c r="F1343" s="113" t="s">
        <v>3564</v>
      </c>
      <c r="G1343" s="112">
        <v>20485878</v>
      </c>
      <c r="H1343" s="93" t="s">
        <v>1123</v>
      </c>
      <c r="I1343" s="92"/>
    </row>
    <row r="1344" spans="1:9" x14ac:dyDescent="0.2">
      <c r="A1344" s="69">
        <v>1344</v>
      </c>
      <c r="B1344" s="111" t="s">
        <v>4297</v>
      </c>
      <c r="C1344" s="111" t="s">
        <v>4298</v>
      </c>
      <c r="D1344" s="111" t="s">
        <v>4299</v>
      </c>
      <c r="E1344" s="112">
        <v>5672520</v>
      </c>
      <c r="F1344" s="113" t="s">
        <v>3564</v>
      </c>
      <c r="G1344" s="112">
        <v>17171218</v>
      </c>
      <c r="H1344" s="93" t="s">
        <v>1123</v>
      </c>
      <c r="I1344" s="92"/>
    </row>
    <row r="1345" spans="1:9" x14ac:dyDescent="0.2">
      <c r="A1345" s="69">
        <v>1345</v>
      </c>
      <c r="B1345" s="111" t="s">
        <v>4300</v>
      </c>
      <c r="C1345" s="111" t="s">
        <v>4301</v>
      </c>
      <c r="D1345" s="111" t="s">
        <v>4302</v>
      </c>
      <c r="E1345" s="112">
        <v>3118573987</v>
      </c>
      <c r="F1345" s="113" t="s">
        <v>3564</v>
      </c>
      <c r="G1345" s="112">
        <v>79257211</v>
      </c>
      <c r="H1345" s="93" t="s">
        <v>1123</v>
      </c>
      <c r="I1345" s="92"/>
    </row>
    <row r="1346" spans="1:9" x14ac:dyDescent="0.2">
      <c r="A1346" s="69">
        <v>1346</v>
      </c>
      <c r="B1346" s="111" t="s">
        <v>4303</v>
      </c>
      <c r="C1346" s="111" t="s">
        <v>4304</v>
      </c>
      <c r="D1346" s="111" t="s">
        <v>4305</v>
      </c>
      <c r="E1346" s="112">
        <v>5676210</v>
      </c>
      <c r="F1346" s="113" t="s">
        <v>3564</v>
      </c>
      <c r="G1346" s="112">
        <v>23622566</v>
      </c>
      <c r="H1346" s="93" t="s">
        <v>1123</v>
      </c>
      <c r="I1346" s="92"/>
    </row>
    <row r="1347" spans="1:9" x14ac:dyDescent="0.2">
      <c r="A1347" s="69">
        <v>1347</v>
      </c>
      <c r="B1347" s="111" t="s">
        <v>4306</v>
      </c>
      <c r="C1347" s="111" t="s">
        <v>4307</v>
      </c>
      <c r="D1347" s="111" t="s">
        <v>4308</v>
      </c>
      <c r="E1347" s="112">
        <v>7721915</v>
      </c>
      <c r="F1347" s="113" t="s">
        <v>3334</v>
      </c>
      <c r="G1347" s="112">
        <v>20216254</v>
      </c>
      <c r="H1347" s="93" t="s">
        <v>1123</v>
      </c>
      <c r="I1347" s="92"/>
    </row>
    <row r="1348" spans="1:9" x14ac:dyDescent="0.2">
      <c r="A1348" s="69">
        <v>1348</v>
      </c>
      <c r="B1348" s="111" t="s">
        <v>4309</v>
      </c>
      <c r="C1348" s="111" t="s">
        <v>4310</v>
      </c>
      <c r="D1348" s="111" t="s">
        <v>4311</v>
      </c>
      <c r="E1348" s="112" t="s">
        <v>4312</v>
      </c>
      <c r="F1348" s="113" t="s">
        <v>3334</v>
      </c>
      <c r="G1348" s="112" t="s">
        <v>4313</v>
      </c>
      <c r="H1348" s="93" t="s">
        <v>1123</v>
      </c>
      <c r="I1348" s="92"/>
    </row>
    <row r="1349" spans="1:9" x14ac:dyDescent="0.2">
      <c r="A1349" s="69">
        <v>1349</v>
      </c>
      <c r="B1349" s="111" t="s">
        <v>4314</v>
      </c>
      <c r="C1349" s="111" t="s">
        <v>4315</v>
      </c>
      <c r="D1349" s="111" t="s">
        <v>4316</v>
      </c>
      <c r="E1349" s="112">
        <v>3103273970</v>
      </c>
      <c r="F1349" s="113" t="s">
        <v>3334</v>
      </c>
      <c r="G1349" s="112">
        <v>5632452</v>
      </c>
      <c r="H1349" s="93" t="s">
        <v>1123</v>
      </c>
      <c r="I1349" s="92"/>
    </row>
    <row r="1350" spans="1:9" x14ac:dyDescent="0.2">
      <c r="A1350" s="69">
        <v>1350</v>
      </c>
      <c r="B1350" s="111" t="s">
        <v>4317</v>
      </c>
      <c r="C1350" s="111" t="s">
        <v>4318</v>
      </c>
      <c r="D1350" s="111" t="s">
        <v>4319</v>
      </c>
      <c r="E1350" s="112"/>
      <c r="F1350" s="113" t="s">
        <v>3334</v>
      </c>
      <c r="G1350" s="112"/>
      <c r="H1350" s="93" t="s">
        <v>1123</v>
      </c>
      <c r="I1350" s="92"/>
    </row>
    <row r="1351" spans="1:9" x14ac:dyDescent="0.2">
      <c r="A1351" s="69">
        <v>1351</v>
      </c>
      <c r="B1351" s="111" t="s">
        <v>4320</v>
      </c>
      <c r="C1351" s="111" t="s">
        <v>4321</v>
      </c>
      <c r="D1351" s="111" t="s">
        <v>4322</v>
      </c>
      <c r="E1351" s="112">
        <v>7670334</v>
      </c>
      <c r="F1351" s="113" t="s">
        <v>2418</v>
      </c>
      <c r="G1351" s="112">
        <v>1022924625</v>
      </c>
      <c r="H1351" s="93" t="s">
        <v>1123</v>
      </c>
      <c r="I1351" s="92"/>
    </row>
    <row r="1352" spans="1:9" x14ac:dyDescent="0.2">
      <c r="A1352" s="69">
        <v>1352</v>
      </c>
      <c r="B1352" s="111" t="s">
        <v>4323</v>
      </c>
      <c r="C1352" s="111" t="s">
        <v>4324</v>
      </c>
      <c r="D1352" s="111" t="s">
        <v>4325</v>
      </c>
      <c r="E1352" s="112">
        <v>3222005037</v>
      </c>
      <c r="F1352" s="113" t="s">
        <v>3256</v>
      </c>
      <c r="G1352" s="112">
        <v>51980908</v>
      </c>
      <c r="H1352" s="93" t="s">
        <v>1123</v>
      </c>
      <c r="I1352" s="92"/>
    </row>
    <row r="1353" spans="1:9" x14ac:dyDescent="0.2">
      <c r="A1353" s="69">
        <v>1353</v>
      </c>
      <c r="B1353" s="111" t="s">
        <v>4326</v>
      </c>
      <c r="C1353" s="111" t="s">
        <v>4327</v>
      </c>
      <c r="D1353" s="111" t="s">
        <v>4328</v>
      </c>
      <c r="E1353" s="112">
        <v>3202785832</v>
      </c>
      <c r="F1353" s="113" t="s">
        <v>3256</v>
      </c>
      <c r="G1353" s="112"/>
      <c r="H1353" s="93" t="s">
        <v>1123</v>
      </c>
      <c r="I1353" s="92"/>
    </row>
    <row r="1354" spans="1:9" x14ac:dyDescent="0.2">
      <c r="A1354" s="69">
        <v>1354</v>
      </c>
      <c r="B1354" s="111" t="s">
        <v>4329</v>
      </c>
      <c r="C1354" s="111" t="s">
        <v>4330</v>
      </c>
      <c r="D1354" s="111" t="s">
        <v>4331</v>
      </c>
      <c r="E1354" s="112">
        <v>3108006079</v>
      </c>
      <c r="F1354" s="113" t="s">
        <v>3256</v>
      </c>
      <c r="G1354" s="112">
        <v>1031134947</v>
      </c>
      <c r="H1354" s="93" t="s">
        <v>1123</v>
      </c>
      <c r="I1354" s="92"/>
    </row>
    <row r="1355" spans="1:9" x14ac:dyDescent="0.2">
      <c r="A1355" s="69">
        <v>1355</v>
      </c>
      <c r="B1355" s="111" t="s">
        <v>4284</v>
      </c>
      <c r="C1355" s="111" t="s">
        <v>4285</v>
      </c>
      <c r="D1355" s="111" t="s">
        <v>4204</v>
      </c>
      <c r="E1355" s="112">
        <v>3006930268</v>
      </c>
      <c r="F1355" s="113" t="s">
        <v>3564</v>
      </c>
      <c r="G1355" s="112">
        <v>39800942</v>
      </c>
      <c r="H1355" s="93" t="s">
        <v>1123</v>
      </c>
      <c r="I1355" s="92"/>
    </row>
    <row r="1356" spans="1:9" x14ac:dyDescent="0.2">
      <c r="A1356" s="69">
        <v>1356</v>
      </c>
      <c r="B1356" s="111" t="s">
        <v>4332</v>
      </c>
      <c r="C1356" s="111" t="s">
        <v>4333</v>
      </c>
      <c r="D1356" s="111" t="s">
        <v>4334</v>
      </c>
      <c r="E1356" s="112">
        <v>3216242550</v>
      </c>
      <c r="F1356" s="113" t="s">
        <v>3564</v>
      </c>
      <c r="G1356" s="112">
        <v>51790686</v>
      </c>
      <c r="H1356" s="93" t="s">
        <v>1123</v>
      </c>
      <c r="I1356" s="92"/>
    </row>
    <row r="1357" spans="1:9" x14ac:dyDescent="0.2">
      <c r="A1357" s="69">
        <v>1357</v>
      </c>
      <c r="B1357" s="111" t="s">
        <v>4294</v>
      </c>
      <c r="C1357" s="111" t="s">
        <v>4295</v>
      </c>
      <c r="D1357" s="111" t="s">
        <v>4296</v>
      </c>
      <c r="E1357" s="112">
        <v>3114721644</v>
      </c>
      <c r="F1357" s="113" t="s">
        <v>3564</v>
      </c>
      <c r="G1357" s="112">
        <v>20485878</v>
      </c>
      <c r="H1357" s="93" t="s">
        <v>1123</v>
      </c>
      <c r="I1357" s="92"/>
    </row>
    <row r="1358" spans="1:9" x14ac:dyDescent="0.2">
      <c r="A1358" s="69">
        <v>1358</v>
      </c>
      <c r="B1358" s="111" t="s">
        <v>4297</v>
      </c>
      <c r="C1358" s="111" t="s">
        <v>4298</v>
      </c>
      <c r="D1358" s="111" t="s">
        <v>4299</v>
      </c>
      <c r="E1358" s="112">
        <v>5672520</v>
      </c>
      <c r="F1358" s="113" t="s">
        <v>3564</v>
      </c>
      <c r="G1358" s="112">
        <v>17171218</v>
      </c>
      <c r="H1358" s="93" t="s">
        <v>1123</v>
      </c>
      <c r="I1358" s="92"/>
    </row>
    <row r="1359" spans="1:9" x14ac:dyDescent="0.2">
      <c r="A1359" s="69">
        <v>1359</v>
      </c>
      <c r="B1359" s="111" t="s">
        <v>4335</v>
      </c>
      <c r="C1359" s="111" t="s">
        <v>4336</v>
      </c>
      <c r="D1359" s="111" t="s">
        <v>4337</v>
      </c>
      <c r="E1359" s="112">
        <v>2052896</v>
      </c>
      <c r="F1359" s="113" t="s">
        <v>3564</v>
      </c>
      <c r="G1359" s="112">
        <v>3101717</v>
      </c>
      <c r="H1359" s="93" t="s">
        <v>1123</v>
      </c>
      <c r="I1359" s="92"/>
    </row>
    <row r="1360" spans="1:9" x14ac:dyDescent="0.2">
      <c r="A1360" s="69">
        <v>1360</v>
      </c>
      <c r="B1360" s="111" t="s">
        <v>4338</v>
      </c>
      <c r="C1360" s="111" t="s">
        <v>4339</v>
      </c>
      <c r="D1360" s="111" t="s">
        <v>4340</v>
      </c>
      <c r="E1360" s="112">
        <v>3107523514</v>
      </c>
      <c r="F1360" s="113" t="s">
        <v>4341</v>
      </c>
      <c r="G1360" s="112">
        <v>5660105</v>
      </c>
      <c r="H1360" s="93" t="s">
        <v>1123</v>
      </c>
      <c r="I1360" s="92"/>
    </row>
    <row r="1361" spans="1:9" x14ac:dyDescent="0.2">
      <c r="A1361" s="69">
        <v>1361</v>
      </c>
      <c r="B1361" s="111" t="s">
        <v>3710</v>
      </c>
      <c r="C1361" s="111" t="s">
        <v>4342</v>
      </c>
      <c r="D1361" s="111" t="s">
        <v>4343</v>
      </c>
      <c r="E1361" s="112">
        <v>3132047326</v>
      </c>
      <c r="F1361" s="113" t="s">
        <v>4341</v>
      </c>
      <c r="G1361" s="112">
        <v>1023909790</v>
      </c>
      <c r="H1361" s="93" t="s">
        <v>1123</v>
      </c>
      <c r="I1361" s="92"/>
    </row>
    <row r="1362" spans="1:9" x14ac:dyDescent="0.2">
      <c r="A1362" s="69">
        <v>1362</v>
      </c>
      <c r="B1362" s="111" t="s">
        <v>8401</v>
      </c>
      <c r="C1362" s="111" t="s">
        <v>8402</v>
      </c>
      <c r="D1362" s="111" t="s">
        <v>4344</v>
      </c>
      <c r="E1362" s="112">
        <v>3125450908</v>
      </c>
      <c r="F1362" s="113" t="s">
        <v>4341</v>
      </c>
      <c r="G1362" s="112">
        <v>19451634</v>
      </c>
      <c r="H1362" s="93" t="s">
        <v>1123</v>
      </c>
      <c r="I1362" s="92"/>
    </row>
    <row r="1363" spans="1:9" x14ac:dyDescent="0.2">
      <c r="A1363" s="69">
        <v>1363</v>
      </c>
      <c r="B1363" s="111" t="s">
        <v>4306</v>
      </c>
      <c r="C1363" s="111" t="s">
        <v>4307</v>
      </c>
      <c r="D1363" s="111" t="s">
        <v>4308</v>
      </c>
      <c r="E1363" s="112">
        <v>7721915</v>
      </c>
      <c r="F1363" s="113" t="s">
        <v>3334</v>
      </c>
      <c r="G1363" s="112">
        <v>20216254</v>
      </c>
      <c r="H1363" s="93" t="s">
        <v>1123</v>
      </c>
      <c r="I1363" s="92"/>
    </row>
    <row r="1364" spans="1:9" x14ac:dyDescent="0.2">
      <c r="A1364" s="69">
        <v>1364</v>
      </c>
      <c r="B1364" s="111" t="s">
        <v>4345</v>
      </c>
      <c r="C1364" s="111" t="s">
        <v>4346</v>
      </c>
      <c r="D1364" s="111" t="s">
        <v>4347</v>
      </c>
      <c r="E1364" s="112">
        <v>3214448886</v>
      </c>
      <c r="F1364" s="113" t="s">
        <v>3334</v>
      </c>
      <c r="G1364" s="112">
        <v>1099548092</v>
      </c>
      <c r="H1364" s="93" t="s">
        <v>1123</v>
      </c>
      <c r="I1364" s="92"/>
    </row>
    <row r="1365" spans="1:9" x14ac:dyDescent="0.2">
      <c r="A1365" s="69">
        <v>1365</v>
      </c>
      <c r="B1365" s="111" t="s">
        <v>4348</v>
      </c>
      <c r="C1365" s="111" t="s">
        <v>4349</v>
      </c>
      <c r="D1365" s="111" t="s">
        <v>4350</v>
      </c>
      <c r="E1365" s="112"/>
      <c r="F1365" s="113" t="s">
        <v>3334</v>
      </c>
      <c r="G1365" s="112"/>
      <c r="H1365" s="93" t="s">
        <v>1123</v>
      </c>
      <c r="I1365" s="92"/>
    </row>
    <row r="1366" spans="1:9" x14ac:dyDescent="0.2">
      <c r="A1366" s="69">
        <v>1366</v>
      </c>
      <c r="B1366" s="111" t="s">
        <v>4351</v>
      </c>
      <c r="C1366" s="111" t="s">
        <v>639</v>
      </c>
      <c r="D1366" s="111"/>
      <c r="E1366" s="112">
        <v>7670516</v>
      </c>
      <c r="F1366" s="113" t="s">
        <v>2418</v>
      </c>
      <c r="G1366" s="112">
        <v>21094600</v>
      </c>
      <c r="H1366" s="93" t="s">
        <v>1123</v>
      </c>
      <c r="I1366" s="92"/>
    </row>
    <row r="1367" spans="1:9" x14ac:dyDescent="0.2">
      <c r="A1367" s="69">
        <v>1367</v>
      </c>
      <c r="B1367" s="111" t="s">
        <v>4352</v>
      </c>
      <c r="C1367" s="111" t="s">
        <v>4353</v>
      </c>
      <c r="D1367" s="111" t="s">
        <v>4354</v>
      </c>
      <c r="E1367" s="112">
        <v>2004274</v>
      </c>
      <c r="F1367" s="113" t="s">
        <v>2418</v>
      </c>
      <c r="G1367" s="112"/>
      <c r="H1367" s="93" t="s">
        <v>1123</v>
      </c>
      <c r="I1367" s="92"/>
    </row>
    <row r="1368" spans="1:9" x14ac:dyDescent="0.2">
      <c r="A1368" s="69">
        <v>1368</v>
      </c>
      <c r="B1368" s="111" t="s">
        <v>4355</v>
      </c>
      <c r="C1368" s="111" t="s">
        <v>3664</v>
      </c>
      <c r="D1368" s="111" t="s">
        <v>4356</v>
      </c>
      <c r="E1368" s="112" t="s">
        <v>4357</v>
      </c>
      <c r="F1368" s="113" t="s">
        <v>3256</v>
      </c>
      <c r="G1368" s="112">
        <v>79670808</v>
      </c>
      <c r="H1368" s="93" t="s">
        <v>1123</v>
      </c>
      <c r="I1368" s="92"/>
    </row>
    <row r="1369" spans="1:9" x14ac:dyDescent="0.2">
      <c r="A1369" s="69">
        <v>1369</v>
      </c>
      <c r="B1369" s="89" t="s">
        <v>4272</v>
      </c>
      <c r="C1369" s="89" t="s">
        <v>4358</v>
      </c>
      <c r="D1369" s="89" t="s">
        <v>4359</v>
      </c>
      <c r="E1369" s="82">
        <v>3106129407</v>
      </c>
      <c r="F1369" s="95" t="s">
        <v>2302</v>
      </c>
      <c r="G1369" s="82"/>
      <c r="H1369" s="95" t="s">
        <v>4141</v>
      </c>
      <c r="I1369" s="92"/>
    </row>
    <row r="1370" spans="1:9" x14ac:dyDescent="0.2">
      <c r="A1370" s="69">
        <v>1370</v>
      </c>
      <c r="B1370" s="89" t="s">
        <v>4360</v>
      </c>
      <c r="C1370" s="89" t="s">
        <v>4361</v>
      </c>
      <c r="D1370" s="89" t="s">
        <v>4277</v>
      </c>
      <c r="E1370" s="82">
        <v>3135414452</v>
      </c>
      <c r="F1370" s="95" t="s">
        <v>1062</v>
      </c>
      <c r="G1370" s="82">
        <v>28765915</v>
      </c>
      <c r="H1370" s="95" t="s">
        <v>4141</v>
      </c>
      <c r="I1370" s="92"/>
    </row>
    <row r="1371" spans="1:9" x14ac:dyDescent="0.2">
      <c r="A1371" s="69">
        <v>1371</v>
      </c>
      <c r="B1371" s="89" t="s">
        <v>4362</v>
      </c>
      <c r="C1371" s="89" t="s">
        <v>639</v>
      </c>
      <c r="D1371" s="89" t="s">
        <v>4363</v>
      </c>
      <c r="E1371" s="82">
        <v>3193281445</v>
      </c>
      <c r="F1371" s="95" t="s">
        <v>1033</v>
      </c>
      <c r="G1371" s="82">
        <v>51867949</v>
      </c>
      <c r="H1371" s="95" t="s">
        <v>4141</v>
      </c>
      <c r="I1371" s="92"/>
    </row>
    <row r="1372" spans="1:9" x14ac:dyDescent="0.2">
      <c r="A1372" s="69">
        <v>1372</v>
      </c>
      <c r="B1372" s="89" t="s">
        <v>4364</v>
      </c>
      <c r="C1372" s="89" t="s">
        <v>1031</v>
      </c>
      <c r="D1372" s="90" t="s">
        <v>4365</v>
      </c>
      <c r="E1372" s="82">
        <v>3133171311</v>
      </c>
      <c r="F1372" s="95" t="s">
        <v>1041</v>
      </c>
      <c r="G1372" s="82">
        <v>51584001</v>
      </c>
      <c r="H1372" s="95" t="s">
        <v>4141</v>
      </c>
      <c r="I1372" s="92"/>
    </row>
    <row r="1373" spans="1:9" x14ac:dyDescent="0.2">
      <c r="A1373" s="69">
        <v>1373</v>
      </c>
      <c r="B1373" s="89" t="s">
        <v>4366</v>
      </c>
      <c r="C1373" s="89" t="s">
        <v>4367</v>
      </c>
      <c r="D1373" s="89" t="s">
        <v>4368</v>
      </c>
      <c r="E1373" s="82">
        <v>3114486090</v>
      </c>
      <c r="F1373" s="95" t="s">
        <v>1072</v>
      </c>
      <c r="G1373" s="82">
        <v>1024481903</v>
      </c>
      <c r="H1373" s="93" t="s">
        <v>1123</v>
      </c>
      <c r="I1373" s="92"/>
    </row>
    <row r="1374" spans="1:9" x14ac:dyDescent="0.2">
      <c r="A1374" s="69">
        <v>1374</v>
      </c>
      <c r="B1374" s="89" t="s">
        <v>4369</v>
      </c>
      <c r="C1374" s="89" t="s">
        <v>4370</v>
      </c>
      <c r="D1374" s="89" t="s">
        <v>4371</v>
      </c>
      <c r="E1374" s="82">
        <v>3118950909</v>
      </c>
      <c r="F1374" s="95" t="s">
        <v>3960</v>
      </c>
      <c r="G1374" s="82">
        <v>41691361</v>
      </c>
      <c r="H1374" s="93" t="s">
        <v>1123</v>
      </c>
      <c r="I1374" s="92"/>
    </row>
    <row r="1375" spans="1:9" x14ac:dyDescent="0.2">
      <c r="A1375" s="69">
        <v>1375</v>
      </c>
      <c r="B1375" s="89" t="s">
        <v>4372</v>
      </c>
      <c r="C1375" s="89" t="s">
        <v>4373</v>
      </c>
      <c r="D1375" s="89" t="s">
        <v>4374</v>
      </c>
      <c r="E1375" s="82">
        <v>3125174191</v>
      </c>
      <c r="F1375" s="95" t="s">
        <v>3960</v>
      </c>
      <c r="G1375" s="82">
        <v>29326533</v>
      </c>
      <c r="H1375" s="93" t="s">
        <v>1123</v>
      </c>
      <c r="I1375" s="92"/>
    </row>
    <row r="1376" spans="1:9" x14ac:dyDescent="0.2">
      <c r="A1376" s="69">
        <v>1376</v>
      </c>
      <c r="B1376" s="89" t="s">
        <v>4375</v>
      </c>
      <c r="C1376" s="89" t="s">
        <v>4376</v>
      </c>
      <c r="D1376" s="89" t="s">
        <v>4377</v>
      </c>
      <c r="E1376" s="82">
        <v>5687200</v>
      </c>
      <c r="F1376" s="95" t="s">
        <v>3960</v>
      </c>
      <c r="G1376" s="82">
        <v>52830980</v>
      </c>
      <c r="H1376" s="93" t="s">
        <v>1123</v>
      </c>
      <c r="I1376" s="92"/>
    </row>
    <row r="1377" spans="1:9" x14ac:dyDescent="0.2">
      <c r="A1377" s="69">
        <v>1377</v>
      </c>
      <c r="B1377" s="89" t="s">
        <v>4378</v>
      </c>
      <c r="C1377" s="89" t="s">
        <v>4379</v>
      </c>
      <c r="D1377" s="89" t="s">
        <v>4380</v>
      </c>
      <c r="E1377" s="82">
        <v>3118192418</v>
      </c>
      <c r="F1377" s="95" t="s">
        <v>4381</v>
      </c>
      <c r="G1377" s="82">
        <v>52624413</v>
      </c>
      <c r="H1377" s="93" t="s">
        <v>1123</v>
      </c>
      <c r="I1377" s="92"/>
    </row>
    <row r="1378" spans="1:9" x14ac:dyDescent="0.2">
      <c r="A1378" s="69">
        <v>1378</v>
      </c>
      <c r="B1378" s="89" t="s">
        <v>4382</v>
      </c>
      <c r="C1378" s="89" t="s">
        <v>4383</v>
      </c>
      <c r="D1378" s="89" t="s">
        <v>4384</v>
      </c>
      <c r="E1378" s="82">
        <v>3133615235</v>
      </c>
      <c r="F1378" s="95" t="s">
        <v>4381</v>
      </c>
      <c r="G1378" s="82">
        <v>53028092</v>
      </c>
      <c r="H1378" s="93" t="s">
        <v>1123</v>
      </c>
      <c r="I1378" s="92"/>
    </row>
    <row r="1379" spans="1:9" x14ac:dyDescent="0.2">
      <c r="A1379" s="69">
        <v>1379</v>
      </c>
      <c r="B1379" s="89" t="s">
        <v>4385</v>
      </c>
      <c r="C1379" s="89" t="s">
        <v>4386</v>
      </c>
      <c r="D1379" s="89" t="s">
        <v>4387</v>
      </c>
      <c r="E1379" s="82">
        <v>3202416594</v>
      </c>
      <c r="F1379" s="95" t="s">
        <v>4381</v>
      </c>
      <c r="G1379" s="82">
        <v>52744216</v>
      </c>
      <c r="H1379" s="93" t="s">
        <v>1123</v>
      </c>
      <c r="I1379" s="92"/>
    </row>
    <row r="1380" spans="1:9" x14ac:dyDescent="0.2">
      <c r="A1380" s="69">
        <v>1380</v>
      </c>
      <c r="B1380" s="89" t="s">
        <v>4388</v>
      </c>
      <c r="C1380" s="89" t="s">
        <v>2506</v>
      </c>
      <c r="D1380" s="89" t="s">
        <v>4389</v>
      </c>
      <c r="E1380" s="82">
        <v>5673313</v>
      </c>
      <c r="F1380" s="95" t="s">
        <v>4381</v>
      </c>
      <c r="G1380" s="82">
        <v>80365400</v>
      </c>
      <c r="H1380" s="93" t="s">
        <v>1123</v>
      </c>
      <c r="I1380" s="92"/>
    </row>
    <row r="1381" spans="1:9" x14ac:dyDescent="0.2">
      <c r="A1381" s="69">
        <v>1381</v>
      </c>
      <c r="B1381" s="89" t="s">
        <v>4390</v>
      </c>
      <c r="C1381" s="89" t="s">
        <v>951</v>
      </c>
      <c r="D1381" s="89" t="s">
        <v>4391</v>
      </c>
      <c r="E1381" s="82">
        <v>3192956511</v>
      </c>
      <c r="F1381" s="95" t="s">
        <v>3564</v>
      </c>
      <c r="G1381" s="82">
        <v>1023959013</v>
      </c>
      <c r="H1381" s="93" t="s">
        <v>1123</v>
      </c>
      <c r="I1381" s="92"/>
    </row>
    <row r="1382" spans="1:9" x14ac:dyDescent="0.2">
      <c r="A1382" s="69">
        <v>1382</v>
      </c>
      <c r="B1382" s="89" t="s">
        <v>6269</v>
      </c>
      <c r="C1382" s="89" t="s">
        <v>4392</v>
      </c>
      <c r="D1382" s="89" t="s">
        <v>4393</v>
      </c>
      <c r="E1382" s="82">
        <v>3015327585</v>
      </c>
      <c r="F1382" s="95" t="s">
        <v>4341</v>
      </c>
      <c r="G1382" s="82"/>
      <c r="H1382" s="93" t="s">
        <v>1123</v>
      </c>
      <c r="I1382" s="92"/>
    </row>
    <row r="1383" spans="1:9" x14ac:dyDescent="0.2">
      <c r="A1383" s="69">
        <v>1383</v>
      </c>
      <c r="B1383" s="89" t="s">
        <v>4394</v>
      </c>
      <c r="C1383" s="89" t="s">
        <v>4395</v>
      </c>
      <c r="D1383" s="89" t="s">
        <v>4396</v>
      </c>
      <c r="E1383" s="82">
        <v>3212157918</v>
      </c>
      <c r="F1383" s="95" t="s">
        <v>3334</v>
      </c>
      <c r="G1383" s="82">
        <v>39712028</v>
      </c>
      <c r="H1383" s="93" t="s">
        <v>1123</v>
      </c>
      <c r="I1383" s="92"/>
    </row>
    <row r="1384" spans="1:9" x14ac:dyDescent="0.2">
      <c r="A1384" s="69">
        <v>1384</v>
      </c>
      <c r="B1384" s="89" t="s">
        <v>4397</v>
      </c>
      <c r="C1384" s="89" t="s">
        <v>4398</v>
      </c>
      <c r="D1384" s="89" t="s">
        <v>4399</v>
      </c>
      <c r="E1384" s="82">
        <v>3133514187</v>
      </c>
      <c r="F1384" s="95" t="s">
        <v>2418</v>
      </c>
      <c r="G1384" s="82">
        <v>39802656</v>
      </c>
      <c r="H1384" s="93" t="s">
        <v>1123</v>
      </c>
      <c r="I1384" s="92"/>
    </row>
    <row r="1385" spans="1:9" x14ac:dyDescent="0.2">
      <c r="A1385" s="69">
        <v>1385</v>
      </c>
      <c r="B1385" s="89" t="s">
        <v>4400</v>
      </c>
      <c r="C1385" s="89" t="s">
        <v>3664</v>
      </c>
      <c r="D1385" s="89" t="s">
        <v>4401</v>
      </c>
      <c r="E1385" s="82">
        <v>3134876777</v>
      </c>
      <c r="F1385" s="113" t="s">
        <v>2418</v>
      </c>
      <c r="G1385" s="82">
        <v>51849115</v>
      </c>
      <c r="H1385" s="93" t="s">
        <v>1123</v>
      </c>
      <c r="I1385" s="92"/>
    </row>
    <row r="1386" spans="1:9" x14ac:dyDescent="0.2">
      <c r="A1386" s="69">
        <v>1386</v>
      </c>
      <c r="B1386" s="89" t="s">
        <v>4402</v>
      </c>
      <c r="C1386" s="89" t="s">
        <v>639</v>
      </c>
      <c r="D1386" s="89" t="s">
        <v>4403</v>
      </c>
      <c r="E1386" s="82"/>
      <c r="F1386" s="95" t="s">
        <v>2418</v>
      </c>
      <c r="G1386" s="82"/>
      <c r="H1386" s="93" t="s">
        <v>1123</v>
      </c>
      <c r="I1386" s="92"/>
    </row>
    <row r="1387" spans="1:9" x14ac:dyDescent="0.2">
      <c r="A1387" s="69">
        <v>1387</v>
      </c>
      <c r="B1387" s="89" t="s">
        <v>4404</v>
      </c>
      <c r="C1387" s="89" t="s">
        <v>4405</v>
      </c>
      <c r="D1387" s="89" t="s">
        <v>4406</v>
      </c>
      <c r="E1387" s="82">
        <v>3118299644</v>
      </c>
      <c r="F1387" s="95" t="s">
        <v>2418</v>
      </c>
      <c r="G1387" s="82">
        <v>41786841</v>
      </c>
      <c r="H1387" s="93" t="s">
        <v>1123</v>
      </c>
      <c r="I1387" s="92"/>
    </row>
    <row r="1388" spans="1:9" x14ac:dyDescent="0.2">
      <c r="A1388" s="69">
        <v>1388</v>
      </c>
      <c r="B1388" s="89" t="s">
        <v>4407</v>
      </c>
      <c r="C1388" s="89" t="s">
        <v>4408</v>
      </c>
      <c r="D1388" s="89" t="s">
        <v>4409</v>
      </c>
      <c r="E1388" s="82"/>
      <c r="F1388" s="95" t="s">
        <v>1072</v>
      </c>
      <c r="G1388" s="82">
        <v>79728846</v>
      </c>
      <c r="H1388" s="93" t="s">
        <v>1123</v>
      </c>
      <c r="I1388" s="92"/>
    </row>
    <row r="1389" spans="1:9" x14ac:dyDescent="0.2">
      <c r="A1389" s="69">
        <v>1389</v>
      </c>
      <c r="B1389" s="89" t="s">
        <v>4410</v>
      </c>
      <c r="C1389" s="89" t="s">
        <v>2828</v>
      </c>
      <c r="D1389" s="89" t="s">
        <v>4411</v>
      </c>
      <c r="E1389" s="82">
        <v>4805109</v>
      </c>
      <c r="F1389" s="95" t="s">
        <v>3256</v>
      </c>
      <c r="G1389" s="82">
        <v>20811314</v>
      </c>
      <c r="H1389" s="93" t="s">
        <v>1123</v>
      </c>
      <c r="I1389" s="92"/>
    </row>
    <row r="1390" spans="1:9" x14ac:dyDescent="0.2">
      <c r="A1390" s="69">
        <v>1390</v>
      </c>
      <c r="B1390" s="89" t="s">
        <v>4412</v>
      </c>
      <c r="C1390" s="89" t="s">
        <v>4413</v>
      </c>
      <c r="D1390" s="89" t="s">
        <v>4414</v>
      </c>
      <c r="E1390" s="82">
        <v>3214121633</v>
      </c>
      <c r="F1390" s="95" t="s">
        <v>3256</v>
      </c>
      <c r="G1390" s="82">
        <v>11408717</v>
      </c>
      <c r="H1390" s="93" t="s">
        <v>1123</v>
      </c>
      <c r="I1390" s="92"/>
    </row>
    <row r="1391" spans="1:9" x14ac:dyDescent="0.2">
      <c r="A1391" s="69">
        <v>1391</v>
      </c>
      <c r="B1391" s="89" t="s">
        <v>959</v>
      </c>
      <c r="C1391" s="89" t="s">
        <v>4415</v>
      </c>
      <c r="D1391" s="89" t="s">
        <v>4416</v>
      </c>
      <c r="E1391" s="82">
        <v>5687908</v>
      </c>
      <c r="F1391" s="113" t="s">
        <v>4381</v>
      </c>
      <c r="G1391" s="82">
        <v>24479685</v>
      </c>
      <c r="H1391" s="93" t="s">
        <v>1123</v>
      </c>
      <c r="I1391" s="92"/>
    </row>
    <row r="1392" spans="1:9" x14ac:dyDescent="0.2">
      <c r="A1392" s="69">
        <v>1392</v>
      </c>
      <c r="B1392" s="111" t="s">
        <v>4417</v>
      </c>
      <c r="C1392" s="111" t="s">
        <v>951</v>
      </c>
      <c r="D1392" s="111" t="s">
        <v>4391</v>
      </c>
      <c r="E1392" s="112" t="s">
        <v>4418</v>
      </c>
      <c r="F1392" s="113" t="s">
        <v>3564</v>
      </c>
      <c r="G1392" s="112">
        <v>1084578897</v>
      </c>
      <c r="H1392" s="93" t="s">
        <v>1123</v>
      </c>
      <c r="I1392" s="92"/>
    </row>
    <row r="1393" spans="1:9" x14ac:dyDescent="0.2">
      <c r="A1393" s="69">
        <v>1393</v>
      </c>
      <c r="B1393" s="89" t="s">
        <v>4419</v>
      </c>
      <c r="C1393" s="89" t="s">
        <v>4420</v>
      </c>
      <c r="D1393" s="89" t="s">
        <v>4421</v>
      </c>
      <c r="E1393" s="82">
        <v>3138007670</v>
      </c>
      <c r="F1393" s="113" t="s">
        <v>3564</v>
      </c>
      <c r="G1393" s="82">
        <v>2122113</v>
      </c>
      <c r="H1393" s="93" t="s">
        <v>1123</v>
      </c>
      <c r="I1393" s="92"/>
    </row>
    <row r="1394" spans="1:9" x14ac:dyDescent="0.2">
      <c r="A1394" s="69">
        <v>1394</v>
      </c>
      <c r="B1394" s="89" t="s">
        <v>4422</v>
      </c>
      <c r="C1394" s="89" t="s">
        <v>639</v>
      </c>
      <c r="D1394" s="89" t="s">
        <v>4423</v>
      </c>
      <c r="E1394" s="82">
        <v>3052994871</v>
      </c>
      <c r="F1394" s="95" t="s">
        <v>2418</v>
      </c>
      <c r="G1394" s="82">
        <v>51719770</v>
      </c>
      <c r="H1394" s="93" t="s">
        <v>1123</v>
      </c>
      <c r="I1394" s="92"/>
    </row>
    <row r="1395" spans="1:9" x14ac:dyDescent="0.2">
      <c r="A1395" s="69">
        <v>1395</v>
      </c>
      <c r="B1395" s="89" t="s">
        <v>4424</v>
      </c>
      <c r="C1395" s="89" t="s">
        <v>639</v>
      </c>
      <c r="D1395" s="89" t="s">
        <v>4425</v>
      </c>
      <c r="E1395" s="82">
        <v>7620162</v>
      </c>
      <c r="F1395" s="95" t="s">
        <v>4426</v>
      </c>
      <c r="G1395" s="82">
        <v>52035133</v>
      </c>
      <c r="H1395" s="93" t="s">
        <v>1123</v>
      </c>
      <c r="I1395" s="92"/>
    </row>
    <row r="1396" spans="1:9" x14ac:dyDescent="0.2">
      <c r="A1396" s="69">
        <v>1396</v>
      </c>
      <c r="B1396" s="89" t="s">
        <v>4427</v>
      </c>
      <c r="C1396" s="89" t="s">
        <v>4428</v>
      </c>
      <c r="D1396" s="89" t="s">
        <v>4429</v>
      </c>
      <c r="E1396" s="82">
        <v>6616485</v>
      </c>
      <c r="F1396" s="95" t="s">
        <v>2418</v>
      </c>
      <c r="G1396" s="82">
        <v>1004247881</v>
      </c>
      <c r="H1396" s="93" t="s">
        <v>1123</v>
      </c>
      <c r="I1396" s="92"/>
    </row>
    <row r="1397" spans="1:9" x14ac:dyDescent="0.2">
      <c r="A1397" s="69">
        <v>1397</v>
      </c>
      <c r="B1397" s="89" t="s">
        <v>4430</v>
      </c>
      <c r="C1397" s="89" t="s">
        <v>4431</v>
      </c>
      <c r="D1397" s="89" t="s">
        <v>4432</v>
      </c>
      <c r="E1397" s="82">
        <v>3112964274</v>
      </c>
      <c r="F1397" s="95" t="s">
        <v>3256</v>
      </c>
      <c r="G1397" s="82">
        <v>41207753</v>
      </c>
      <c r="H1397" s="93" t="s">
        <v>1123</v>
      </c>
      <c r="I1397" s="92"/>
    </row>
    <row r="1398" spans="1:9" x14ac:dyDescent="0.2">
      <c r="A1398" s="69">
        <v>1398</v>
      </c>
      <c r="B1398" s="111" t="s">
        <v>4410</v>
      </c>
      <c r="C1398" s="111" t="s">
        <v>2828</v>
      </c>
      <c r="D1398" s="111" t="s">
        <v>4411</v>
      </c>
      <c r="E1398" s="112">
        <v>4805109</v>
      </c>
      <c r="F1398" s="113" t="s">
        <v>3256</v>
      </c>
      <c r="G1398" s="112">
        <v>20811314</v>
      </c>
      <c r="H1398" s="93" t="s">
        <v>1123</v>
      </c>
      <c r="I1398" s="92"/>
    </row>
    <row r="1399" spans="1:9" x14ac:dyDescent="0.2">
      <c r="A1399" s="69">
        <v>1399</v>
      </c>
      <c r="B1399" s="89" t="s">
        <v>4433</v>
      </c>
      <c r="C1399" s="89" t="s">
        <v>4434</v>
      </c>
      <c r="D1399" s="89" t="s">
        <v>4435</v>
      </c>
      <c r="E1399" s="82">
        <v>3123611397</v>
      </c>
      <c r="F1399" s="113" t="s">
        <v>3256</v>
      </c>
      <c r="G1399" s="82">
        <v>75001822</v>
      </c>
      <c r="H1399" s="93" t="s">
        <v>1123</v>
      </c>
      <c r="I1399" s="92"/>
    </row>
    <row r="1400" spans="1:9" x14ac:dyDescent="0.2">
      <c r="A1400" s="69">
        <v>1400</v>
      </c>
      <c r="B1400" s="89" t="s">
        <v>4436</v>
      </c>
      <c r="C1400" s="89" t="s">
        <v>4437</v>
      </c>
      <c r="D1400" s="89" t="s">
        <v>4438</v>
      </c>
      <c r="E1400" s="82">
        <v>3123336636</v>
      </c>
      <c r="F1400" s="113" t="s">
        <v>3256</v>
      </c>
      <c r="G1400" s="82">
        <v>79106617</v>
      </c>
      <c r="H1400" s="93" t="s">
        <v>1123</v>
      </c>
      <c r="I1400" s="92"/>
    </row>
    <row r="1401" spans="1:9" x14ac:dyDescent="0.2">
      <c r="A1401" s="69">
        <v>1401</v>
      </c>
      <c r="B1401" s="89" t="s">
        <v>4439</v>
      </c>
      <c r="C1401" s="89" t="s">
        <v>4440</v>
      </c>
      <c r="D1401" s="89" t="s">
        <v>4441</v>
      </c>
      <c r="E1401" s="82">
        <v>3158187924</v>
      </c>
      <c r="F1401" s="113" t="s">
        <v>3256</v>
      </c>
      <c r="G1401" s="82">
        <v>1032367912</v>
      </c>
      <c r="H1401" s="93" t="s">
        <v>1123</v>
      </c>
      <c r="I1401" s="92"/>
    </row>
    <row r="1402" spans="1:9" x14ac:dyDescent="0.2">
      <c r="A1402" s="69">
        <v>1402</v>
      </c>
      <c r="B1402" s="89" t="s">
        <v>4442</v>
      </c>
      <c r="C1402" s="89" t="s">
        <v>4443</v>
      </c>
      <c r="D1402" s="89" t="s">
        <v>4444</v>
      </c>
      <c r="E1402" s="82">
        <v>3138332262</v>
      </c>
      <c r="F1402" s="113" t="s">
        <v>3256</v>
      </c>
      <c r="G1402" s="82">
        <v>51774498</v>
      </c>
      <c r="H1402" s="93" t="s">
        <v>1123</v>
      </c>
      <c r="I1402" s="92"/>
    </row>
    <row r="1403" spans="1:9" x14ac:dyDescent="0.2">
      <c r="A1403" s="69">
        <v>1403</v>
      </c>
      <c r="B1403" s="89" t="s">
        <v>4445</v>
      </c>
      <c r="C1403" s="89" t="s">
        <v>4446</v>
      </c>
      <c r="D1403" s="89" t="s">
        <v>4447</v>
      </c>
      <c r="E1403" s="82">
        <v>3916749</v>
      </c>
      <c r="F1403" s="113" t="s">
        <v>2418</v>
      </c>
      <c r="G1403" s="82">
        <v>41661523</v>
      </c>
      <c r="H1403" s="93" t="s">
        <v>1123</v>
      </c>
      <c r="I1403" s="92"/>
    </row>
    <row r="1404" spans="1:9" x14ac:dyDescent="0.2">
      <c r="A1404" s="69">
        <v>1404</v>
      </c>
      <c r="B1404" s="89" t="s">
        <v>4448</v>
      </c>
      <c r="C1404" s="89" t="s">
        <v>639</v>
      </c>
      <c r="D1404" s="89" t="s">
        <v>4449</v>
      </c>
      <c r="E1404" s="82">
        <v>2003056</v>
      </c>
      <c r="F1404" s="113" t="s">
        <v>2418</v>
      </c>
      <c r="G1404" s="82">
        <v>4116915</v>
      </c>
      <c r="H1404" s="93" t="s">
        <v>1123</v>
      </c>
      <c r="I1404" s="92"/>
    </row>
    <row r="1405" spans="1:9" x14ac:dyDescent="0.2">
      <c r="A1405" s="69">
        <v>1405</v>
      </c>
      <c r="B1405" s="89" t="s">
        <v>4450</v>
      </c>
      <c r="C1405" s="89" t="s">
        <v>4451</v>
      </c>
      <c r="D1405" s="89" t="s">
        <v>4452</v>
      </c>
      <c r="E1405" s="82">
        <v>3174962335</v>
      </c>
      <c r="F1405" s="113" t="s">
        <v>1719</v>
      </c>
      <c r="G1405" s="82"/>
      <c r="H1405" s="95" t="s">
        <v>4141</v>
      </c>
      <c r="I1405" s="92"/>
    </row>
    <row r="1406" spans="1:9" x14ac:dyDescent="0.2">
      <c r="A1406" s="69">
        <v>1406</v>
      </c>
      <c r="B1406" s="89" t="s">
        <v>4453</v>
      </c>
      <c r="C1406" s="89" t="s">
        <v>639</v>
      </c>
      <c r="D1406" s="89"/>
      <c r="E1406" s="82">
        <v>3152318026</v>
      </c>
      <c r="F1406" s="113" t="s">
        <v>2302</v>
      </c>
      <c r="G1406" s="82">
        <v>2436759</v>
      </c>
      <c r="H1406" s="95" t="s">
        <v>4141</v>
      </c>
      <c r="I1406" s="92"/>
    </row>
    <row r="1407" spans="1:9" x14ac:dyDescent="0.2">
      <c r="A1407" s="69">
        <v>1407</v>
      </c>
      <c r="B1407" s="89" t="s">
        <v>4454</v>
      </c>
      <c r="C1407" s="89" t="s">
        <v>639</v>
      </c>
      <c r="D1407" s="89" t="s">
        <v>4455</v>
      </c>
      <c r="E1407" s="82">
        <v>3138126097</v>
      </c>
      <c r="F1407" s="113" t="s">
        <v>2302</v>
      </c>
      <c r="G1407" s="82">
        <v>41397779</v>
      </c>
      <c r="H1407" s="95" t="s">
        <v>4141</v>
      </c>
      <c r="I1407" s="92"/>
    </row>
    <row r="1408" spans="1:9" x14ac:dyDescent="0.2">
      <c r="A1408" s="69">
        <v>1408</v>
      </c>
      <c r="B1408" s="91" t="s">
        <v>4456</v>
      </c>
      <c r="C1408" s="91" t="s">
        <v>639</v>
      </c>
      <c r="D1408" s="91" t="s">
        <v>4457</v>
      </c>
      <c r="E1408" s="87">
        <v>3174758839</v>
      </c>
      <c r="F1408" s="107" t="s">
        <v>1108</v>
      </c>
      <c r="G1408" s="87">
        <v>79535421</v>
      </c>
      <c r="H1408" s="107" t="s">
        <v>4141</v>
      </c>
      <c r="I1408" s="92"/>
    </row>
    <row r="1409" spans="1:9" x14ac:dyDescent="0.2">
      <c r="A1409" s="69">
        <v>1409</v>
      </c>
      <c r="B1409" s="89" t="s">
        <v>4458</v>
      </c>
      <c r="C1409" s="89" t="s">
        <v>947</v>
      </c>
      <c r="D1409" s="89" t="s">
        <v>4459</v>
      </c>
      <c r="E1409" s="82">
        <v>3045688620</v>
      </c>
      <c r="F1409" s="113" t="s">
        <v>1033</v>
      </c>
      <c r="G1409" s="82"/>
      <c r="H1409" s="95" t="s">
        <v>4141</v>
      </c>
      <c r="I1409" s="92"/>
    </row>
    <row r="1410" spans="1:9" x14ac:dyDescent="0.2">
      <c r="A1410" s="69">
        <v>1410</v>
      </c>
      <c r="B1410" s="89" t="s">
        <v>4460</v>
      </c>
      <c r="C1410" s="89" t="s">
        <v>639</v>
      </c>
      <c r="D1410" s="89" t="s">
        <v>4461</v>
      </c>
      <c r="E1410" s="82">
        <v>3203971443</v>
      </c>
      <c r="F1410" s="113" t="s">
        <v>1033</v>
      </c>
      <c r="G1410" s="82">
        <v>23606919</v>
      </c>
      <c r="H1410" s="95" t="s">
        <v>4141</v>
      </c>
      <c r="I1410" s="92"/>
    </row>
    <row r="1411" spans="1:9" x14ac:dyDescent="0.2">
      <c r="A1411" s="69">
        <v>1411</v>
      </c>
      <c r="B1411" s="91" t="s">
        <v>4462</v>
      </c>
      <c r="C1411" s="91" t="s">
        <v>639</v>
      </c>
      <c r="D1411" s="91" t="s">
        <v>4463</v>
      </c>
      <c r="E1411" s="87">
        <v>3207985959</v>
      </c>
      <c r="F1411" s="107" t="s">
        <v>1108</v>
      </c>
      <c r="G1411" s="87">
        <v>52729199</v>
      </c>
      <c r="H1411" s="107" t="s">
        <v>4141</v>
      </c>
      <c r="I1411" s="92"/>
    </row>
    <row r="1412" spans="1:9" x14ac:dyDescent="0.2">
      <c r="A1412" s="69">
        <v>1412</v>
      </c>
      <c r="B1412" s="91" t="s">
        <v>4464</v>
      </c>
      <c r="C1412" s="91" t="s">
        <v>639</v>
      </c>
      <c r="D1412" s="91" t="s">
        <v>4465</v>
      </c>
      <c r="E1412" s="87">
        <v>3108369921</v>
      </c>
      <c r="F1412" s="107" t="s">
        <v>1108</v>
      </c>
      <c r="G1412" s="87">
        <v>19243008</v>
      </c>
      <c r="H1412" s="107" t="s">
        <v>4141</v>
      </c>
      <c r="I1412" s="92"/>
    </row>
    <row r="1413" spans="1:9" x14ac:dyDescent="0.2">
      <c r="A1413" s="69">
        <v>1413</v>
      </c>
      <c r="B1413" s="89" t="s">
        <v>4466</v>
      </c>
      <c r="C1413" s="89" t="s">
        <v>639</v>
      </c>
      <c r="D1413" s="89" t="s">
        <v>4467</v>
      </c>
      <c r="E1413" s="82">
        <v>3043405829</v>
      </c>
      <c r="F1413" s="95" t="s">
        <v>1090</v>
      </c>
      <c r="G1413" s="82">
        <v>53013496</v>
      </c>
      <c r="H1413" s="95" t="s">
        <v>4141</v>
      </c>
      <c r="I1413" s="92"/>
    </row>
    <row r="1414" spans="1:9" x14ac:dyDescent="0.2">
      <c r="A1414" s="69">
        <v>1414</v>
      </c>
      <c r="B1414" s="89" t="s">
        <v>4468</v>
      </c>
      <c r="C1414" s="89" t="s">
        <v>639</v>
      </c>
      <c r="D1414" s="89" t="s">
        <v>4469</v>
      </c>
      <c r="E1414" s="82">
        <v>3639672</v>
      </c>
      <c r="F1414" s="95" t="s">
        <v>1044</v>
      </c>
      <c r="G1414" s="82">
        <v>39779685</v>
      </c>
      <c r="H1414" s="95" t="s">
        <v>4141</v>
      </c>
      <c r="I1414" s="92"/>
    </row>
    <row r="1415" spans="1:9" x14ac:dyDescent="0.2">
      <c r="A1415" s="69">
        <v>1415</v>
      </c>
      <c r="B1415" s="89" t="s">
        <v>4470</v>
      </c>
      <c r="C1415" s="89" t="s">
        <v>4471</v>
      </c>
      <c r="D1415" s="89" t="s">
        <v>4472</v>
      </c>
      <c r="E1415" s="82">
        <v>3208092334</v>
      </c>
      <c r="F1415" s="95" t="s">
        <v>3006</v>
      </c>
      <c r="G1415" s="82">
        <v>19069766</v>
      </c>
      <c r="H1415" s="93" t="s">
        <v>1123</v>
      </c>
      <c r="I1415" s="92"/>
    </row>
    <row r="1416" spans="1:9" x14ac:dyDescent="0.2">
      <c r="A1416" s="69">
        <v>1416</v>
      </c>
      <c r="B1416" s="89" t="s">
        <v>4473</v>
      </c>
      <c r="C1416" s="89" t="s">
        <v>4474</v>
      </c>
      <c r="D1416" s="89" t="s">
        <v>4475</v>
      </c>
      <c r="E1416" s="82">
        <v>5674272</v>
      </c>
      <c r="F1416" s="95" t="s">
        <v>3564</v>
      </c>
      <c r="G1416" s="82">
        <v>23660513</v>
      </c>
      <c r="H1416" s="93" t="s">
        <v>1123</v>
      </c>
      <c r="I1416" s="92"/>
    </row>
    <row r="1417" spans="1:9" x14ac:dyDescent="0.2">
      <c r="A1417" s="69">
        <v>1417</v>
      </c>
      <c r="B1417" s="89" t="s">
        <v>4476</v>
      </c>
      <c r="C1417" s="89" t="s">
        <v>4477</v>
      </c>
      <c r="D1417" s="89"/>
      <c r="E1417" s="82">
        <v>5176928</v>
      </c>
      <c r="F1417" s="95" t="s">
        <v>3334</v>
      </c>
      <c r="G1417" s="82">
        <v>41725892</v>
      </c>
      <c r="H1417" s="93" t="s">
        <v>1123</v>
      </c>
      <c r="I1417" s="92"/>
    </row>
    <row r="1418" spans="1:9" x14ac:dyDescent="0.2">
      <c r="A1418" s="69">
        <v>1418</v>
      </c>
      <c r="B1418" s="89" t="s">
        <v>4478</v>
      </c>
      <c r="C1418" s="89" t="s">
        <v>3664</v>
      </c>
      <c r="D1418" s="89" t="s">
        <v>4479</v>
      </c>
      <c r="E1418" s="82">
        <v>3154308810</v>
      </c>
      <c r="F1418" s="95" t="s">
        <v>2418</v>
      </c>
      <c r="G1418" s="82">
        <v>52293048</v>
      </c>
      <c r="H1418" s="93" t="s">
        <v>1123</v>
      </c>
      <c r="I1418" s="92"/>
    </row>
    <row r="1419" spans="1:9" x14ac:dyDescent="0.2">
      <c r="A1419" s="69">
        <v>1419</v>
      </c>
      <c r="B1419" s="89" t="s">
        <v>4480</v>
      </c>
      <c r="C1419" s="89" t="s">
        <v>4481</v>
      </c>
      <c r="D1419" s="89" t="s">
        <v>4482</v>
      </c>
      <c r="E1419" s="82">
        <v>3138660850</v>
      </c>
      <c r="F1419" s="95" t="s">
        <v>2418</v>
      </c>
      <c r="G1419" s="82">
        <v>52102289</v>
      </c>
      <c r="H1419" s="93" t="s">
        <v>1123</v>
      </c>
      <c r="I1419" s="92"/>
    </row>
    <row r="1420" spans="1:9" x14ac:dyDescent="0.2">
      <c r="A1420" s="69">
        <v>1420</v>
      </c>
      <c r="B1420" s="89" t="s">
        <v>4483</v>
      </c>
      <c r="C1420" s="89" t="s">
        <v>4484</v>
      </c>
      <c r="D1420" s="89" t="s">
        <v>4485</v>
      </c>
      <c r="E1420" s="82" t="s">
        <v>4486</v>
      </c>
      <c r="F1420" s="95" t="s">
        <v>2418</v>
      </c>
      <c r="G1420" s="82">
        <v>80366360</v>
      </c>
      <c r="H1420" s="93" t="s">
        <v>4487</v>
      </c>
      <c r="I1420" s="92"/>
    </row>
    <row r="1421" spans="1:9" x14ac:dyDescent="0.2">
      <c r="A1421" s="69">
        <v>1421</v>
      </c>
      <c r="B1421" s="89" t="s">
        <v>4488</v>
      </c>
      <c r="C1421" s="89" t="s">
        <v>4489</v>
      </c>
      <c r="D1421" s="89" t="s">
        <v>4490</v>
      </c>
      <c r="E1421" s="82"/>
      <c r="F1421" s="95" t="s">
        <v>3256</v>
      </c>
      <c r="G1421" s="82"/>
      <c r="H1421" s="93" t="s">
        <v>1123</v>
      </c>
      <c r="I1421" s="92"/>
    </row>
    <row r="1422" spans="1:9" x14ac:dyDescent="0.2">
      <c r="A1422" s="69">
        <v>1422</v>
      </c>
      <c r="B1422" s="111" t="s">
        <v>4491</v>
      </c>
      <c r="C1422" s="111" t="s">
        <v>3547</v>
      </c>
      <c r="D1422" s="111" t="s">
        <v>4492</v>
      </c>
      <c r="E1422" s="112">
        <v>3124575089</v>
      </c>
      <c r="F1422" s="113" t="s">
        <v>4493</v>
      </c>
      <c r="G1422" s="112">
        <v>79785485</v>
      </c>
      <c r="H1422" s="93" t="s">
        <v>1123</v>
      </c>
      <c r="I1422" s="92"/>
    </row>
    <row r="1423" spans="1:9" x14ac:dyDescent="0.2">
      <c r="A1423" s="69">
        <v>1423</v>
      </c>
      <c r="B1423" s="89" t="s">
        <v>4494</v>
      </c>
      <c r="C1423" s="89" t="s">
        <v>4495</v>
      </c>
      <c r="D1423" s="89" t="s">
        <v>4496</v>
      </c>
      <c r="E1423" s="82">
        <v>3103088994</v>
      </c>
      <c r="F1423" s="95" t="s">
        <v>4497</v>
      </c>
      <c r="G1423" s="82">
        <v>51764349</v>
      </c>
      <c r="H1423" s="93" t="s">
        <v>1123</v>
      </c>
      <c r="I1423" s="92"/>
    </row>
    <row r="1424" spans="1:9" x14ac:dyDescent="0.2">
      <c r="A1424" s="69">
        <v>1424</v>
      </c>
      <c r="B1424" s="89" t="s">
        <v>4498</v>
      </c>
      <c r="C1424" s="89" t="s">
        <v>4499</v>
      </c>
      <c r="D1424" s="89" t="s">
        <v>4500</v>
      </c>
      <c r="E1424" s="82">
        <v>3008474787</v>
      </c>
      <c r="F1424" s="95" t="s">
        <v>3564</v>
      </c>
      <c r="G1424" s="82">
        <v>79803107</v>
      </c>
      <c r="H1424" s="93" t="s">
        <v>1123</v>
      </c>
      <c r="I1424" s="92"/>
    </row>
    <row r="1425" spans="1:9" x14ac:dyDescent="0.2">
      <c r="A1425" s="69">
        <v>1425</v>
      </c>
      <c r="B1425" s="89" t="s">
        <v>4501</v>
      </c>
      <c r="C1425" s="89" t="s">
        <v>639</v>
      </c>
      <c r="D1425" s="89" t="s">
        <v>4502</v>
      </c>
      <c r="E1425" s="82">
        <v>3152157503</v>
      </c>
      <c r="F1425" s="95" t="s">
        <v>1033</v>
      </c>
      <c r="G1425" s="82">
        <v>53007276</v>
      </c>
      <c r="H1425" s="95" t="s">
        <v>4141</v>
      </c>
      <c r="I1425" s="92"/>
    </row>
    <row r="1426" spans="1:9" x14ac:dyDescent="0.2">
      <c r="A1426" s="69">
        <v>1426</v>
      </c>
      <c r="B1426" s="89" t="s">
        <v>4503</v>
      </c>
      <c r="C1426" s="89" t="s">
        <v>639</v>
      </c>
      <c r="D1426" s="89" t="s">
        <v>4504</v>
      </c>
      <c r="E1426" s="82">
        <v>3124360596</v>
      </c>
      <c r="F1426" s="95" t="s">
        <v>1033</v>
      </c>
      <c r="G1426" s="82">
        <v>83116548</v>
      </c>
      <c r="H1426" s="95" t="s">
        <v>4141</v>
      </c>
      <c r="I1426" s="92"/>
    </row>
    <row r="1427" spans="1:9" x14ac:dyDescent="0.2">
      <c r="A1427" s="69">
        <v>1427</v>
      </c>
      <c r="B1427" s="89" t="s">
        <v>4505</v>
      </c>
      <c r="C1427" s="89" t="s">
        <v>639</v>
      </c>
      <c r="D1427" s="89" t="s">
        <v>4506</v>
      </c>
      <c r="E1427" s="82">
        <v>5670566</v>
      </c>
      <c r="F1427" s="95" t="s">
        <v>2302</v>
      </c>
      <c r="G1427" s="82">
        <v>20485358</v>
      </c>
      <c r="H1427" s="95" t="s">
        <v>4141</v>
      </c>
      <c r="I1427" s="92"/>
    </row>
    <row r="1428" spans="1:9" x14ac:dyDescent="0.2">
      <c r="A1428" s="69">
        <v>1428</v>
      </c>
      <c r="B1428" s="89" t="s">
        <v>4507</v>
      </c>
      <c r="C1428" s="89" t="s">
        <v>4508</v>
      </c>
      <c r="D1428" s="89" t="s">
        <v>4509</v>
      </c>
      <c r="E1428" s="82">
        <v>3132944197</v>
      </c>
      <c r="F1428" s="95" t="s">
        <v>2736</v>
      </c>
      <c r="G1428" s="82"/>
      <c r="H1428" s="95" t="s">
        <v>4141</v>
      </c>
      <c r="I1428" s="92"/>
    </row>
    <row r="1429" spans="1:9" x14ac:dyDescent="0.2">
      <c r="A1429" s="69">
        <v>1429</v>
      </c>
      <c r="B1429" s="89" t="s">
        <v>4510</v>
      </c>
      <c r="C1429" s="89" t="s">
        <v>639</v>
      </c>
      <c r="D1429" s="89" t="s">
        <v>4511</v>
      </c>
      <c r="E1429" s="82">
        <v>3217095941</v>
      </c>
      <c r="F1429" s="95" t="s">
        <v>1033</v>
      </c>
      <c r="G1429" s="82">
        <v>79004809</v>
      </c>
      <c r="H1429" s="95" t="s">
        <v>4141</v>
      </c>
      <c r="I1429" s="92"/>
    </row>
    <row r="1430" spans="1:9" x14ac:dyDescent="0.2">
      <c r="A1430" s="69">
        <v>1430</v>
      </c>
      <c r="B1430" s="89" t="s">
        <v>4512</v>
      </c>
      <c r="C1430" s="89" t="s">
        <v>639</v>
      </c>
      <c r="D1430" s="89" t="s">
        <v>4513</v>
      </c>
      <c r="E1430" s="82">
        <v>3106096924</v>
      </c>
      <c r="F1430" s="95" t="s">
        <v>1033</v>
      </c>
      <c r="G1430" s="82">
        <v>1010215020</v>
      </c>
      <c r="H1430" s="95" t="s">
        <v>4141</v>
      </c>
      <c r="I1430" s="92"/>
    </row>
    <row r="1431" spans="1:9" x14ac:dyDescent="0.2">
      <c r="A1431" s="69">
        <v>1431</v>
      </c>
      <c r="B1431" s="89" t="s">
        <v>2485</v>
      </c>
      <c r="C1431" s="89" t="s">
        <v>639</v>
      </c>
      <c r="D1431" s="89" t="s">
        <v>4514</v>
      </c>
      <c r="E1431" s="82"/>
      <c r="F1431" s="95" t="s">
        <v>1041</v>
      </c>
      <c r="G1431" s="82"/>
      <c r="H1431" s="95" t="s">
        <v>4141</v>
      </c>
      <c r="I1431" s="92"/>
    </row>
    <row r="1432" spans="1:9" x14ac:dyDescent="0.2">
      <c r="A1432" s="69">
        <v>1432</v>
      </c>
      <c r="B1432" s="89" t="s">
        <v>4515</v>
      </c>
      <c r="C1432" s="89" t="s">
        <v>4516</v>
      </c>
      <c r="D1432" s="89" t="s">
        <v>4517</v>
      </c>
      <c r="E1432" s="82">
        <v>3114523995</v>
      </c>
      <c r="F1432" s="95" t="s">
        <v>4497</v>
      </c>
      <c r="G1432" s="82">
        <v>35335739</v>
      </c>
      <c r="H1432" s="95" t="s">
        <v>1123</v>
      </c>
      <c r="I1432" s="92"/>
    </row>
    <row r="1433" spans="1:9" x14ac:dyDescent="0.2">
      <c r="A1433" s="69">
        <v>1433</v>
      </c>
      <c r="B1433" s="89" t="s">
        <v>2744</v>
      </c>
      <c r="C1433" s="89" t="s">
        <v>639</v>
      </c>
      <c r="D1433" s="89" t="s">
        <v>2745</v>
      </c>
      <c r="E1433" s="82">
        <v>3013748960</v>
      </c>
      <c r="F1433" s="95" t="s">
        <v>1044</v>
      </c>
      <c r="G1433" s="82"/>
      <c r="H1433" s="95" t="s">
        <v>4141</v>
      </c>
      <c r="I1433" s="92"/>
    </row>
    <row r="1434" spans="1:9" x14ac:dyDescent="0.2">
      <c r="A1434" s="69">
        <v>1434</v>
      </c>
      <c r="B1434" s="91" t="s">
        <v>4518</v>
      </c>
      <c r="C1434" s="91" t="s">
        <v>947</v>
      </c>
      <c r="D1434" s="91" t="s">
        <v>1463</v>
      </c>
      <c r="E1434" s="87"/>
      <c r="F1434" s="107" t="s">
        <v>1108</v>
      </c>
      <c r="G1434" s="87"/>
      <c r="H1434" s="107" t="s">
        <v>4141</v>
      </c>
      <c r="I1434" s="92"/>
    </row>
    <row r="1435" spans="1:9" x14ac:dyDescent="0.2">
      <c r="A1435" s="69">
        <v>1435</v>
      </c>
      <c r="B1435" s="89" t="s">
        <v>4519</v>
      </c>
      <c r="C1435" s="89" t="s">
        <v>4520</v>
      </c>
      <c r="D1435" s="89" t="s">
        <v>4521</v>
      </c>
      <c r="E1435" s="82">
        <v>3168418179</v>
      </c>
      <c r="F1435" s="95" t="s">
        <v>4522</v>
      </c>
      <c r="G1435" s="82">
        <v>39774995</v>
      </c>
      <c r="H1435" s="95" t="s">
        <v>4141</v>
      </c>
      <c r="I1435" s="92"/>
    </row>
    <row r="1436" spans="1:9" x14ac:dyDescent="0.2">
      <c r="A1436" s="69">
        <v>1436</v>
      </c>
      <c r="B1436" s="89" t="s">
        <v>4523</v>
      </c>
      <c r="C1436" s="89" t="s">
        <v>639</v>
      </c>
      <c r="D1436" s="89" t="s">
        <v>4524</v>
      </c>
      <c r="E1436" s="82">
        <v>3641134</v>
      </c>
      <c r="F1436" s="95" t="s">
        <v>1044</v>
      </c>
      <c r="G1436" s="82">
        <v>79254699</v>
      </c>
      <c r="H1436" s="95" t="s">
        <v>4141</v>
      </c>
      <c r="I1436" s="92"/>
    </row>
    <row r="1437" spans="1:9" x14ac:dyDescent="0.2">
      <c r="A1437" s="69">
        <v>1437</v>
      </c>
      <c r="B1437" s="89" t="s">
        <v>4525</v>
      </c>
      <c r="C1437" s="89" t="s">
        <v>639</v>
      </c>
      <c r="D1437" s="89" t="s">
        <v>4526</v>
      </c>
      <c r="E1437" s="82">
        <v>3645876</v>
      </c>
      <c r="F1437" s="95" t="s">
        <v>1044</v>
      </c>
      <c r="G1437" s="82">
        <v>52026856</v>
      </c>
      <c r="H1437" s="95" t="s">
        <v>4141</v>
      </c>
      <c r="I1437" s="92"/>
    </row>
    <row r="1438" spans="1:9" x14ac:dyDescent="0.2">
      <c r="A1438" s="69">
        <v>1438</v>
      </c>
      <c r="B1438" s="89" t="s">
        <v>4527</v>
      </c>
      <c r="C1438" s="89" t="s">
        <v>639</v>
      </c>
      <c r="D1438" s="89" t="s">
        <v>4528</v>
      </c>
      <c r="E1438" s="82">
        <v>3222537873</v>
      </c>
      <c r="F1438" s="95" t="s">
        <v>1090</v>
      </c>
      <c r="G1438" s="82">
        <v>1013670039</v>
      </c>
      <c r="H1438" s="95" t="s">
        <v>4141</v>
      </c>
      <c r="I1438" s="92"/>
    </row>
    <row r="1439" spans="1:9" x14ac:dyDescent="0.2">
      <c r="A1439" s="69">
        <v>1439</v>
      </c>
      <c r="B1439" s="89" t="s">
        <v>4529</v>
      </c>
      <c r="C1439" s="89" t="s">
        <v>951</v>
      </c>
      <c r="D1439" s="89" t="s">
        <v>4530</v>
      </c>
      <c r="E1439" s="82">
        <v>3107531176</v>
      </c>
      <c r="F1439" s="95" t="s">
        <v>1090</v>
      </c>
      <c r="G1439" s="82">
        <v>63349831</v>
      </c>
      <c r="H1439" s="95" t="s">
        <v>4141</v>
      </c>
      <c r="I1439" s="92"/>
    </row>
    <row r="1440" spans="1:9" x14ac:dyDescent="0.2">
      <c r="A1440" s="69">
        <v>1440</v>
      </c>
      <c r="B1440" s="89" t="s">
        <v>4531</v>
      </c>
      <c r="C1440" s="89" t="s">
        <v>4532</v>
      </c>
      <c r="D1440" s="89" t="s">
        <v>4533</v>
      </c>
      <c r="E1440" s="82">
        <v>3107789469</v>
      </c>
      <c r="F1440" s="95" t="s">
        <v>4534</v>
      </c>
      <c r="G1440" s="82"/>
      <c r="H1440" s="95" t="s">
        <v>4141</v>
      </c>
      <c r="I1440" s="92"/>
    </row>
    <row r="1441" spans="1:9" x14ac:dyDescent="0.2">
      <c r="A1441" s="69">
        <v>1441</v>
      </c>
      <c r="B1441" s="91" t="s">
        <v>4535</v>
      </c>
      <c r="C1441" s="91" t="s">
        <v>946</v>
      </c>
      <c r="D1441" s="91" t="s">
        <v>4536</v>
      </c>
      <c r="E1441" s="87">
        <v>2060886</v>
      </c>
      <c r="F1441" s="107" t="s">
        <v>1108</v>
      </c>
      <c r="G1441" s="87">
        <v>28194803</v>
      </c>
      <c r="H1441" s="107" t="s">
        <v>4141</v>
      </c>
      <c r="I1441" s="92"/>
    </row>
    <row r="1442" spans="1:9" x14ac:dyDescent="0.2">
      <c r="A1442" s="69">
        <v>1442</v>
      </c>
      <c r="B1442" s="89" t="s">
        <v>4537</v>
      </c>
      <c r="C1442" s="89" t="s">
        <v>947</v>
      </c>
      <c r="D1442" s="89" t="s">
        <v>4538</v>
      </c>
      <c r="E1442" s="82">
        <v>3612188</v>
      </c>
      <c r="F1442" s="95" t="s">
        <v>1062</v>
      </c>
      <c r="G1442" s="82">
        <v>39380615</v>
      </c>
      <c r="H1442" s="95" t="s">
        <v>4141</v>
      </c>
      <c r="I1442" s="92"/>
    </row>
    <row r="1443" spans="1:9" x14ac:dyDescent="0.2">
      <c r="A1443" s="69">
        <v>1443</v>
      </c>
      <c r="B1443" s="89" t="s">
        <v>4539</v>
      </c>
      <c r="C1443" s="89" t="s">
        <v>4540</v>
      </c>
      <c r="D1443" s="89" t="s">
        <v>4541</v>
      </c>
      <c r="E1443" s="82"/>
      <c r="F1443" s="95" t="s">
        <v>3256</v>
      </c>
      <c r="G1443" s="82"/>
      <c r="H1443" s="93" t="s">
        <v>1123</v>
      </c>
      <c r="I1443" s="92"/>
    </row>
    <row r="1444" spans="1:9" x14ac:dyDescent="0.2">
      <c r="A1444" s="69">
        <v>1444</v>
      </c>
      <c r="B1444" s="89" t="s">
        <v>4542</v>
      </c>
      <c r="C1444" s="89" t="s">
        <v>4543</v>
      </c>
      <c r="D1444" s="89" t="s">
        <v>4544</v>
      </c>
      <c r="E1444" s="82">
        <v>3219269670</v>
      </c>
      <c r="F1444" s="95" t="s">
        <v>3564</v>
      </c>
      <c r="G1444" s="82">
        <v>38282639</v>
      </c>
      <c r="H1444" s="93" t="s">
        <v>1123</v>
      </c>
      <c r="I1444" s="92"/>
    </row>
    <row r="1445" spans="1:9" x14ac:dyDescent="0.2">
      <c r="A1445" s="69">
        <v>1445</v>
      </c>
      <c r="B1445" s="89" t="s">
        <v>4545</v>
      </c>
      <c r="C1445" s="89" t="s">
        <v>4546</v>
      </c>
      <c r="D1445" s="89" t="s">
        <v>4547</v>
      </c>
      <c r="E1445" s="82">
        <v>3118213120</v>
      </c>
      <c r="F1445" s="95" t="s">
        <v>3564</v>
      </c>
      <c r="G1445" s="82">
        <v>52370844</v>
      </c>
      <c r="H1445" s="93" t="s">
        <v>1123</v>
      </c>
      <c r="I1445" s="92"/>
    </row>
    <row r="1446" spans="1:9" x14ac:dyDescent="0.2">
      <c r="A1446" s="69">
        <v>1446</v>
      </c>
      <c r="B1446" s="89" t="s">
        <v>4548</v>
      </c>
      <c r="C1446" s="89" t="s">
        <v>4549</v>
      </c>
      <c r="D1446" s="89" t="s">
        <v>4550</v>
      </c>
      <c r="E1446" s="82"/>
      <c r="F1446" s="95" t="s">
        <v>3334</v>
      </c>
      <c r="G1446" s="82"/>
      <c r="H1446" s="95" t="s">
        <v>1123</v>
      </c>
      <c r="I1446" s="92"/>
    </row>
    <row r="1447" spans="1:9" x14ac:dyDescent="0.2">
      <c r="A1447" s="69">
        <v>1447</v>
      </c>
      <c r="B1447" s="89" t="s">
        <v>4551</v>
      </c>
      <c r="C1447" s="89" t="s">
        <v>4420</v>
      </c>
      <c r="D1447" s="89" t="s">
        <v>4552</v>
      </c>
      <c r="E1447" s="82"/>
      <c r="F1447" s="95" t="s">
        <v>3334</v>
      </c>
      <c r="G1447" s="82"/>
      <c r="H1447" s="93" t="s">
        <v>1123</v>
      </c>
      <c r="I1447" s="92"/>
    </row>
    <row r="1448" spans="1:9" x14ac:dyDescent="0.2">
      <c r="A1448" s="69">
        <v>1448</v>
      </c>
      <c r="B1448" s="89" t="s">
        <v>4553</v>
      </c>
      <c r="C1448" s="89" t="s">
        <v>4554</v>
      </c>
      <c r="D1448" s="89" t="s">
        <v>4555</v>
      </c>
      <c r="E1448" s="82">
        <v>3115863564</v>
      </c>
      <c r="F1448" s="95" t="s">
        <v>4556</v>
      </c>
      <c r="G1448" s="82">
        <v>1033728995</v>
      </c>
      <c r="H1448" s="93" t="s">
        <v>1123</v>
      </c>
      <c r="I1448" s="92"/>
    </row>
    <row r="1449" spans="1:9" x14ac:dyDescent="0.2">
      <c r="A1449" s="69">
        <v>1449</v>
      </c>
      <c r="B1449" s="89" t="s">
        <v>4557</v>
      </c>
      <c r="C1449" s="89" t="s">
        <v>4558</v>
      </c>
      <c r="D1449" s="89" t="s">
        <v>4559</v>
      </c>
      <c r="E1449" s="82">
        <v>3157826438</v>
      </c>
      <c r="F1449" s="95" t="s">
        <v>4560</v>
      </c>
      <c r="G1449" s="82">
        <v>1010207118</v>
      </c>
      <c r="H1449" s="93" t="s">
        <v>1123</v>
      </c>
      <c r="I1449" s="92"/>
    </row>
    <row r="1450" spans="1:9" x14ac:dyDescent="0.2">
      <c r="A1450" s="69">
        <v>1450</v>
      </c>
      <c r="B1450" s="89" t="s">
        <v>4561</v>
      </c>
      <c r="C1450" s="89" t="s">
        <v>4562</v>
      </c>
      <c r="D1450" s="89" t="s">
        <v>4563</v>
      </c>
      <c r="E1450" s="82">
        <v>3204503285</v>
      </c>
      <c r="F1450" s="95" t="s">
        <v>4560</v>
      </c>
      <c r="G1450" s="82">
        <v>65807641</v>
      </c>
      <c r="H1450" s="93" t="s">
        <v>1123</v>
      </c>
      <c r="I1450" s="92"/>
    </row>
    <row r="1451" spans="1:9" x14ac:dyDescent="0.2">
      <c r="A1451" s="69">
        <v>1451</v>
      </c>
      <c r="B1451" s="89" t="s">
        <v>4515</v>
      </c>
      <c r="C1451" s="89" t="s">
        <v>4564</v>
      </c>
      <c r="D1451" s="89" t="s">
        <v>4565</v>
      </c>
      <c r="E1451" s="82">
        <v>3114523995</v>
      </c>
      <c r="F1451" s="95" t="s">
        <v>4497</v>
      </c>
      <c r="G1451" s="82">
        <v>35335739</v>
      </c>
      <c r="H1451" s="93" t="s">
        <v>1123</v>
      </c>
      <c r="I1451" s="92"/>
    </row>
    <row r="1452" spans="1:9" x14ac:dyDescent="0.2">
      <c r="A1452" s="69">
        <v>1452</v>
      </c>
      <c r="B1452" s="89" t="s">
        <v>4566</v>
      </c>
      <c r="C1452" s="89" t="s">
        <v>4567</v>
      </c>
      <c r="D1452" s="89" t="s">
        <v>4568</v>
      </c>
      <c r="E1452" s="82">
        <v>7893973</v>
      </c>
      <c r="F1452" s="95" t="s">
        <v>3334</v>
      </c>
      <c r="G1452" s="82">
        <v>52442743</v>
      </c>
      <c r="H1452" s="93" t="s">
        <v>1123</v>
      </c>
      <c r="I1452" s="92"/>
    </row>
    <row r="1453" spans="1:9" x14ac:dyDescent="0.2">
      <c r="A1453" s="69">
        <v>1453</v>
      </c>
      <c r="B1453" s="89" t="s">
        <v>4569</v>
      </c>
      <c r="C1453" s="114" t="s">
        <v>4570</v>
      </c>
      <c r="D1453" s="89" t="s">
        <v>4571</v>
      </c>
      <c r="E1453" s="82">
        <v>7720453</v>
      </c>
      <c r="F1453" s="95" t="s">
        <v>3334</v>
      </c>
      <c r="G1453" s="82">
        <v>41739946</v>
      </c>
      <c r="H1453" s="93" t="s">
        <v>1123</v>
      </c>
      <c r="I1453" s="92"/>
    </row>
    <row r="1454" spans="1:9" x14ac:dyDescent="0.2">
      <c r="A1454" s="69">
        <v>1454</v>
      </c>
      <c r="B1454" s="89" t="s">
        <v>4572</v>
      </c>
      <c r="C1454" s="89" t="s">
        <v>4573</v>
      </c>
      <c r="D1454" s="89" t="s">
        <v>4574</v>
      </c>
      <c r="E1454" s="82">
        <v>3142766180</v>
      </c>
      <c r="F1454" s="95" t="s">
        <v>3334</v>
      </c>
      <c r="G1454" s="82">
        <v>1023331261</v>
      </c>
      <c r="H1454" s="93" t="s">
        <v>1123</v>
      </c>
      <c r="I1454" s="92"/>
    </row>
    <row r="1455" spans="1:9" x14ac:dyDescent="0.2">
      <c r="A1455" s="69">
        <v>1455</v>
      </c>
      <c r="B1455" s="89" t="s">
        <v>4575</v>
      </c>
      <c r="C1455" s="89" t="s">
        <v>4576</v>
      </c>
      <c r="D1455" s="89" t="s">
        <v>4490</v>
      </c>
      <c r="E1455" s="82"/>
      <c r="F1455" s="95" t="s">
        <v>3256</v>
      </c>
      <c r="G1455" s="82"/>
      <c r="H1455" s="95" t="s">
        <v>1123</v>
      </c>
      <c r="I1455" s="92"/>
    </row>
    <row r="1456" spans="1:9" x14ac:dyDescent="0.2">
      <c r="A1456" s="69">
        <v>1456</v>
      </c>
      <c r="B1456" s="89" t="s">
        <v>4577</v>
      </c>
      <c r="C1456" s="89" t="s">
        <v>4578</v>
      </c>
      <c r="D1456" s="89" t="s">
        <v>4579</v>
      </c>
      <c r="E1456" s="82">
        <v>3118130984</v>
      </c>
      <c r="F1456" s="95" t="s">
        <v>4580</v>
      </c>
      <c r="G1456" s="82">
        <v>35494143</v>
      </c>
      <c r="H1456" s="93" t="s">
        <v>1123</v>
      </c>
      <c r="I1456" s="92"/>
    </row>
    <row r="1457" spans="1:9" x14ac:dyDescent="0.2">
      <c r="A1457" s="69">
        <v>1457</v>
      </c>
      <c r="B1457" s="89" t="s">
        <v>4581</v>
      </c>
      <c r="C1457" s="89" t="s">
        <v>4582</v>
      </c>
      <c r="D1457" s="89" t="s">
        <v>4583</v>
      </c>
      <c r="E1457" s="82"/>
      <c r="F1457" s="113" t="s">
        <v>4560</v>
      </c>
      <c r="G1457" s="82"/>
      <c r="H1457" s="93" t="s">
        <v>1123</v>
      </c>
      <c r="I1457" s="92"/>
    </row>
    <row r="1458" spans="1:9" x14ac:dyDescent="0.2">
      <c r="A1458" s="69">
        <v>1458</v>
      </c>
      <c r="B1458" s="89" t="s">
        <v>4584</v>
      </c>
      <c r="C1458" s="89" t="s">
        <v>4585</v>
      </c>
      <c r="D1458" s="89" t="s">
        <v>4586</v>
      </c>
      <c r="E1458" s="82">
        <v>3003619278</v>
      </c>
      <c r="F1458" s="113" t="s">
        <v>3564</v>
      </c>
      <c r="G1458" s="82">
        <v>52155499</v>
      </c>
      <c r="H1458" s="93" t="s">
        <v>1123</v>
      </c>
      <c r="I1458" s="92"/>
    </row>
    <row r="1459" spans="1:9" x14ac:dyDescent="0.2">
      <c r="A1459" s="69">
        <v>1459</v>
      </c>
      <c r="B1459" s="89" t="s">
        <v>4587</v>
      </c>
      <c r="C1459" s="89" t="s">
        <v>4588</v>
      </c>
      <c r="D1459" s="89" t="s">
        <v>4589</v>
      </c>
      <c r="E1459" s="82">
        <v>3132458422</v>
      </c>
      <c r="F1459" s="113" t="s">
        <v>4560</v>
      </c>
      <c r="G1459" s="82">
        <v>43502824</v>
      </c>
      <c r="H1459" s="93" t="s">
        <v>1123</v>
      </c>
      <c r="I1459" s="92"/>
    </row>
    <row r="1460" spans="1:9" x14ac:dyDescent="0.2">
      <c r="A1460" s="69">
        <v>1460</v>
      </c>
      <c r="B1460" s="89" t="s">
        <v>4590</v>
      </c>
      <c r="C1460" s="89" t="s">
        <v>4591</v>
      </c>
      <c r="D1460" s="89" t="s">
        <v>4592</v>
      </c>
      <c r="E1460" s="82">
        <v>5676824</v>
      </c>
      <c r="F1460" s="95" t="s">
        <v>3301</v>
      </c>
      <c r="G1460" s="82">
        <v>1010193312</v>
      </c>
      <c r="H1460" s="95" t="s">
        <v>1123</v>
      </c>
      <c r="I1460" s="92"/>
    </row>
    <row r="1461" spans="1:9" x14ac:dyDescent="0.2">
      <c r="A1461" s="69">
        <v>1461</v>
      </c>
      <c r="B1461" s="89" t="s">
        <v>4593</v>
      </c>
      <c r="C1461" s="89" t="s">
        <v>639</v>
      </c>
      <c r="D1461" s="89" t="s">
        <v>4594</v>
      </c>
      <c r="E1461" s="82">
        <v>3174738622</v>
      </c>
      <c r="F1461" s="95" t="s">
        <v>3301</v>
      </c>
      <c r="G1461" s="82">
        <v>1000000597</v>
      </c>
      <c r="H1461" s="95" t="s">
        <v>1123</v>
      </c>
      <c r="I1461" s="92"/>
    </row>
    <row r="1462" spans="1:9" x14ac:dyDescent="0.2">
      <c r="A1462" s="69">
        <v>1462</v>
      </c>
      <c r="B1462" s="89" t="s">
        <v>4595</v>
      </c>
      <c r="C1462" s="89" t="s">
        <v>4596</v>
      </c>
      <c r="D1462" s="89" t="s">
        <v>4597</v>
      </c>
      <c r="E1462" s="82">
        <v>3128742038</v>
      </c>
      <c r="F1462" s="95" t="s">
        <v>4497</v>
      </c>
      <c r="G1462" s="82"/>
      <c r="H1462" s="95" t="s">
        <v>1123</v>
      </c>
      <c r="I1462" s="92"/>
    </row>
    <row r="1463" spans="1:9" x14ac:dyDescent="0.2">
      <c r="A1463" s="69">
        <v>1463</v>
      </c>
      <c r="B1463" s="89" t="s">
        <v>4598</v>
      </c>
      <c r="C1463" s="89" t="s">
        <v>4599</v>
      </c>
      <c r="D1463" s="89" t="s">
        <v>4600</v>
      </c>
      <c r="E1463" s="82">
        <v>3184895463</v>
      </c>
      <c r="F1463" s="113" t="s">
        <v>4560</v>
      </c>
      <c r="G1463" s="82">
        <v>1022989917</v>
      </c>
      <c r="H1463" s="93" t="s">
        <v>1123</v>
      </c>
      <c r="I1463" s="92"/>
    </row>
    <row r="1464" spans="1:9" x14ac:dyDescent="0.2">
      <c r="A1464" s="69">
        <v>1464</v>
      </c>
      <c r="B1464" s="89" t="s">
        <v>4601</v>
      </c>
      <c r="C1464" s="89" t="s">
        <v>639</v>
      </c>
      <c r="D1464" s="89" t="s">
        <v>4602</v>
      </c>
      <c r="E1464" s="82">
        <v>3103061298</v>
      </c>
      <c r="F1464" s="95" t="s">
        <v>2500</v>
      </c>
      <c r="G1464" s="82">
        <v>1023956638</v>
      </c>
      <c r="H1464" s="95" t="s">
        <v>4141</v>
      </c>
      <c r="I1464" s="92"/>
    </row>
    <row r="1465" spans="1:9" x14ac:dyDescent="0.2">
      <c r="A1465" s="69">
        <v>1465</v>
      </c>
      <c r="B1465" s="91" t="s">
        <v>4603</v>
      </c>
      <c r="C1465" s="89" t="s">
        <v>1031</v>
      </c>
      <c r="D1465" s="91" t="s">
        <v>4604</v>
      </c>
      <c r="E1465" s="82">
        <v>3195248211</v>
      </c>
      <c r="F1465" s="95" t="s">
        <v>2631</v>
      </c>
      <c r="G1465" s="82">
        <v>1023917774</v>
      </c>
      <c r="H1465" s="95" t="s">
        <v>4141</v>
      </c>
      <c r="I1465" s="92"/>
    </row>
    <row r="1466" spans="1:9" x14ac:dyDescent="0.2">
      <c r="A1466" s="69">
        <v>1466</v>
      </c>
      <c r="B1466" s="89" t="s">
        <v>4605</v>
      </c>
      <c r="C1466" s="89" t="s">
        <v>639</v>
      </c>
      <c r="D1466" s="89" t="s">
        <v>4606</v>
      </c>
      <c r="E1466" s="82">
        <v>3123603256</v>
      </c>
      <c r="F1466" s="95" t="s">
        <v>1090</v>
      </c>
      <c r="G1466" s="82">
        <v>51696719</v>
      </c>
      <c r="H1466" s="95" t="s">
        <v>4141</v>
      </c>
      <c r="I1466" s="92"/>
    </row>
    <row r="1467" spans="1:9" x14ac:dyDescent="0.2">
      <c r="A1467" s="69">
        <v>1467</v>
      </c>
      <c r="B1467" s="89" t="s">
        <v>4607</v>
      </c>
      <c r="C1467" s="89" t="s">
        <v>639</v>
      </c>
      <c r="D1467" s="89" t="s">
        <v>4608</v>
      </c>
      <c r="E1467" s="82">
        <v>3197653484</v>
      </c>
      <c r="F1467" s="95" t="s">
        <v>2631</v>
      </c>
      <c r="G1467" s="82">
        <v>52446766</v>
      </c>
      <c r="H1467" s="95" t="s">
        <v>4141</v>
      </c>
      <c r="I1467" s="92"/>
    </row>
    <row r="1468" spans="1:9" x14ac:dyDescent="0.2">
      <c r="A1468" s="69">
        <v>1468</v>
      </c>
      <c r="B1468" s="89" t="s">
        <v>4609</v>
      </c>
      <c r="C1468" s="89" t="s">
        <v>639</v>
      </c>
      <c r="D1468" s="89" t="s">
        <v>4610</v>
      </c>
      <c r="E1468" s="82">
        <v>3142008446</v>
      </c>
      <c r="F1468" s="95" t="s">
        <v>2631</v>
      </c>
      <c r="G1468" s="82">
        <v>41603934</v>
      </c>
      <c r="H1468" s="95" t="s">
        <v>4141</v>
      </c>
      <c r="I1468" s="92"/>
    </row>
    <row r="1469" spans="1:9" x14ac:dyDescent="0.2">
      <c r="A1469" s="69">
        <v>1469</v>
      </c>
      <c r="B1469" s="89" t="s">
        <v>4611</v>
      </c>
      <c r="C1469" s="89" t="s">
        <v>639</v>
      </c>
      <c r="D1469" s="89" t="s">
        <v>4612</v>
      </c>
      <c r="E1469" s="82">
        <v>3634042</v>
      </c>
      <c r="F1469" s="95" t="s">
        <v>1044</v>
      </c>
      <c r="G1469" s="82"/>
      <c r="H1469" s="95" t="s">
        <v>4141</v>
      </c>
      <c r="I1469" s="92"/>
    </row>
    <row r="1470" spans="1:9" x14ac:dyDescent="0.2">
      <c r="A1470" s="69">
        <v>1470</v>
      </c>
      <c r="B1470" s="89" t="s">
        <v>4613</v>
      </c>
      <c r="C1470" s="89" t="s">
        <v>639</v>
      </c>
      <c r="D1470" s="89" t="s">
        <v>4614</v>
      </c>
      <c r="E1470" s="82">
        <v>3142781754</v>
      </c>
      <c r="F1470" s="95" t="s">
        <v>2500</v>
      </c>
      <c r="G1470" s="82">
        <v>52202634</v>
      </c>
      <c r="H1470" s="95" t="s">
        <v>4141</v>
      </c>
      <c r="I1470" s="92"/>
    </row>
    <row r="1471" spans="1:9" x14ac:dyDescent="0.2">
      <c r="A1471" s="69">
        <v>1471</v>
      </c>
      <c r="B1471" s="89" t="s">
        <v>4615</v>
      </c>
      <c r="C1471" s="89" t="s">
        <v>1296</v>
      </c>
      <c r="D1471" s="89" t="s">
        <v>4616</v>
      </c>
      <c r="E1471" s="82">
        <v>3631174</v>
      </c>
      <c r="F1471" s="95" t="s">
        <v>2500</v>
      </c>
      <c r="G1471" s="82"/>
      <c r="H1471" s="95" t="s">
        <v>4141</v>
      </c>
      <c r="I1471" s="92"/>
    </row>
    <row r="1472" spans="1:9" x14ac:dyDescent="0.2">
      <c r="A1472" s="69">
        <v>1472</v>
      </c>
      <c r="B1472" s="89" t="s">
        <v>4617</v>
      </c>
      <c r="C1472" s="89" t="s">
        <v>4618</v>
      </c>
      <c r="D1472" s="89" t="s">
        <v>4619</v>
      </c>
      <c r="E1472" s="82">
        <v>3133654375</v>
      </c>
      <c r="F1472" s="95" t="s">
        <v>4620</v>
      </c>
      <c r="G1472" s="82">
        <v>4263471</v>
      </c>
      <c r="H1472" s="93" t="s">
        <v>1123</v>
      </c>
      <c r="I1472" s="92"/>
    </row>
    <row r="1473" spans="1:9" x14ac:dyDescent="0.2">
      <c r="A1473" s="69">
        <v>1473</v>
      </c>
      <c r="B1473" s="89" t="s">
        <v>4621</v>
      </c>
      <c r="C1473" s="89" t="s">
        <v>4622</v>
      </c>
      <c r="D1473" s="89" t="s">
        <v>4623</v>
      </c>
      <c r="E1473" s="82">
        <v>3214175825</v>
      </c>
      <c r="F1473" s="95" t="s">
        <v>4624</v>
      </c>
      <c r="G1473" s="82">
        <v>1012344932</v>
      </c>
      <c r="H1473" s="93" t="s">
        <v>1123</v>
      </c>
      <c r="I1473" s="92"/>
    </row>
    <row r="1474" spans="1:9" x14ac:dyDescent="0.2">
      <c r="A1474" s="69">
        <v>1474</v>
      </c>
      <c r="B1474" s="89" t="s">
        <v>4625</v>
      </c>
      <c r="C1474" s="89" t="s">
        <v>4626</v>
      </c>
      <c r="D1474" s="89" t="s">
        <v>4627</v>
      </c>
      <c r="E1474" s="82">
        <v>3122997273</v>
      </c>
      <c r="F1474" s="95" t="s">
        <v>1072</v>
      </c>
      <c r="G1474" s="82">
        <v>23623504</v>
      </c>
      <c r="H1474" s="93" t="s">
        <v>1123</v>
      </c>
      <c r="I1474" s="92"/>
    </row>
    <row r="1475" spans="1:9" x14ac:dyDescent="0.2">
      <c r="A1475" s="69">
        <v>1475</v>
      </c>
      <c r="B1475" s="89" t="s">
        <v>4628</v>
      </c>
      <c r="C1475" s="89" t="s">
        <v>4629</v>
      </c>
      <c r="D1475" s="89" t="s">
        <v>4630</v>
      </c>
      <c r="E1475" s="82">
        <v>5101904</v>
      </c>
      <c r="F1475" s="95" t="s">
        <v>4631</v>
      </c>
      <c r="G1475" s="82">
        <v>1031159284</v>
      </c>
      <c r="H1475" s="93" t="s">
        <v>1123</v>
      </c>
      <c r="I1475" s="92"/>
    </row>
    <row r="1476" spans="1:9" x14ac:dyDescent="0.2">
      <c r="A1476" s="69">
        <v>1476</v>
      </c>
      <c r="B1476" s="89" t="s">
        <v>4632</v>
      </c>
      <c r="C1476" s="89" t="s">
        <v>4633</v>
      </c>
      <c r="D1476" s="89" t="s">
        <v>4634</v>
      </c>
      <c r="E1476" s="82">
        <v>4285798</v>
      </c>
      <c r="F1476" s="95" t="s">
        <v>4631</v>
      </c>
      <c r="G1476" s="82">
        <v>3133608069</v>
      </c>
      <c r="H1476" s="93" t="s">
        <v>1123</v>
      </c>
      <c r="I1476" s="92"/>
    </row>
    <row r="1477" spans="1:9" x14ac:dyDescent="0.2">
      <c r="A1477" s="69">
        <v>1477</v>
      </c>
      <c r="B1477" s="89" t="s">
        <v>4635</v>
      </c>
      <c r="C1477" s="89" t="s">
        <v>4636</v>
      </c>
      <c r="D1477" s="89" t="s">
        <v>4637</v>
      </c>
      <c r="E1477" s="82">
        <v>3115885253</v>
      </c>
      <c r="F1477" s="95" t="s">
        <v>4631</v>
      </c>
      <c r="G1477" s="82">
        <v>39720862</v>
      </c>
      <c r="H1477" s="93" t="s">
        <v>1123</v>
      </c>
      <c r="I1477" s="92"/>
    </row>
    <row r="1478" spans="1:9" x14ac:dyDescent="0.2">
      <c r="A1478" s="69">
        <v>1478</v>
      </c>
      <c r="B1478" s="89" t="s">
        <v>4638</v>
      </c>
      <c r="C1478" s="89" t="s">
        <v>4639</v>
      </c>
      <c r="D1478" s="89" t="s">
        <v>4640</v>
      </c>
      <c r="E1478" s="82">
        <v>3125409062</v>
      </c>
      <c r="F1478" s="95" t="s">
        <v>3301</v>
      </c>
      <c r="G1478" s="82">
        <v>79894182</v>
      </c>
      <c r="H1478" s="93" t="s">
        <v>1123</v>
      </c>
      <c r="I1478" s="92"/>
    </row>
    <row r="1479" spans="1:9" x14ac:dyDescent="0.2">
      <c r="A1479" s="69">
        <v>1479</v>
      </c>
      <c r="B1479" s="89" t="s">
        <v>4641</v>
      </c>
      <c r="C1479" s="89" t="s">
        <v>4642</v>
      </c>
      <c r="D1479" s="89" t="s">
        <v>4643</v>
      </c>
      <c r="E1479" s="82">
        <v>3166994951</v>
      </c>
      <c r="F1479" s="95" t="s">
        <v>3301</v>
      </c>
      <c r="G1479" s="82">
        <v>34597166</v>
      </c>
      <c r="H1479" s="93" t="s">
        <v>1123</v>
      </c>
      <c r="I1479" s="92"/>
    </row>
    <row r="1480" spans="1:9" x14ac:dyDescent="0.2">
      <c r="A1480" s="69">
        <v>1480</v>
      </c>
      <c r="B1480" s="89" t="s">
        <v>4644</v>
      </c>
      <c r="C1480" s="89" t="s">
        <v>4645</v>
      </c>
      <c r="D1480" s="89" t="s">
        <v>4646</v>
      </c>
      <c r="E1480" s="82">
        <v>3107913086</v>
      </c>
      <c r="F1480" s="95" t="s">
        <v>4647</v>
      </c>
      <c r="G1480" s="82">
        <v>51910452</v>
      </c>
      <c r="H1480" s="93" t="s">
        <v>1123</v>
      </c>
      <c r="I1480" s="92"/>
    </row>
    <row r="1481" spans="1:9" x14ac:dyDescent="0.2">
      <c r="A1481" s="69">
        <v>1481</v>
      </c>
      <c r="B1481" s="89" t="s">
        <v>4648</v>
      </c>
      <c r="C1481" s="89" t="s">
        <v>4649</v>
      </c>
      <c r="D1481" s="89" t="s">
        <v>4650</v>
      </c>
      <c r="E1481" s="82">
        <v>3012817053</v>
      </c>
      <c r="F1481" s="95" t="s">
        <v>4647</v>
      </c>
      <c r="G1481" s="82"/>
      <c r="H1481" s="93" t="s">
        <v>1123</v>
      </c>
      <c r="I1481" s="92"/>
    </row>
    <row r="1482" spans="1:9" x14ac:dyDescent="0.2">
      <c r="A1482" s="69">
        <v>1482</v>
      </c>
      <c r="B1482" s="89" t="s">
        <v>4651</v>
      </c>
      <c r="C1482" s="89" t="s">
        <v>4652</v>
      </c>
      <c r="D1482" s="89" t="s">
        <v>4653</v>
      </c>
      <c r="E1482" s="82">
        <v>7713136</v>
      </c>
      <c r="F1482" s="95" t="s">
        <v>4654</v>
      </c>
      <c r="G1482" s="82">
        <v>41794002</v>
      </c>
      <c r="H1482" s="93" t="s">
        <v>1123</v>
      </c>
      <c r="I1482" s="92"/>
    </row>
    <row r="1483" spans="1:9" x14ac:dyDescent="0.2">
      <c r="A1483" s="69">
        <v>1483</v>
      </c>
      <c r="B1483" s="89" t="s">
        <v>4394</v>
      </c>
      <c r="C1483" s="89" t="s">
        <v>1348</v>
      </c>
      <c r="D1483" s="89" t="s">
        <v>4655</v>
      </c>
      <c r="E1483" s="82">
        <v>3102861503</v>
      </c>
      <c r="F1483" s="95" t="s">
        <v>3334</v>
      </c>
      <c r="G1483" s="82">
        <v>39712028</v>
      </c>
      <c r="H1483" s="93" t="s">
        <v>1123</v>
      </c>
      <c r="I1483" s="92"/>
    </row>
    <row r="1484" spans="1:9" x14ac:dyDescent="0.2">
      <c r="A1484" s="69">
        <v>1484</v>
      </c>
      <c r="B1484" s="89" t="s">
        <v>4656</v>
      </c>
      <c r="C1484" s="89" t="s">
        <v>4657</v>
      </c>
      <c r="D1484" s="89" t="s">
        <v>4658</v>
      </c>
      <c r="E1484" s="82">
        <v>3203281142</v>
      </c>
      <c r="F1484" s="95" t="s">
        <v>3334</v>
      </c>
      <c r="G1484" s="82">
        <v>52189540</v>
      </c>
      <c r="H1484" s="93" t="s">
        <v>1123</v>
      </c>
      <c r="I1484" s="92"/>
    </row>
    <row r="1485" spans="1:9" x14ac:dyDescent="0.2">
      <c r="A1485" s="69">
        <v>1485</v>
      </c>
      <c r="B1485" s="89" t="s">
        <v>4659</v>
      </c>
      <c r="C1485" s="89" t="s">
        <v>4660</v>
      </c>
      <c r="D1485" s="89" t="s">
        <v>4661</v>
      </c>
      <c r="E1485" s="82">
        <v>3023503485</v>
      </c>
      <c r="F1485" s="113" t="s">
        <v>4620</v>
      </c>
      <c r="G1485" s="82">
        <v>52887310</v>
      </c>
      <c r="H1485" s="93" t="s">
        <v>1123</v>
      </c>
      <c r="I1485" s="92"/>
    </row>
    <row r="1486" spans="1:9" x14ac:dyDescent="0.2">
      <c r="A1486" s="69">
        <v>1486</v>
      </c>
      <c r="B1486" s="89" t="s">
        <v>4662</v>
      </c>
      <c r="C1486" s="89" t="s">
        <v>639</v>
      </c>
      <c r="D1486" s="89" t="s">
        <v>4663</v>
      </c>
      <c r="E1486" s="82">
        <v>7643457</v>
      </c>
      <c r="F1486" s="95" t="s">
        <v>4560</v>
      </c>
      <c r="G1486" s="82"/>
      <c r="H1486" s="93" t="s">
        <v>1123</v>
      </c>
      <c r="I1486" s="92"/>
    </row>
    <row r="1487" spans="1:9" x14ac:dyDescent="0.2">
      <c r="A1487" s="69">
        <v>1487</v>
      </c>
      <c r="B1487" s="89" t="s">
        <v>4664</v>
      </c>
      <c r="C1487" s="89" t="s">
        <v>4665</v>
      </c>
      <c r="D1487" s="89" t="s">
        <v>4666</v>
      </c>
      <c r="E1487" s="82">
        <v>3115815779</v>
      </c>
      <c r="F1487" s="95" t="s">
        <v>4667</v>
      </c>
      <c r="G1487" s="82">
        <v>52955028</v>
      </c>
      <c r="H1487" s="95" t="s">
        <v>3048</v>
      </c>
      <c r="I1487" s="92"/>
    </row>
    <row r="1488" spans="1:9" x14ac:dyDescent="0.2">
      <c r="A1488" s="69">
        <v>1488</v>
      </c>
      <c r="B1488" s="89" t="s">
        <v>4668</v>
      </c>
      <c r="C1488" s="89" t="s">
        <v>4669</v>
      </c>
      <c r="D1488" s="89" t="s">
        <v>4670</v>
      </c>
      <c r="E1488" s="82">
        <v>3143142166</v>
      </c>
      <c r="F1488" s="95" t="s">
        <v>4497</v>
      </c>
      <c r="G1488" s="82">
        <v>52751589</v>
      </c>
      <c r="H1488" s="93" t="s">
        <v>1123</v>
      </c>
      <c r="I1488" s="92"/>
    </row>
    <row r="1489" spans="1:9" x14ac:dyDescent="0.2">
      <c r="A1489" s="69">
        <v>1489</v>
      </c>
      <c r="B1489" s="89" t="s">
        <v>4671</v>
      </c>
      <c r="C1489" s="89" t="s">
        <v>4672</v>
      </c>
      <c r="D1489" s="89" t="s">
        <v>4673</v>
      </c>
      <c r="E1489" s="82">
        <v>7722353</v>
      </c>
      <c r="F1489" s="113" t="s">
        <v>4647</v>
      </c>
      <c r="G1489" s="82">
        <v>20290893</v>
      </c>
      <c r="H1489" s="93" t="s">
        <v>1123</v>
      </c>
      <c r="I1489" s="92"/>
    </row>
    <row r="1490" spans="1:9" x14ac:dyDescent="0.2">
      <c r="A1490" s="69">
        <v>1490</v>
      </c>
      <c r="B1490" s="89" t="s">
        <v>4674</v>
      </c>
      <c r="C1490" s="89" t="s">
        <v>4675</v>
      </c>
      <c r="D1490" s="89" t="s">
        <v>4676</v>
      </c>
      <c r="E1490" s="82">
        <v>7627971</v>
      </c>
      <c r="F1490" s="113" t="s">
        <v>4647</v>
      </c>
      <c r="G1490" s="82">
        <v>1013591293</v>
      </c>
      <c r="H1490" s="93" t="s">
        <v>1123</v>
      </c>
      <c r="I1490" s="92"/>
    </row>
    <row r="1491" spans="1:9" x14ac:dyDescent="0.2">
      <c r="A1491" s="69">
        <v>1491</v>
      </c>
      <c r="B1491" s="89" t="s">
        <v>4677</v>
      </c>
      <c r="C1491" s="89" t="s">
        <v>4678</v>
      </c>
      <c r="D1491" s="89" t="s">
        <v>4679</v>
      </c>
      <c r="E1491" s="82">
        <v>3227538512</v>
      </c>
      <c r="F1491" s="113" t="s">
        <v>3334</v>
      </c>
      <c r="G1491" s="82">
        <v>53045894</v>
      </c>
      <c r="H1491" s="93" t="s">
        <v>1123</v>
      </c>
      <c r="I1491" s="92"/>
    </row>
    <row r="1492" spans="1:9" x14ac:dyDescent="0.2">
      <c r="A1492" s="69">
        <v>1492</v>
      </c>
      <c r="B1492" s="89" t="s">
        <v>4680</v>
      </c>
      <c r="C1492" s="89" t="s">
        <v>639</v>
      </c>
      <c r="D1492" s="89" t="s">
        <v>4681</v>
      </c>
      <c r="E1492" s="82">
        <v>3679675</v>
      </c>
      <c r="F1492" s="113" t="s">
        <v>2500</v>
      </c>
      <c r="G1492" s="82">
        <v>52580758</v>
      </c>
      <c r="H1492" s="95" t="s">
        <v>4141</v>
      </c>
      <c r="I1492" s="92"/>
    </row>
    <row r="1493" spans="1:9" x14ac:dyDescent="0.2">
      <c r="A1493" s="69">
        <v>1493</v>
      </c>
      <c r="B1493" s="89" t="s">
        <v>4682</v>
      </c>
      <c r="C1493" s="89" t="s">
        <v>639</v>
      </c>
      <c r="D1493" s="89" t="s">
        <v>4683</v>
      </c>
      <c r="E1493" s="82">
        <v>3115766270</v>
      </c>
      <c r="F1493" s="113" t="s">
        <v>1062</v>
      </c>
      <c r="G1493" s="82">
        <v>4421231</v>
      </c>
      <c r="H1493" s="95" t="s">
        <v>4141</v>
      </c>
      <c r="I1493" s="92"/>
    </row>
    <row r="1494" spans="1:9" x14ac:dyDescent="0.2">
      <c r="A1494" s="69">
        <v>1494</v>
      </c>
      <c r="B1494" s="89" t="s">
        <v>4684</v>
      </c>
      <c r="C1494" s="89" t="s">
        <v>4685</v>
      </c>
      <c r="D1494" s="89" t="s">
        <v>4686</v>
      </c>
      <c r="E1494" s="82"/>
      <c r="F1494" s="113" t="s">
        <v>1084</v>
      </c>
      <c r="G1494" s="82"/>
      <c r="H1494" s="95" t="s">
        <v>4141</v>
      </c>
      <c r="I1494" s="92"/>
    </row>
    <row r="1495" spans="1:9" x14ac:dyDescent="0.2">
      <c r="A1495" s="69">
        <v>1495</v>
      </c>
      <c r="B1495" s="89" t="s">
        <v>4687</v>
      </c>
      <c r="C1495" s="89" t="s">
        <v>639</v>
      </c>
      <c r="D1495" s="89" t="s">
        <v>4688</v>
      </c>
      <c r="E1495" s="82">
        <v>3134870442</v>
      </c>
      <c r="F1495" s="95" t="s">
        <v>4689</v>
      </c>
      <c r="G1495" s="82">
        <v>52882250</v>
      </c>
      <c r="H1495" s="93" t="s">
        <v>1123</v>
      </c>
      <c r="I1495" s="92"/>
    </row>
    <row r="1496" spans="1:9" x14ac:dyDescent="0.2">
      <c r="A1496" s="69">
        <v>1496</v>
      </c>
      <c r="B1496" s="89" t="s">
        <v>8367</v>
      </c>
      <c r="C1496" s="89" t="s">
        <v>4690</v>
      </c>
      <c r="D1496" s="89" t="s">
        <v>4691</v>
      </c>
      <c r="E1496" s="82">
        <v>3006788850</v>
      </c>
      <c r="F1496" s="95" t="s">
        <v>4689</v>
      </c>
      <c r="G1496" s="82">
        <v>52715108</v>
      </c>
      <c r="H1496" s="93" t="s">
        <v>1123</v>
      </c>
      <c r="I1496" s="92"/>
    </row>
    <row r="1497" spans="1:9" x14ac:dyDescent="0.2">
      <c r="A1497" s="69">
        <v>1497</v>
      </c>
      <c r="B1497" s="89" t="s">
        <v>4692</v>
      </c>
      <c r="C1497" s="89" t="s">
        <v>4693</v>
      </c>
      <c r="D1497" s="89" t="s">
        <v>4694</v>
      </c>
      <c r="E1497" s="82">
        <v>3112220163</v>
      </c>
      <c r="F1497" s="95" t="s">
        <v>4689</v>
      </c>
      <c r="G1497" s="82">
        <v>3128373</v>
      </c>
      <c r="H1497" s="93" t="s">
        <v>1123</v>
      </c>
      <c r="I1497" s="92"/>
    </row>
    <row r="1498" spans="1:9" x14ac:dyDescent="0.2">
      <c r="A1498" s="69">
        <v>1498</v>
      </c>
      <c r="B1498" s="89" t="s">
        <v>4695</v>
      </c>
      <c r="C1498" s="89" t="s">
        <v>639</v>
      </c>
      <c r="D1498" s="89" t="s">
        <v>4696</v>
      </c>
      <c r="E1498" s="82"/>
      <c r="F1498" s="95" t="s">
        <v>4689</v>
      </c>
      <c r="G1498" s="82"/>
      <c r="H1498" s="93" t="s">
        <v>1123</v>
      </c>
      <c r="I1498" s="92"/>
    </row>
    <row r="1499" spans="1:9" x14ac:dyDescent="0.2">
      <c r="A1499" s="69">
        <v>1499</v>
      </c>
      <c r="B1499" s="89" t="s">
        <v>4697</v>
      </c>
      <c r="C1499" s="89" t="s">
        <v>639</v>
      </c>
      <c r="D1499" s="89" t="s">
        <v>4698</v>
      </c>
      <c r="E1499" s="82">
        <v>3204216111</v>
      </c>
      <c r="F1499" s="95" t="s">
        <v>4699</v>
      </c>
      <c r="G1499" s="82">
        <v>80382148</v>
      </c>
      <c r="H1499" s="93" t="s">
        <v>1123</v>
      </c>
      <c r="I1499" s="92"/>
    </row>
    <row r="1500" spans="1:9" x14ac:dyDescent="0.2">
      <c r="A1500" s="69">
        <v>1500</v>
      </c>
      <c r="B1500" s="111" t="s">
        <v>4700</v>
      </c>
      <c r="C1500" s="111" t="s">
        <v>4701</v>
      </c>
      <c r="D1500" s="111" t="s">
        <v>4702</v>
      </c>
      <c r="E1500" s="112">
        <v>3195610660</v>
      </c>
      <c r="F1500" s="113" t="s">
        <v>4703</v>
      </c>
      <c r="G1500" s="112">
        <v>1013617301</v>
      </c>
      <c r="H1500" s="93" t="s">
        <v>1123</v>
      </c>
      <c r="I1500" s="92"/>
    </row>
    <row r="1501" spans="1:9" x14ac:dyDescent="0.2">
      <c r="A1501" s="69">
        <v>1501</v>
      </c>
      <c r="B1501" s="89" t="s">
        <v>4704</v>
      </c>
      <c r="C1501" s="89" t="s">
        <v>4705</v>
      </c>
      <c r="D1501" s="89" t="s">
        <v>4706</v>
      </c>
      <c r="E1501" s="82">
        <v>3212457193</v>
      </c>
      <c r="F1501" s="95" t="s">
        <v>2418</v>
      </c>
      <c r="G1501" s="82">
        <v>35329078</v>
      </c>
      <c r="H1501" s="93" t="s">
        <v>1123</v>
      </c>
      <c r="I1501" s="92"/>
    </row>
    <row r="1502" spans="1:9" x14ac:dyDescent="0.2">
      <c r="A1502" s="69">
        <v>1502</v>
      </c>
      <c r="B1502" s="89" t="s">
        <v>4707</v>
      </c>
      <c r="C1502" s="89" t="s">
        <v>4708</v>
      </c>
      <c r="D1502" s="89" t="s">
        <v>4709</v>
      </c>
      <c r="E1502" s="82">
        <v>3125065836</v>
      </c>
      <c r="F1502" s="95" t="s">
        <v>4710</v>
      </c>
      <c r="G1502" s="82">
        <v>52112794</v>
      </c>
      <c r="H1502" s="93" t="s">
        <v>1123</v>
      </c>
      <c r="I1502" s="92"/>
    </row>
    <row r="1503" spans="1:9" x14ac:dyDescent="0.2">
      <c r="A1503" s="69">
        <v>1503</v>
      </c>
      <c r="B1503" s="89" t="s">
        <v>3139</v>
      </c>
      <c r="C1503" s="89" t="s">
        <v>4711</v>
      </c>
      <c r="D1503" s="89" t="s">
        <v>4712</v>
      </c>
      <c r="E1503" s="82">
        <v>3112276385</v>
      </c>
      <c r="F1503" s="95" t="s">
        <v>3564</v>
      </c>
      <c r="G1503" s="82"/>
      <c r="H1503" s="93" t="s">
        <v>1123</v>
      </c>
      <c r="I1503" s="92"/>
    </row>
    <row r="1504" spans="1:9" x14ac:dyDescent="0.2">
      <c r="A1504" s="69">
        <v>1504</v>
      </c>
      <c r="B1504" s="89" t="s">
        <v>4713</v>
      </c>
      <c r="C1504" s="89" t="s">
        <v>4714</v>
      </c>
      <c r="D1504" s="89" t="s">
        <v>4715</v>
      </c>
      <c r="E1504" s="82">
        <v>3209532084</v>
      </c>
      <c r="F1504" s="95" t="s">
        <v>3564</v>
      </c>
      <c r="G1504" s="82">
        <v>51658055</v>
      </c>
      <c r="H1504" s="93" t="s">
        <v>1123</v>
      </c>
      <c r="I1504" s="92"/>
    </row>
    <row r="1505" spans="1:9" x14ac:dyDescent="0.2">
      <c r="A1505" s="69">
        <v>1505</v>
      </c>
      <c r="B1505" s="89" t="s">
        <v>4184</v>
      </c>
      <c r="C1505" s="89" t="s">
        <v>4716</v>
      </c>
      <c r="D1505" s="89" t="s">
        <v>4717</v>
      </c>
      <c r="E1505" s="82">
        <v>3115117559</v>
      </c>
      <c r="F1505" s="95" t="s">
        <v>3564</v>
      </c>
      <c r="G1505" s="82">
        <v>35393174</v>
      </c>
      <c r="H1505" s="93" t="s">
        <v>1123</v>
      </c>
      <c r="I1505" s="92"/>
    </row>
    <row r="1506" spans="1:9" x14ac:dyDescent="0.2">
      <c r="A1506" s="69">
        <v>1506</v>
      </c>
      <c r="B1506" s="89" t="s">
        <v>4718</v>
      </c>
      <c r="C1506" s="89" t="s">
        <v>4719</v>
      </c>
      <c r="D1506" s="89" t="s">
        <v>4720</v>
      </c>
      <c r="E1506" s="82">
        <v>3212469096</v>
      </c>
      <c r="F1506" s="113" t="s">
        <v>4647</v>
      </c>
      <c r="G1506" s="82"/>
      <c r="H1506" s="93" t="s">
        <v>1123</v>
      </c>
      <c r="I1506" s="92"/>
    </row>
    <row r="1507" spans="1:9" x14ac:dyDescent="0.2">
      <c r="A1507" s="69">
        <v>1507</v>
      </c>
      <c r="B1507" s="89" t="s">
        <v>4721</v>
      </c>
      <c r="C1507" s="89" t="s">
        <v>4722</v>
      </c>
      <c r="D1507" s="89" t="s">
        <v>4723</v>
      </c>
      <c r="E1507" s="82">
        <v>3005538422</v>
      </c>
      <c r="F1507" s="95" t="s">
        <v>4724</v>
      </c>
      <c r="G1507" s="82">
        <v>52013582</v>
      </c>
      <c r="H1507" s="93" t="s">
        <v>1123</v>
      </c>
      <c r="I1507" s="92"/>
    </row>
    <row r="1508" spans="1:9" x14ac:dyDescent="0.2">
      <c r="A1508" s="69">
        <v>1508</v>
      </c>
      <c r="B1508" s="89" t="s">
        <v>4725</v>
      </c>
      <c r="C1508" s="89" t="s">
        <v>639</v>
      </c>
      <c r="D1508" s="89" t="s">
        <v>4726</v>
      </c>
      <c r="E1508" s="82">
        <v>7607469</v>
      </c>
      <c r="F1508" s="95" t="s">
        <v>3256</v>
      </c>
      <c r="G1508" s="82"/>
      <c r="H1508" s="93" t="s">
        <v>1123</v>
      </c>
      <c r="I1508" s="92"/>
    </row>
    <row r="1509" spans="1:9" x14ac:dyDescent="0.2">
      <c r="A1509" s="69">
        <v>1509</v>
      </c>
      <c r="B1509" s="89" t="s">
        <v>4727</v>
      </c>
      <c r="C1509" s="89" t="s">
        <v>4728</v>
      </c>
      <c r="D1509" s="89"/>
      <c r="E1509" s="82">
        <v>3222739209</v>
      </c>
      <c r="F1509" s="95" t="s">
        <v>3564</v>
      </c>
      <c r="G1509" s="82">
        <v>1057892848</v>
      </c>
      <c r="H1509" s="93" t="s">
        <v>1123</v>
      </c>
      <c r="I1509" s="92"/>
    </row>
    <row r="1510" spans="1:9" x14ac:dyDescent="0.2">
      <c r="A1510" s="69">
        <v>1510</v>
      </c>
      <c r="B1510" s="89" t="s">
        <v>2512</v>
      </c>
      <c r="C1510" s="89" t="s">
        <v>4729</v>
      </c>
      <c r="D1510" s="89" t="s">
        <v>4730</v>
      </c>
      <c r="E1510" s="82">
        <v>5674172</v>
      </c>
      <c r="F1510" s="95" t="s">
        <v>3564</v>
      </c>
      <c r="G1510" s="82">
        <v>52739949</v>
      </c>
      <c r="H1510" s="93" t="s">
        <v>1123</v>
      </c>
      <c r="I1510" s="92"/>
    </row>
    <row r="1511" spans="1:9" x14ac:dyDescent="0.2">
      <c r="A1511" s="69">
        <v>1511</v>
      </c>
      <c r="B1511" s="89" t="s">
        <v>4731</v>
      </c>
      <c r="C1511" s="89" t="s">
        <v>4732</v>
      </c>
      <c r="D1511" s="89" t="s">
        <v>4733</v>
      </c>
      <c r="E1511" s="82">
        <v>2729267</v>
      </c>
      <c r="F1511" s="95" t="s">
        <v>4724</v>
      </c>
      <c r="G1511" s="82">
        <v>79401381</v>
      </c>
      <c r="H1511" s="93" t="s">
        <v>1123</v>
      </c>
      <c r="I1511" s="92"/>
    </row>
    <row r="1512" spans="1:9" x14ac:dyDescent="0.2">
      <c r="A1512" s="69">
        <v>1512</v>
      </c>
      <c r="B1512" s="89" t="s">
        <v>4734</v>
      </c>
      <c r="C1512" s="89" t="s">
        <v>4735</v>
      </c>
      <c r="D1512" s="89" t="s">
        <v>4736</v>
      </c>
      <c r="E1512" s="82">
        <v>5679845</v>
      </c>
      <c r="F1512" s="95" t="s">
        <v>3256</v>
      </c>
      <c r="G1512" s="82">
        <v>52742574</v>
      </c>
      <c r="H1512" s="93" t="s">
        <v>1123</v>
      </c>
      <c r="I1512" s="92"/>
    </row>
    <row r="1513" spans="1:9" x14ac:dyDescent="0.2">
      <c r="A1513" s="69">
        <v>1513</v>
      </c>
      <c r="B1513" s="111" t="s">
        <v>4737</v>
      </c>
      <c r="C1513" s="111" t="s">
        <v>1348</v>
      </c>
      <c r="D1513" s="111" t="s">
        <v>4738</v>
      </c>
      <c r="E1513" s="112">
        <v>7390322</v>
      </c>
      <c r="F1513" s="113" t="s">
        <v>3564</v>
      </c>
      <c r="G1513" s="112">
        <v>41901339</v>
      </c>
      <c r="H1513" s="93" t="s">
        <v>1123</v>
      </c>
      <c r="I1513" s="92"/>
    </row>
    <row r="1514" spans="1:9" x14ac:dyDescent="0.2">
      <c r="A1514" s="69">
        <v>1514</v>
      </c>
      <c r="B1514" s="89" t="s">
        <v>4739</v>
      </c>
      <c r="C1514" s="89" t="s">
        <v>4740</v>
      </c>
      <c r="D1514" s="89" t="s">
        <v>4741</v>
      </c>
      <c r="E1514" s="82">
        <v>5681177</v>
      </c>
      <c r="F1514" s="95" t="s">
        <v>4742</v>
      </c>
      <c r="G1514" s="82">
        <v>41679948</v>
      </c>
      <c r="H1514" s="93" t="s">
        <v>1123</v>
      </c>
      <c r="I1514" s="92"/>
    </row>
    <row r="1515" spans="1:9" x14ac:dyDescent="0.2">
      <c r="A1515" s="69">
        <v>1515</v>
      </c>
      <c r="B1515" s="89" t="s">
        <v>4743</v>
      </c>
      <c r="C1515" s="89" t="s">
        <v>4744</v>
      </c>
      <c r="D1515" s="89" t="s">
        <v>4745</v>
      </c>
      <c r="E1515" s="82">
        <v>3134797100</v>
      </c>
      <c r="F1515" s="95" t="s">
        <v>4746</v>
      </c>
      <c r="G1515" s="82">
        <v>13000156154</v>
      </c>
      <c r="H1515" s="93" t="s">
        <v>1123</v>
      </c>
      <c r="I1515" s="92"/>
    </row>
    <row r="1516" spans="1:9" x14ac:dyDescent="0.2">
      <c r="A1516" s="69">
        <v>1516</v>
      </c>
      <c r="B1516" s="89" t="s">
        <v>4747</v>
      </c>
      <c r="C1516" s="89" t="s">
        <v>4748</v>
      </c>
      <c r="D1516" s="89" t="s">
        <v>4749</v>
      </c>
      <c r="E1516" s="82">
        <v>3125564643</v>
      </c>
      <c r="F1516" s="113" t="s">
        <v>4647</v>
      </c>
      <c r="G1516" s="82">
        <v>19281289</v>
      </c>
      <c r="H1516" s="93" t="s">
        <v>1123</v>
      </c>
      <c r="I1516" s="92"/>
    </row>
    <row r="1517" spans="1:9" x14ac:dyDescent="0.2">
      <c r="A1517" s="69">
        <v>1517</v>
      </c>
      <c r="B1517" s="89" t="s">
        <v>4750</v>
      </c>
      <c r="C1517" s="89" t="s">
        <v>4751</v>
      </c>
      <c r="D1517" s="89" t="s">
        <v>4752</v>
      </c>
      <c r="E1517" s="82" t="s">
        <v>4753</v>
      </c>
      <c r="F1517" s="95" t="s">
        <v>4754</v>
      </c>
      <c r="G1517" s="82">
        <v>80116115</v>
      </c>
      <c r="H1517" s="93" t="s">
        <v>1123</v>
      </c>
      <c r="I1517" s="92"/>
    </row>
    <row r="1518" spans="1:9" x14ac:dyDescent="0.2">
      <c r="A1518" s="69">
        <v>1518</v>
      </c>
      <c r="B1518" s="89" t="s">
        <v>4755</v>
      </c>
      <c r="C1518" s="89" t="s">
        <v>948</v>
      </c>
      <c r="D1518" s="89" t="s">
        <v>4756</v>
      </c>
      <c r="E1518" s="82"/>
      <c r="F1518" s="95" t="s">
        <v>4631</v>
      </c>
      <c r="G1518" s="82"/>
      <c r="H1518" s="93" t="s">
        <v>1123</v>
      </c>
      <c r="I1518" s="92"/>
    </row>
    <row r="1519" spans="1:9" x14ac:dyDescent="0.2">
      <c r="A1519" s="69">
        <v>1519</v>
      </c>
      <c r="B1519" s="89" t="s">
        <v>4757</v>
      </c>
      <c r="C1519" s="89" t="s">
        <v>4758</v>
      </c>
      <c r="D1519" s="89" t="s">
        <v>4759</v>
      </c>
      <c r="E1519" s="82"/>
      <c r="F1519" s="95" t="s">
        <v>4631</v>
      </c>
      <c r="G1519" s="82"/>
      <c r="H1519" s="93" t="s">
        <v>1123</v>
      </c>
      <c r="I1519" s="92"/>
    </row>
    <row r="1520" spans="1:9" x14ac:dyDescent="0.2">
      <c r="A1520" s="69">
        <v>1520</v>
      </c>
      <c r="B1520" s="89" t="s">
        <v>4760</v>
      </c>
      <c r="C1520" s="89" t="s">
        <v>4761</v>
      </c>
      <c r="D1520" s="89" t="s">
        <v>4762</v>
      </c>
      <c r="E1520" s="82">
        <v>3104789318</v>
      </c>
      <c r="F1520" s="95" t="s">
        <v>1028</v>
      </c>
      <c r="G1520" s="82">
        <v>1097991796</v>
      </c>
      <c r="H1520" s="95" t="s">
        <v>1123</v>
      </c>
      <c r="I1520" s="92"/>
    </row>
    <row r="1521" spans="1:9" x14ac:dyDescent="0.2">
      <c r="A1521" s="69">
        <v>1521</v>
      </c>
      <c r="B1521" s="89" t="s">
        <v>2580</v>
      </c>
      <c r="C1521" s="89" t="s">
        <v>4763</v>
      </c>
      <c r="D1521" s="89" t="s">
        <v>4764</v>
      </c>
      <c r="E1521" s="82">
        <v>3142133708</v>
      </c>
      <c r="F1521" s="95" t="s">
        <v>1028</v>
      </c>
      <c r="G1521" s="82">
        <v>80879174</v>
      </c>
      <c r="H1521" s="95" t="s">
        <v>1123</v>
      </c>
      <c r="I1521" s="92"/>
    </row>
    <row r="1522" spans="1:9" x14ac:dyDescent="0.2">
      <c r="A1522" s="69">
        <v>1522</v>
      </c>
      <c r="B1522" s="89" t="s">
        <v>1857</v>
      </c>
      <c r="C1522" s="89" t="s">
        <v>4765</v>
      </c>
      <c r="D1522" s="89" t="s">
        <v>4766</v>
      </c>
      <c r="E1522" s="82">
        <v>3143932279</v>
      </c>
      <c r="F1522" s="95" t="s">
        <v>1028</v>
      </c>
      <c r="G1522" s="82">
        <v>63437674</v>
      </c>
      <c r="H1522" s="95" t="s">
        <v>1123</v>
      </c>
      <c r="I1522" s="92"/>
    </row>
    <row r="1523" spans="1:9" x14ac:dyDescent="0.2">
      <c r="A1523" s="69">
        <v>1523</v>
      </c>
      <c r="B1523" s="89" t="s">
        <v>4767</v>
      </c>
      <c r="C1523" s="89" t="s">
        <v>4768</v>
      </c>
      <c r="D1523" s="89" t="s">
        <v>4769</v>
      </c>
      <c r="E1523" s="82">
        <v>3138223946</v>
      </c>
      <c r="F1523" s="95" t="s">
        <v>3006</v>
      </c>
      <c r="G1523" s="82">
        <v>52280596</v>
      </c>
      <c r="H1523" s="95" t="s">
        <v>1443</v>
      </c>
      <c r="I1523" s="92"/>
    </row>
    <row r="1524" spans="1:9" x14ac:dyDescent="0.2">
      <c r="A1524" s="69">
        <v>1524</v>
      </c>
      <c r="B1524" s="89" t="s">
        <v>4770</v>
      </c>
      <c r="C1524" s="89" t="s">
        <v>4771</v>
      </c>
      <c r="D1524" s="89" t="s">
        <v>4772</v>
      </c>
      <c r="E1524" s="82">
        <v>3134599090</v>
      </c>
      <c r="F1524" s="95" t="s">
        <v>4773</v>
      </c>
      <c r="G1524" s="82">
        <v>80724246</v>
      </c>
      <c r="H1524" s="95" t="s">
        <v>1443</v>
      </c>
      <c r="I1524" s="92"/>
    </row>
    <row r="1525" spans="1:9" x14ac:dyDescent="0.2">
      <c r="A1525" s="69">
        <v>1525</v>
      </c>
      <c r="B1525" s="89" t="s">
        <v>4774</v>
      </c>
      <c r="C1525" s="89" t="s">
        <v>3468</v>
      </c>
      <c r="D1525" s="89" t="s">
        <v>4775</v>
      </c>
      <c r="E1525" s="82">
        <v>3166364618</v>
      </c>
      <c r="F1525" s="95" t="s">
        <v>1072</v>
      </c>
      <c r="G1525" s="82">
        <v>80225339</v>
      </c>
      <c r="H1525" s="95" t="s">
        <v>1443</v>
      </c>
      <c r="I1525" s="92"/>
    </row>
    <row r="1526" spans="1:9" x14ac:dyDescent="0.2">
      <c r="A1526" s="69">
        <v>1526</v>
      </c>
      <c r="B1526" s="89" t="s">
        <v>4776</v>
      </c>
      <c r="C1526" s="89" t="s">
        <v>4777</v>
      </c>
      <c r="D1526" s="89"/>
      <c r="E1526" s="82">
        <v>3204088479</v>
      </c>
      <c r="F1526" s="95" t="s">
        <v>1896</v>
      </c>
      <c r="G1526" s="82"/>
      <c r="H1526" s="95" t="s">
        <v>1443</v>
      </c>
      <c r="I1526" s="92"/>
    </row>
    <row r="1527" spans="1:9" x14ac:dyDescent="0.2">
      <c r="A1527" s="69">
        <v>1527</v>
      </c>
      <c r="B1527" s="89" t="s">
        <v>4778</v>
      </c>
      <c r="C1527" s="89" t="s">
        <v>4779</v>
      </c>
      <c r="D1527" s="89" t="s">
        <v>4780</v>
      </c>
      <c r="E1527" s="82">
        <v>3168136003</v>
      </c>
      <c r="F1527" s="95" t="s">
        <v>1896</v>
      </c>
      <c r="G1527" s="82">
        <v>41718521</v>
      </c>
      <c r="H1527" s="95" t="s">
        <v>1443</v>
      </c>
      <c r="I1527" s="92"/>
    </row>
    <row r="1528" spans="1:9" x14ac:dyDescent="0.2">
      <c r="A1528" s="69">
        <v>1528</v>
      </c>
      <c r="B1528" s="89" t="s">
        <v>4781</v>
      </c>
      <c r="C1528" s="89" t="s">
        <v>4782</v>
      </c>
      <c r="D1528" s="89" t="s">
        <v>4783</v>
      </c>
      <c r="E1528" s="82">
        <v>3665503</v>
      </c>
      <c r="F1528" s="95" t="s">
        <v>1896</v>
      </c>
      <c r="G1528" s="82">
        <v>52733968</v>
      </c>
      <c r="H1528" s="95" t="s">
        <v>1443</v>
      </c>
      <c r="I1528" s="92"/>
    </row>
    <row r="1529" spans="1:9" x14ac:dyDescent="0.2">
      <c r="A1529" s="69">
        <v>1529</v>
      </c>
      <c r="B1529" s="89" t="s">
        <v>4784</v>
      </c>
      <c r="C1529" s="89" t="s">
        <v>1525</v>
      </c>
      <c r="D1529" s="89" t="s">
        <v>4785</v>
      </c>
      <c r="E1529" s="82">
        <v>3209509940</v>
      </c>
      <c r="F1529" s="95" t="s">
        <v>1896</v>
      </c>
      <c r="G1529" s="82">
        <v>79431756</v>
      </c>
      <c r="H1529" s="95" t="s">
        <v>1443</v>
      </c>
      <c r="I1529" s="92"/>
    </row>
    <row r="1530" spans="1:9" x14ac:dyDescent="0.2">
      <c r="A1530" s="69">
        <v>1530</v>
      </c>
      <c r="B1530" s="89" t="s">
        <v>4786</v>
      </c>
      <c r="C1530" s="89" t="s">
        <v>4787</v>
      </c>
      <c r="D1530" s="89" t="s">
        <v>4788</v>
      </c>
      <c r="E1530" s="82">
        <v>3132405752</v>
      </c>
      <c r="F1530" s="95" t="s">
        <v>1896</v>
      </c>
      <c r="G1530" s="82">
        <v>79312388</v>
      </c>
      <c r="H1530" s="95" t="s">
        <v>1443</v>
      </c>
      <c r="I1530" s="92"/>
    </row>
    <row r="1531" spans="1:9" x14ac:dyDescent="0.2">
      <c r="A1531" s="69">
        <v>1531</v>
      </c>
      <c r="B1531" s="89" t="s">
        <v>4789</v>
      </c>
      <c r="C1531" s="89" t="s">
        <v>4790</v>
      </c>
      <c r="D1531" s="89" t="s">
        <v>4791</v>
      </c>
      <c r="E1531" s="82">
        <v>8620893</v>
      </c>
      <c r="F1531" s="95" t="s">
        <v>1896</v>
      </c>
      <c r="G1531" s="82">
        <v>3017482</v>
      </c>
      <c r="H1531" s="95" t="s">
        <v>1443</v>
      </c>
      <c r="I1531" s="92"/>
    </row>
    <row r="1532" spans="1:9" x14ac:dyDescent="0.2">
      <c r="A1532" s="69">
        <v>1532</v>
      </c>
      <c r="B1532" s="89" t="s">
        <v>4792</v>
      </c>
      <c r="C1532" s="89" t="s">
        <v>4793</v>
      </c>
      <c r="D1532" s="89"/>
      <c r="E1532" s="82">
        <v>3223878337</v>
      </c>
      <c r="F1532" s="95" t="s">
        <v>2418</v>
      </c>
      <c r="G1532" s="82">
        <v>1057488023</v>
      </c>
      <c r="H1532" s="93" t="s">
        <v>1123</v>
      </c>
      <c r="I1532" s="92"/>
    </row>
    <row r="1533" spans="1:9" x14ac:dyDescent="0.2">
      <c r="A1533" s="69">
        <v>1533</v>
      </c>
      <c r="B1533" s="89" t="s">
        <v>4794</v>
      </c>
      <c r="C1533" s="89" t="s">
        <v>4795</v>
      </c>
      <c r="D1533" s="89" t="s">
        <v>4796</v>
      </c>
      <c r="E1533" s="82">
        <v>3144003342</v>
      </c>
      <c r="F1533" s="95" t="s">
        <v>4560</v>
      </c>
      <c r="G1533" s="82">
        <v>10229992581</v>
      </c>
      <c r="H1533" s="93" t="s">
        <v>1123</v>
      </c>
      <c r="I1533" s="92"/>
    </row>
    <row r="1534" spans="1:9" x14ac:dyDescent="0.2">
      <c r="A1534" s="69">
        <v>1534</v>
      </c>
      <c r="B1534" s="89" t="s">
        <v>4797</v>
      </c>
      <c r="C1534" s="89" t="s">
        <v>4798</v>
      </c>
      <c r="D1534" s="89" t="s">
        <v>2558</v>
      </c>
      <c r="E1534" s="82">
        <v>3112460026</v>
      </c>
      <c r="F1534" s="95" t="s">
        <v>2418</v>
      </c>
      <c r="G1534" s="82">
        <v>93344227</v>
      </c>
      <c r="H1534" s="95" t="s">
        <v>1123</v>
      </c>
      <c r="I1534" s="92"/>
    </row>
    <row r="1535" spans="1:9" x14ac:dyDescent="0.2">
      <c r="A1535" s="69">
        <v>1535</v>
      </c>
      <c r="B1535" s="89" t="s">
        <v>4799</v>
      </c>
      <c r="C1535" s="89" t="s">
        <v>4800</v>
      </c>
      <c r="D1535" s="89" t="s">
        <v>4801</v>
      </c>
      <c r="E1535" s="82">
        <v>3212323649</v>
      </c>
      <c r="F1535" s="95" t="s">
        <v>4560</v>
      </c>
      <c r="G1535" s="82">
        <v>41579281</v>
      </c>
      <c r="H1535" s="95" t="s">
        <v>1123</v>
      </c>
      <c r="I1535" s="92"/>
    </row>
    <row r="1536" spans="1:9" x14ac:dyDescent="0.2">
      <c r="A1536" s="69">
        <v>1536</v>
      </c>
      <c r="B1536" s="89" t="s">
        <v>4802</v>
      </c>
      <c r="C1536" s="89" t="s">
        <v>3736</v>
      </c>
      <c r="D1536" s="89" t="s">
        <v>4803</v>
      </c>
      <c r="E1536" s="82">
        <v>3145097291</v>
      </c>
      <c r="F1536" s="95" t="s">
        <v>2418</v>
      </c>
      <c r="G1536" s="82"/>
      <c r="H1536" s="95" t="s">
        <v>1123</v>
      </c>
      <c r="I1536" s="92"/>
    </row>
    <row r="1537" spans="1:9" x14ac:dyDescent="0.2">
      <c r="A1537" s="69">
        <v>1537</v>
      </c>
      <c r="B1537" s="89" t="s">
        <v>4804</v>
      </c>
      <c r="C1537" s="89" t="s">
        <v>4805</v>
      </c>
      <c r="D1537" s="89" t="s">
        <v>4806</v>
      </c>
      <c r="E1537" s="82">
        <v>3132969098</v>
      </c>
      <c r="F1537" s="95" t="s">
        <v>2418</v>
      </c>
      <c r="G1537" s="82"/>
      <c r="H1537" s="95" t="s">
        <v>1123</v>
      </c>
      <c r="I1537" s="92"/>
    </row>
    <row r="1538" spans="1:9" x14ac:dyDescent="0.2">
      <c r="A1538" s="69">
        <v>1538</v>
      </c>
      <c r="B1538" s="89" t="s">
        <v>4807</v>
      </c>
      <c r="C1538" s="89" t="s">
        <v>4808</v>
      </c>
      <c r="D1538" s="89" t="s">
        <v>4809</v>
      </c>
      <c r="E1538" s="82">
        <v>3212779061</v>
      </c>
      <c r="F1538" s="95" t="s">
        <v>2418</v>
      </c>
      <c r="G1538" s="82">
        <v>12207362</v>
      </c>
      <c r="H1538" s="95" t="s">
        <v>1123</v>
      </c>
      <c r="I1538" s="92"/>
    </row>
    <row r="1539" spans="1:9" x14ac:dyDescent="0.2">
      <c r="A1539" s="69">
        <v>1539</v>
      </c>
      <c r="B1539" s="89" t="s">
        <v>4810</v>
      </c>
      <c r="C1539" s="89" t="s">
        <v>4811</v>
      </c>
      <c r="D1539" s="89" t="s">
        <v>4812</v>
      </c>
      <c r="E1539" s="82">
        <v>3138622754</v>
      </c>
      <c r="F1539" s="95" t="s">
        <v>2418</v>
      </c>
      <c r="G1539" s="82">
        <v>8048928</v>
      </c>
      <c r="H1539" s="95" t="s">
        <v>1123</v>
      </c>
      <c r="I1539" s="92"/>
    </row>
    <row r="1540" spans="1:9" x14ac:dyDescent="0.2">
      <c r="A1540" s="69">
        <v>1540</v>
      </c>
      <c r="B1540" s="89" t="s">
        <v>4813</v>
      </c>
      <c r="C1540" s="89" t="s">
        <v>4814</v>
      </c>
      <c r="D1540" s="89" t="s">
        <v>4815</v>
      </c>
      <c r="E1540" s="82">
        <v>3112186411</v>
      </c>
      <c r="F1540" s="95" t="s">
        <v>2418</v>
      </c>
      <c r="G1540" s="82"/>
      <c r="H1540" s="95" t="s">
        <v>1123</v>
      </c>
      <c r="I1540" s="92"/>
    </row>
    <row r="1541" spans="1:9" x14ac:dyDescent="0.2">
      <c r="A1541" s="69">
        <v>1541</v>
      </c>
      <c r="B1541" s="89" t="s">
        <v>4816</v>
      </c>
      <c r="C1541" s="89" t="s">
        <v>4817</v>
      </c>
      <c r="D1541" s="89" t="s">
        <v>4818</v>
      </c>
      <c r="E1541" s="82">
        <v>2002844</v>
      </c>
      <c r="F1541" s="95" t="s">
        <v>2418</v>
      </c>
      <c r="G1541" s="82">
        <v>52725002</v>
      </c>
      <c r="H1541" s="95" t="s">
        <v>1123</v>
      </c>
      <c r="I1541" s="92"/>
    </row>
    <row r="1542" spans="1:9" x14ac:dyDescent="0.2">
      <c r="A1542" s="69">
        <v>1542</v>
      </c>
      <c r="B1542" s="89" t="s">
        <v>2565</v>
      </c>
      <c r="C1542" s="89" t="s">
        <v>2566</v>
      </c>
      <c r="D1542" s="89" t="s">
        <v>4819</v>
      </c>
      <c r="E1542" s="82">
        <v>3202317653</v>
      </c>
      <c r="F1542" s="95" t="s">
        <v>2418</v>
      </c>
      <c r="G1542" s="82">
        <v>13954189</v>
      </c>
      <c r="H1542" s="95" t="s">
        <v>1123</v>
      </c>
      <c r="I1542" s="92"/>
    </row>
    <row r="1543" spans="1:9" x14ac:dyDescent="0.2">
      <c r="A1543" s="69">
        <v>1543</v>
      </c>
      <c r="B1543" s="89" t="s">
        <v>4820</v>
      </c>
      <c r="C1543" s="89" t="s">
        <v>4821</v>
      </c>
      <c r="D1543" s="89" t="s">
        <v>4822</v>
      </c>
      <c r="E1543" s="82">
        <v>2392511</v>
      </c>
      <c r="F1543" s="95" t="s">
        <v>1072</v>
      </c>
      <c r="G1543" s="82">
        <v>79367296</v>
      </c>
      <c r="H1543" s="95" t="s">
        <v>1443</v>
      </c>
      <c r="I1543" s="92"/>
    </row>
    <row r="1544" spans="1:9" x14ac:dyDescent="0.2">
      <c r="A1544" s="69">
        <v>1544</v>
      </c>
      <c r="B1544" s="89" t="s">
        <v>4823</v>
      </c>
      <c r="C1544" s="89" t="s">
        <v>4824</v>
      </c>
      <c r="D1544" s="89" t="s">
        <v>4825</v>
      </c>
      <c r="E1544" s="82">
        <v>3115694957</v>
      </c>
      <c r="F1544" s="95" t="s">
        <v>1896</v>
      </c>
      <c r="G1544" s="82">
        <v>52159934</v>
      </c>
      <c r="H1544" s="95" t="s">
        <v>1443</v>
      </c>
      <c r="I1544" s="92"/>
    </row>
    <row r="1545" spans="1:9" x14ac:dyDescent="0.2">
      <c r="A1545" s="69">
        <v>1545</v>
      </c>
      <c r="B1545" s="89" t="s">
        <v>4826</v>
      </c>
      <c r="C1545" s="89" t="s">
        <v>4827</v>
      </c>
      <c r="D1545" s="89" t="s">
        <v>4828</v>
      </c>
      <c r="E1545" s="82">
        <v>3158301713</v>
      </c>
      <c r="F1545" s="95" t="s">
        <v>1896</v>
      </c>
      <c r="G1545" s="82">
        <v>1026300384</v>
      </c>
      <c r="H1545" s="95" t="s">
        <v>1443</v>
      </c>
      <c r="I1545" s="92"/>
    </row>
    <row r="1546" spans="1:9" x14ac:dyDescent="0.2">
      <c r="A1546" s="69">
        <v>1546</v>
      </c>
      <c r="B1546" s="89" t="s">
        <v>4829</v>
      </c>
      <c r="C1546" s="89" t="s">
        <v>4830</v>
      </c>
      <c r="D1546" s="89" t="s">
        <v>4831</v>
      </c>
      <c r="E1546" s="82">
        <v>3124482917</v>
      </c>
      <c r="F1546" s="95" t="s">
        <v>1896</v>
      </c>
      <c r="G1546" s="82">
        <v>74329528</v>
      </c>
      <c r="H1546" s="95" t="s">
        <v>1443</v>
      </c>
      <c r="I1546" s="92"/>
    </row>
    <row r="1547" spans="1:9" x14ac:dyDescent="0.2">
      <c r="A1547" s="69">
        <v>1547</v>
      </c>
      <c r="B1547" s="89" t="s">
        <v>4832</v>
      </c>
      <c r="C1547" s="89" t="s">
        <v>4833</v>
      </c>
      <c r="D1547" s="89" t="s">
        <v>4834</v>
      </c>
      <c r="E1547" s="82">
        <v>3133895626</v>
      </c>
      <c r="F1547" s="95" t="s">
        <v>1896</v>
      </c>
      <c r="G1547" s="82">
        <v>79314940</v>
      </c>
      <c r="H1547" s="95" t="s">
        <v>1443</v>
      </c>
      <c r="I1547" s="92"/>
    </row>
    <row r="1548" spans="1:9" x14ac:dyDescent="0.2">
      <c r="A1548" s="69">
        <v>1548</v>
      </c>
      <c r="B1548" s="89" t="s">
        <v>4835</v>
      </c>
      <c r="C1548" s="89" t="s">
        <v>4836</v>
      </c>
      <c r="D1548" s="89" t="s">
        <v>4837</v>
      </c>
      <c r="E1548" s="82"/>
      <c r="F1548" s="95" t="s">
        <v>1896</v>
      </c>
      <c r="G1548" s="82">
        <v>53044223</v>
      </c>
      <c r="H1548" s="95" t="s">
        <v>1443</v>
      </c>
      <c r="I1548" s="92"/>
    </row>
    <row r="1549" spans="1:9" x14ac:dyDescent="0.2">
      <c r="A1549" s="69">
        <v>1549</v>
      </c>
      <c r="B1549" s="89" t="s">
        <v>4838</v>
      </c>
      <c r="C1549" s="89" t="s">
        <v>950</v>
      </c>
      <c r="D1549" s="89" t="s">
        <v>4839</v>
      </c>
      <c r="E1549" s="82">
        <v>2067505</v>
      </c>
      <c r="F1549" s="95" t="s">
        <v>1033</v>
      </c>
      <c r="G1549" s="82"/>
      <c r="H1549" s="95" t="s">
        <v>4141</v>
      </c>
      <c r="I1549" s="92"/>
    </row>
    <row r="1550" spans="1:9" x14ac:dyDescent="0.2">
      <c r="A1550" s="69">
        <v>1550</v>
      </c>
      <c r="B1550" s="89" t="s">
        <v>4840</v>
      </c>
      <c r="C1550" s="89" t="s">
        <v>4841</v>
      </c>
      <c r="D1550" s="89" t="s">
        <v>4842</v>
      </c>
      <c r="E1550" s="82">
        <v>3209007078</v>
      </c>
      <c r="F1550" s="95" t="s">
        <v>1033</v>
      </c>
      <c r="G1550" s="82"/>
      <c r="H1550" s="95" t="s">
        <v>4141</v>
      </c>
      <c r="I1550" s="92"/>
    </row>
    <row r="1551" spans="1:9" x14ac:dyDescent="0.2">
      <c r="A1551" s="69">
        <v>1551</v>
      </c>
      <c r="B1551" s="89" t="s">
        <v>4843</v>
      </c>
      <c r="C1551" s="89" t="s">
        <v>639</v>
      </c>
      <c r="D1551" s="89" t="s">
        <v>4844</v>
      </c>
      <c r="E1551" s="82">
        <v>4747451</v>
      </c>
      <c r="F1551" s="95" t="s">
        <v>1062</v>
      </c>
      <c r="G1551" s="82">
        <v>79367034</v>
      </c>
      <c r="H1551" s="95" t="s">
        <v>4141</v>
      </c>
      <c r="I1551" s="92"/>
    </row>
    <row r="1552" spans="1:9" x14ac:dyDescent="0.2">
      <c r="A1552" s="69">
        <v>1552</v>
      </c>
      <c r="B1552" s="89" t="s">
        <v>4845</v>
      </c>
      <c r="C1552" s="89" t="s">
        <v>4846</v>
      </c>
      <c r="D1552" s="89" t="s">
        <v>4847</v>
      </c>
      <c r="E1552" s="82">
        <v>3156168514</v>
      </c>
      <c r="F1552" s="95" t="s">
        <v>1062</v>
      </c>
      <c r="G1552" s="82"/>
      <c r="H1552" s="95" t="s">
        <v>4141</v>
      </c>
      <c r="I1552" s="92"/>
    </row>
    <row r="1553" spans="1:9" x14ac:dyDescent="0.2">
      <c r="A1553" s="69">
        <v>1553</v>
      </c>
      <c r="B1553" s="89" t="s">
        <v>4848</v>
      </c>
      <c r="C1553" s="89" t="s">
        <v>639</v>
      </c>
      <c r="D1553" s="89" t="s">
        <v>4849</v>
      </c>
      <c r="E1553" s="82">
        <v>3060141</v>
      </c>
      <c r="F1553" s="95" t="s">
        <v>1044</v>
      </c>
      <c r="G1553" s="82">
        <v>23326583</v>
      </c>
      <c r="H1553" s="95" t="s">
        <v>4141</v>
      </c>
      <c r="I1553" s="92"/>
    </row>
    <row r="1554" spans="1:9" x14ac:dyDescent="0.2">
      <c r="A1554" s="69">
        <v>1554</v>
      </c>
      <c r="B1554" s="89" t="s">
        <v>4850</v>
      </c>
      <c r="C1554" s="89" t="s">
        <v>639</v>
      </c>
      <c r="D1554" s="89" t="s">
        <v>4851</v>
      </c>
      <c r="E1554" s="82">
        <v>3204033798</v>
      </c>
      <c r="F1554" s="95" t="s">
        <v>1044</v>
      </c>
      <c r="G1554" s="82"/>
      <c r="H1554" s="95" t="s">
        <v>4141</v>
      </c>
      <c r="I1554" s="92"/>
    </row>
    <row r="1555" spans="1:9" x14ac:dyDescent="0.2">
      <c r="A1555" s="69">
        <v>1555</v>
      </c>
      <c r="B1555" s="89" t="s">
        <v>4852</v>
      </c>
      <c r="C1555" s="89" t="s">
        <v>639</v>
      </c>
      <c r="D1555" s="89" t="s">
        <v>2727</v>
      </c>
      <c r="E1555" s="82">
        <v>2801917</v>
      </c>
      <c r="F1555" s="95" t="s">
        <v>2621</v>
      </c>
      <c r="G1555" s="82">
        <v>416620331</v>
      </c>
      <c r="H1555" s="95" t="s">
        <v>1123</v>
      </c>
      <c r="I1555" s="92"/>
    </row>
    <row r="1556" spans="1:9" x14ac:dyDescent="0.2">
      <c r="A1556" s="69">
        <v>1556</v>
      </c>
      <c r="B1556" s="89" t="s">
        <v>4853</v>
      </c>
      <c r="C1556" s="89" t="s">
        <v>2828</v>
      </c>
      <c r="D1556" s="89" t="s">
        <v>4854</v>
      </c>
      <c r="E1556" s="82">
        <v>3118292166</v>
      </c>
      <c r="F1556" s="95" t="s">
        <v>2621</v>
      </c>
      <c r="G1556" s="82"/>
      <c r="H1556" s="95" t="s">
        <v>1123</v>
      </c>
      <c r="I1556" s="92"/>
    </row>
    <row r="1557" spans="1:9" x14ac:dyDescent="0.2">
      <c r="A1557" s="69">
        <v>1557</v>
      </c>
      <c r="B1557" s="89" t="s">
        <v>4855</v>
      </c>
      <c r="C1557" s="89" t="s">
        <v>4856</v>
      </c>
      <c r="D1557" s="89" t="s">
        <v>4857</v>
      </c>
      <c r="E1557" s="82">
        <v>3219127142</v>
      </c>
      <c r="F1557" s="95" t="s">
        <v>2621</v>
      </c>
      <c r="G1557" s="82">
        <v>52727846</v>
      </c>
      <c r="H1557" s="95" t="s">
        <v>1123</v>
      </c>
      <c r="I1557" s="92"/>
    </row>
    <row r="1558" spans="1:9" x14ac:dyDescent="0.2">
      <c r="A1558" s="69">
        <v>1558</v>
      </c>
      <c r="B1558" s="89" t="s">
        <v>1381</v>
      </c>
      <c r="C1558" s="89" t="s">
        <v>4858</v>
      </c>
      <c r="D1558" s="89" t="s">
        <v>4859</v>
      </c>
      <c r="E1558" s="82">
        <v>3219322431</v>
      </c>
      <c r="F1558" s="95" t="s">
        <v>2621</v>
      </c>
      <c r="G1558" s="82">
        <v>79544280</v>
      </c>
      <c r="H1558" s="95" t="s">
        <v>1123</v>
      </c>
      <c r="I1558" s="92"/>
    </row>
    <row r="1559" spans="1:9" x14ac:dyDescent="0.2">
      <c r="A1559" s="69">
        <v>1559</v>
      </c>
      <c r="B1559" s="89" t="s">
        <v>4860</v>
      </c>
      <c r="C1559" s="89" t="s">
        <v>639</v>
      </c>
      <c r="D1559" s="89" t="s">
        <v>4861</v>
      </c>
      <c r="E1559" s="82">
        <v>3118297915</v>
      </c>
      <c r="F1559" s="95" t="s">
        <v>2621</v>
      </c>
      <c r="G1559" s="82">
        <v>10337201389</v>
      </c>
      <c r="H1559" s="95" t="s">
        <v>1123</v>
      </c>
      <c r="I1559" s="92"/>
    </row>
    <row r="1560" spans="1:9" x14ac:dyDescent="0.2">
      <c r="A1560" s="69">
        <v>1560</v>
      </c>
      <c r="B1560" s="89" t="s">
        <v>3173</v>
      </c>
      <c r="C1560" s="89" t="s">
        <v>4841</v>
      </c>
      <c r="D1560" s="89" t="s">
        <v>3174</v>
      </c>
      <c r="E1560" s="82">
        <v>3114486594</v>
      </c>
      <c r="F1560" s="95" t="s">
        <v>2621</v>
      </c>
      <c r="G1560" s="82">
        <v>52615220</v>
      </c>
      <c r="H1560" s="95" t="s">
        <v>1123</v>
      </c>
      <c r="I1560" s="92"/>
    </row>
    <row r="1561" spans="1:9" x14ac:dyDescent="0.2">
      <c r="A1561" s="69">
        <v>1561</v>
      </c>
      <c r="B1561" s="89" t="s">
        <v>4862</v>
      </c>
      <c r="C1561" s="89" t="s">
        <v>4863</v>
      </c>
      <c r="D1561" s="89" t="s">
        <v>4864</v>
      </c>
      <c r="E1561" s="82">
        <v>2842770</v>
      </c>
      <c r="F1561" s="95" t="s">
        <v>2621</v>
      </c>
      <c r="G1561" s="82">
        <v>1010231135</v>
      </c>
      <c r="H1561" s="95" t="s">
        <v>1123</v>
      </c>
      <c r="I1561" s="92"/>
    </row>
    <row r="1562" spans="1:9" x14ac:dyDescent="0.2">
      <c r="A1562" s="69">
        <v>1562</v>
      </c>
      <c r="B1562" s="89" t="s">
        <v>4865</v>
      </c>
      <c r="C1562" s="89" t="s">
        <v>639</v>
      </c>
      <c r="D1562" s="89" t="s">
        <v>4866</v>
      </c>
      <c r="E1562" s="82">
        <v>2069988</v>
      </c>
      <c r="F1562" s="95" t="s">
        <v>2621</v>
      </c>
      <c r="G1562" s="82">
        <v>41640208</v>
      </c>
      <c r="H1562" s="95" t="s">
        <v>1123</v>
      </c>
      <c r="I1562" s="92"/>
    </row>
    <row r="1563" spans="1:9" x14ac:dyDescent="0.2">
      <c r="A1563" s="69">
        <v>1563</v>
      </c>
      <c r="B1563" s="89" t="s">
        <v>4840</v>
      </c>
      <c r="C1563" s="89" t="s">
        <v>4867</v>
      </c>
      <c r="D1563" s="89" t="s">
        <v>4868</v>
      </c>
      <c r="E1563" s="82">
        <v>3209007078</v>
      </c>
      <c r="F1563" s="95" t="s">
        <v>2810</v>
      </c>
      <c r="G1563" s="82">
        <v>19308609</v>
      </c>
      <c r="H1563" s="95" t="s">
        <v>1123</v>
      </c>
      <c r="I1563" s="92"/>
    </row>
    <row r="1564" spans="1:9" x14ac:dyDescent="0.2">
      <c r="A1564" s="69">
        <v>1564</v>
      </c>
      <c r="B1564" s="89" t="s">
        <v>4869</v>
      </c>
      <c r="C1564" s="89" t="s">
        <v>639</v>
      </c>
      <c r="D1564" s="89" t="s">
        <v>4870</v>
      </c>
      <c r="E1564" s="82">
        <v>3006059500</v>
      </c>
      <c r="F1564" s="95" t="s">
        <v>953</v>
      </c>
      <c r="G1564" s="82">
        <v>79660451</v>
      </c>
      <c r="H1564" s="95" t="s">
        <v>1123</v>
      </c>
      <c r="I1564" s="92"/>
    </row>
    <row r="1565" spans="1:9" x14ac:dyDescent="0.2">
      <c r="A1565" s="69">
        <v>1565</v>
      </c>
      <c r="B1565" s="89" t="s">
        <v>4871</v>
      </c>
      <c r="C1565" s="89" t="s">
        <v>639</v>
      </c>
      <c r="D1565" s="89" t="s">
        <v>4872</v>
      </c>
      <c r="E1565" s="82">
        <v>3007337320</v>
      </c>
      <c r="F1565" s="95" t="s">
        <v>953</v>
      </c>
      <c r="G1565" s="82">
        <v>16202300</v>
      </c>
      <c r="H1565" s="95" t="s">
        <v>1123</v>
      </c>
      <c r="I1565" s="92"/>
    </row>
    <row r="1566" spans="1:9" x14ac:dyDescent="0.2">
      <c r="A1566" s="69">
        <v>1566</v>
      </c>
      <c r="B1566" s="91" t="s">
        <v>4873</v>
      </c>
      <c r="C1566" s="89" t="s">
        <v>639</v>
      </c>
      <c r="D1566" s="89" t="s">
        <v>4874</v>
      </c>
      <c r="E1566" s="82">
        <v>3019949</v>
      </c>
      <c r="F1566" s="95" t="s">
        <v>953</v>
      </c>
      <c r="G1566" s="82">
        <v>51727894</v>
      </c>
      <c r="H1566" s="95" t="s">
        <v>1123</v>
      </c>
      <c r="I1566" s="92"/>
    </row>
    <row r="1567" spans="1:9" x14ac:dyDescent="0.2">
      <c r="A1567" s="69">
        <v>1567</v>
      </c>
      <c r="B1567" s="89" t="s">
        <v>4875</v>
      </c>
      <c r="C1567" s="89" t="s">
        <v>950</v>
      </c>
      <c r="D1567" s="89" t="s">
        <v>4876</v>
      </c>
      <c r="E1567" s="82">
        <v>2081454</v>
      </c>
      <c r="F1567" s="95" t="s">
        <v>953</v>
      </c>
      <c r="G1567" s="82"/>
      <c r="H1567" s="95" t="s">
        <v>1123</v>
      </c>
      <c r="I1567" s="92"/>
    </row>
    <row r="1568" spans="1:9" x14ac:dyDescent="0.2">
      <c r="A1568" s="69">
        <v>1568</v>
      </c>
      <c r="B1568" s="89" t="s">
        <v>4317</v>
      </c>
      <c r="C1568" s="89" t="s">
        <v>948</v>
      </c>
      <c r="D1568" s="89" t="s">
        <v>4877</v>
      </c>
      <c r="E1568" s="82">
        <v>3215312641</v>
      </c>
      <c r="F1568" s="95" t="s">
        <v>953</v>
      </c>
      <c r="G1568" s="82">
        <v>79714663</v>
      </c>
      <c r="H1568" s="95" t="s">
        <v>1123</v>
      </c>
      <c r="I1568" s="92"/>
    </row>
    <row r="1569" spans="1:9" x14ac:dyDescent="0.2">
      <c r="A1569" s="69">
        <v>1569</v>
      </c>
      <c r="B1569" s="89" t="s">
        <v>4878</v>
      </c>
      <c r="C1569" s="89" t="s">
        <v>4879</v>
      </c>
      <c r="D1569" s="89" t="s">
        <v>4880</v>
      </c>
      <c r="E1569" s="82">
        <v>3223993439</v>
      </c>
      <c r="F1569" s="95" t="s">
        <v>953</v>
      </c>
      <c r="G1569" s="82">
        <v>79811287</v>
      </c>
      <c r="H1569" s="95" t="s">
        <v>1123</v>
      </c>
      <c r="I1569" s="92"/>
    </row>
    <row r="1570" spans="1:9" x14ac:dyDescent="0.2">
      <c r="A1570" s="69">
        <v>1570</v>
      </c>
      <c r="B1570" s="89" t="s">
        <v>4881</v>
      </c>
      <c r="C1570" s="89" t="s">
        <v>639</v>
      </c>
      <c r="D1570" s="89" t="s">
        <v>4882</v>
      </c>
      <c r="E1570" s="82">
        <v>3143945082</v>
      </c>
      <c r="F1570" s="95" t="s">
        <v>953</v>
      </c>
      <c r="G1570" s="82">
        <v>51665466</v>
      </c>
      <c r="H1570" s="95" t="s">
        <v>1123</v>
      </c>
      <c r="I1570" s="92"/>
    </row>
    <row r="1571" spans="1:9" x14ac:dyDescent="0.2">
      <c r="A1571" s="69">
        <v>1571</v>
      </c>
      <c r="B1571" s="89" t="s">
        <v>4883</v>
      </c>
      <c r="C1571" s="89" t="s">
        <v>4884</v>
      </c>
      <c r="D1571" s="89" t="s">
        <v>4885</v>
      </c>
      <c r="E1571" s="82">
        <v>3212847081</v>
      </c>
      <c r="F1571" s="95" t="s">
        <v>953</v>
      </c>
      <c r="G1571" s="82">
        <v>53043414</v>
      </c>
      <c r="H1571" s="95" t="s">
        <v>1123</v>
      </c>
      <c r="I1571" s="92"/>
    </row>
    <row r="1572" spans="1:9" x14ac:dyDescent="0.2">
      <c r="A1572" s="69">
        <v>1572</v>
      </c>
      <c r="B1572" s="89" t="s">
        <v>4886</v>
      </c>
      <c r="C1572" s="89" t="s">
        <v>4887</v>
      </c>
      <c r="D1572" s="89" t="s">
        <v>4888</v>
      </c>
      <c r="E1572" s="82">
        <v>3204250912</v>
      </c>
      <c r="F1572" s="95" t="s">
        <v>953</v>
      </c>
      <c r="G1572" s="82">
        <v>79860115</v>
      </c>
      <c r="H1572" s="95" t="s">
        <v>1123</v>
      </c>
      <c r="I1572" s="92"/>
    </row>
    <row r="1573" spans="1:9" x14ac:dyDescent="0.2">
      <c r="A1573" s="69">
        <v>1573</v>
      </c>
      <c r="B1573" s="89" t="s">
        <v>4889</v>
      </c>
      <c r="C1573" s="89" t="s">
        <v>4890</v>
      </c>
      <c r="D1573" s="89" t="s">
        <v>4891</v>
      </c>
      <c r="E1573" s="82">
        <v>3123684905</v>
      </c>
      <c r="F1573" s="95" t="s">
        <v>2545</v>
      </c>
      <c r="G1573" s="82">
        <v>53045984</v>
      </c>
      <c r="H1573" s="95" t="s">
        <v>1443</v>
      </c>
      <c r="I1573" s="92"/>
    </row>
    <row r="1574" spans="1:9" x14ac:dyDescent="0.2">
      <c r="A1574" s="69">
        <v>1574</v>
      </c>
      <c r="B1574" s="89" t="s">
        <v>4892</v>
      </c>
      <c r="C1574" s="89" t="s">
        <v>4893</v>
      </c>
      <c r="D1574" s="89" t="s">
        <v>4894</v>
      </c>
      <c r="E1574" s="82">
        <v>3225648130</v>
      </c>
      <c r="F1574" s="95" t="s">
        <v>2545</v>
      </c>
      <c r="G1574" s="82">
        <v>80121417</v>
      </c>
      <c r="H1574" s="95" t="s">
        <v>1443</v>
      </c>
      <c r="I1574" s="92"/>
    </row>
    <row r="1575" spans="1:9" x14ac:dyDescent="0.2">
      <c r="A1575" s="69">
        <v>1575</v>
      </c>
      <c r="B1575" s="89" t="s">
        <v>4895</v>
      </c>
      <c r="C1575" s="89" t="s">
        <v>4896</v>
      </c>
      <c r="D1575" s="89" t="s">
        <v>4897</v>
      </c>
      <c r="E1575" s="82">
        <v>3118285879</v>
      </c>
      <c r="F1575" s="95" t="s">
        <v>2545</v>
      </c>
      <c r="G1575" s="82">
        <v>19332608</v>
      </c>
      <c r="H1575" s="95" t="s">
        <v>1443</v>
      </c>
      <c r="I1575" s="92"/>
    </row>
    <row r="1576" spans="1:9" x14ac:dyDescent="0.2">
      <c r="A1576" s="69">
        <v>1576</v>
      </c>
      <c r="B1576" s="89" t="s">
        <v>4898</v>
      </c>
      <c r="C1576" s="89" t="s">
        <v>4899</v>
      </c>
      <c r="D1576" s="89" t="s">
        <v>4900</v>
      </c>
      <c r="E1576" s="82">
        <v>3132555786</v>
      </c>
      <c r="F1576" s="95" t="s">
        <v>2545</v>
      </c>
      <c r="G1576" s="82">
        <v>52885495</v>
      </c>
      <c r="H1576" s="95" t="s">
        <v>1443</v>
      </c>
      <c r="I1576" s="92"/>
    </row>
    <row r="1577" spans="1:9" x14ac:dyDescent="0.2">
      <c r="A1577" s="69">
        <v>1577</v>
      </c>
      <c r="B1577" s="89" t="s">
        <v>4901</v>
      </c>
      <c r="C1577" s="89" t="s">
        <v>4902</v>
      </c>
      <c r="D1577" s="89" t="s">
        <v>4903</v>
      </c>
      <c r="E1577" s="82">
        <v>3213256508</v>
      </c>
      <c r="F1577" s="95" t="s">
        <v>2545</v>
      </c>
      <c r="G1577" s="82">
        <v>1098716700</v>
      </c>
      <c r="H1577" s="95" t="s">
        <v>1443</v>
      </c>
      <c r="I1577" s="92"/>
    </row>
    <row r="1578" spans="1:9" x14ac:dyDescent="0.2">
      <c r="A1578" s="69">
        <v>1578</v>
      </c>
      <c r="B1578" s="89" t="s">
        <v>4904</v>
      </c>
      <c r="C1578" s="89" t="s">
        <v>4905</v>
      </c>
      <c r="D1578" s="89" t="s">
        <v>4906</v>
      </c>
      <c r="E1578" s="82">
        <v>3132877335</v>
      </c>
      <c r="F1578" s="95" t="s">
        <v>2545</v>
      </c>
      <c r="G1578" s="82">
        <v>1914640034</v>
      </c>
      <c r="H1578" s="95" t="s">
        <v>1443</v>
      </c>
      <c r="I1578" s="92"/>
    </row>
    <row r="1579" spans="1:9" x14ac:dyDescent="0.2">
      <c r="A1579" s="69">
        <v>1579</v>
      </c>
      <c r="B1579" s="89" t="s">
        <v>4907</v>
      </c>
      <c r="C1579" s="89" t="s">
        <v>639</v>
      </c>
      <c r="D1579" s="89" t="s">
        <v>4908</v>
      </c>
      <c r="E1579" s="82">
        <v>5677488</v>
      </c>
      <c r="F1579" s="95" t="s">
        <v>1028</v>
      </c>
      <c r="G1579" s="82">
        <v>52372910</v>
      </c>
      <c r="H1579" s="95" t="s">
        <v>1123</v>
      </c>
      <c r="I1579" s="92"/>
    </row>
    <row r="1580" spans="1:9" x14ac:dyDescent="0.2">
      <c r="A1580" s="69">
        <v>1580</v>
      </c>
      <c r="B1580" s="89" t="s">
        <v>4909</v>
      </c>
      <c r="C1580" s="89" t="s">
        <v>948</v>
      </c>
      <c r="D1580" s="89" t="s">
        <v>4910</v>
      </c>
      <c r="E1580" s="82">
        <v>3132142300</v>
      </c>
      <c r="F1580" s="95" t="s">
        <v>1028</v>
      </c>
      <c r="G1580" s="82">
        <v>80743930</v>
      </c>
      <c r="H1580" s="95" t="s">
        <v>1123</v>
      </c>
      <c r="I1580" s="92"/>
    </row>
    <row r="1581" spans="1:9" x14ac:dyDescent="0.2">
      <c r="A1581" s="69">
        <v>1581</v>
      </c>
      <c r="B1581" s="89" t="s">
        <v>4911</v>
      </c>
      <c r="C1581" s="89" t="s">
        <v>4912</v>
      </c>
      <c r="D1581" s="89" t="s">
        <v>4913</v>
      </c>
      <c r="E1581" s="82">
        <v>3213996859</v>
      </c>
      <c r="F1581" s="95" t="s">
        <v>1028</v>
      </c>
      <c r="G1581" s="82">
        <v>1019052986</v>
      </c>
      <c r="H1581" s="95" t="s">
        <v>1123</v>
      </c>
      <c r="I1581" s="92"/>
    </row>
    <row r="1582" spans="1:9" x14ac:dyDescent="0.2">
      <c r="A1582" s="69">
        <v>1582</v>
      </c>
      <c r="B1582" s="89" t="s">
        <v>4914</v>
      </c>
      <c r="C1582" s="89" t="s">
        <v>639</v>
      </c>
      <c r="D1582" s="89" t="s">
        <v>4915</v>
      </c>
      <c r="E1582" s="82">
        <v>3115359693</v>
      </c>
      <c r="F1582" s="95" t="s">
        <v>1028</v>
      </c>
      <c r="G1582" s="82">
        <v>53004819</v>
      </c>
      <c r="H1582" s="95" t="s">
        <v>1123</v>
      </c>
      <c r="I1582" s="92"/>
    </row>
    <row r="1583" spans="1:9" x14ac:dyDescent="0.2">
      <c r="A1583" s="69">
        <v>1583</v>
      </c>
      <c r="B1583" s="89" t="s">
        <v>4916</v>
      </c>
      <c r="C1583" s="89" t="s">
        <v>4917</v>
      </c>
      <c r="D1583" s="89" t="s">
        <v>4918</v>
      </c>
      <c r="E1583" s="82">
        <v>3106082891</v>
      </c>
      <c r="F1583" s="95" t="s">
        <v>1072</v>
      </c>
      <c r="G1583" s="82">
        <v>51710508</v>
      </c>
      <c r="H1583" s="95" t="s">
        <v>3048</v>
      </c>
      <c r="I1583" s="92"/>
    </row>
    <row r="1584" spans="1:9" x14ac:dyDescent="0.2">
      <c r="A1584" s="69">
        <v>1584</v>
      </c>
      <c r="B1584" s="89" t="s">
        <v>4919</v>
      </c>
      <c r="C1584" s="89" t="s">
        <v>4920</v>
      </c>
      <c r="D1584" s="89" t="s">
        <v>4921</v>
      </c>
      <c r="E1584" s="82">
        <v>3208514923</v>
      </c>
      <c r="F1584" s="95" t="s">
        <v>1072</v>
      </c>
      <c r="G1584" s="82">
        <v>52730251</v>
      </c>
      <c r="H1584" s="95" t="s">
        <v>1443</v>
      </c>
      <c r="I1584" s="92"/>
    </row>
    <row r="1585" spans="1:9" x14ac:dyDescent="0.2">
      <c r="A1585" s="69">
        <v>1585</v>
      </c>
      <c r="B1585" s="89" t="s">
        <v>4922</v>
      </c>
      <c r="C1585" s="89" t="s">
        <v>639</v>
      </c>
      <c r="D1585" s="89" t="s">
        <v>4923</v>
      </c>
      <c r="E1585" s="82">
        <v>3138653246</v>
      </c>
      <c r="F1585" s="95" t="s">
        <v>961</v>
      </c>
      <c r="G1585" s="82">
        <v>51767210</v>
      </c>
      <c r="H1585" s="95" t="s">
        <v>1123</v>
      </c>
      <c r="I1585" s="92"/>
    </row>
    <row r="1586" spans="1:9" x14ac:dyDescent="0.2">
      <c r="A1586" s="69">
        <v>1586</v>
      </c>
      <c r="B1586" s="89" t="s">
        <v>4924</v>
      </c>
      <c r="C1586" s="89" t="s">
        <v>4925</v>
      </c>
      <c r="D1586" s="89" t="s">
        <v>4926</v>
      </c>
      <c r="E1586" s="82">
        <v>3202746783</v>
      </c>
      <c r="F1586" s="95" t="s">
        <v>961</v>
      </c>
      <c r="G1586" s="82"/>
      <c r="H1586" s="95" t="s">
        <v>1123</v>
      </c>
      <c r="I1586" s="92"/>
    </row>
    <row r="1587" spans="1:9" x14ac:dyDescent="0.2">
      <c r="A1587" s="69">
        <v>1587</v>
      </c>
      <c r="B1587" s="89" t="s">
        <v>4927</v>
      </c>
      <c r="C1587" s="89" t="s">
        <v>4085</v>
      </c>
      <c r="D1587" s="89" t="s">
        <v>4928</v>
      </c>
      <c r="E1587" s="82">
        <v>3138595849</v>
      </c>
      <c r="F1587" s="95" t="s">
        <v>961</v>
      </c>
      <c r="G1587" s="82"/>
      <c r="H1587" s="95" t="s">
        <v>1123</v>
      </c>
      <c r="I1587" s="92"/>
    </row>
    <row r="1588" spans="1:9" x14ac:dyDescent="0.2">
      <c r="A1588" s="69">
        <v>1588</v>
      </c>
      <c r="B1588" s="89" t="s">
        <v>4929</v>
      </c>
      <c r="C1588" s="89" t="s">
        <v>4930</v>
      </c>
      <c r="D1588" s="89" t="s">
        <v>4931</v>
      </c>
      <c r="E1588" s="82">
        <v>3112453610</v>
      </c>
      <c r="F1588" s="95" t="s">
        <v>961</v>
      </c>
      <c r="G1588" s="82">
        <v>41679280</v>
      </c>
      <c r="H1588" s="95" t="s">
        <v>1123</v>
      </c>
      <c r="I1588" s="92"/>
    </row>
    <row r="1589" spans="1:9" x14ac:dyDescent="0.2">
      <c r="A1589" s="69">
        <v>1589</v>
      </c>
      <c r="B1589" s="89" t="s">
        <v>4932</v>
      </c>
      <c r="C1589" s="89" t="s">
        <v>4933</v>
      </c>
      <c r="D1589" s="89" t="s">
        <v>4934</v>
      </c>
      <c r="E1589" s="82">
        <v>3203032579</v>
      </c>
      <c r="F1589" s="95" t="s">
        <v>961</v>
      </c>
      <c r="G1589" s="82">
        <v>1031164487</v>
      </c>
      <c r="H1589" s="95" t="s">
        <v>1123</v>
      </c>
      <c r="I1589" s="92"/>
    </row>
    <row r="1590" spans="1:9" x14ac:dyDescent="0.2">
      <c r="A1590" s="69">
        <v>1590</v>
      </c>
      <c r="B1590" s="89" t="s">
        <v>960</v>
      </c>
      <c r="C1590" s="89" t="s">
        <v>639</v>
      </c>
      <c r="D1590" s="89" t="s">
        <v>4935</v>
      </c>
      <c r="E1590" s="82">
        <v>5608089</v>
      </c>
      <c r="F1590" s="95" t="s">
        <v>961</v>
      </c>
      <c r="G1590" s="82">
        <v>79216621</v>
      </c>
      <c r="H1590" s="95" t="s">
        <v>1123</v>
      </c>
      <c r="I1590" s="92"/>
    </row>
    <row r="1591" spans="1:9" x14ac:dyDescent="0.2">
      <c r="A1591" s="69">
        <v>1591</v>
      </c>
      <c r="B1591" s="89" t="s">
        <v>4936</v>
      </c>
      <c r="C1591" s="89" t="s">
        <v>639</v>
      </c>
      <c r="D1591" s="89" t="s">
        <v>4937</v>
      </c>
      <c r="E1591" s="82">
        <v>3124852174</v>
      </c>
      <c r="F1591" s="95" t="s">
        <v>961</v>
      </c>
      <c r="G1591" s="82"/>
      <c r="H1591" s="95" t="s">
        <v>1123</v>
      </c>
      <c r="I1591" s="92"/>
    </row>
    <row r="1592" spans="1:9" x14ac:dyDescent="0.2">
      <c r="A1592" s="69">
        <v>1592</v>
      </c>
      <c r="B1592" s="89" t="s">
        <v>4938</v>
      </c>
      <c r="C1592" s="89" t="s">
        <v>4939</v>
      </c>
      <c r="D1592" s="89" t="s">
        <v>4940</v>
      </c>
      <c r="E1592" s="82">
        <v>3115847781</v>
      </c>
      <c r="F1592" s="95" t="s">
        <v>961</v>
      </c>
      <c r="G1592" s="82">
        <v>1057514004</v>
      </c>
      <c r="H1592" s="95" t="s">
        <v>1123</v>
      </c>
      <c r="I1592" s="92"/>
    </row>
    <row r="1593" spans="1:9" x14ac:dyDescent="0.2">
      <c r="A1593" s="69">
        <v>1593</v>
      </c>
      <c r="B1593" s="89" t="s">
        <v>4941</v>
      </c>
      <c r="C1593" s="89" t="s">
        <v>4633</v>
      </c>
      <c r="D1593" s="89" t="s">
        <v>4942</v>
      </c>
      <c r="E1593" s="82">
        <v>3876097</v>
      </c>
      <c r="F1593" s="95" t="s">
        <v>4631</v>
      </c>
      <c r="G1593" s="82">
        <v>4285798</v>
      </c>
      <c r="H1593" s="95" t="s">
        <v>1123</v>
      </c>
      <c r="I1593" s="92"/>
    </row>
    <row r="1594" spans="1:9" x14ac:dyDescent="0.2">
      <c r="A1594" s="69">
        <v>1594</v>
      </c>
      <c r="B1594" s="89" t="s">
        <v>4943</v>
      </c>
      <c r="C1594" s="89" t="s">
        <v>639</v>
      </c>
      <c r="D1594" s="89" t="s">
        <v>4944</v>
      </c>
      <c r="E1594" s="82">
        <v>3143735055</v>
      </c>
      <c r="F1594" s="95" t="s">
        <v>4631</v>
      </c>
      <c r="G1594" s="82">
        <v>98677069</v>
      </c>
      <c r="H1594" s="95" t="s">
        <v>1123</v>
      </c>
      <c r="I1594" s="92"/>
    </row>
    <row r="1595" spans="1:9" x14ac:dyDescent="0.2">
      <c r="A1595" s="69">
        <v>1595</v>
      </c>
      <c r="B1595" s="89" t="s">
        <v>4945</v>
      </c>
      <c r="C1595" s="89" t="s">
        <v>4946</v>
      </c>
      <c r="D1595" s="89" t="s">
        <v>4947</v>
      </c>
      <c r="E1595" s="82">
        <v>3114595708</v>
      </c>
      <c r="F1595" s="95" t="s">
        <v>1896</v>
      </c>
      <c r="G1595" s="82">
        <v>41616884</v>
      </c>
      <c r="H1595" s="95" t="s">
        <v>1443</v>
      </c>
      <c r="I1595" s="92"/>
    </row>
    <row r="1596" spans="1:9" x14ac:dyDescent="0.2">
      <c r="A1596" s="69">
        <v>1596</v>
      </c>
      <c r="B1596" s="89" t="s">
        <v>4948</v>
      </c>
      <c r="C1596" s="89" t="s">
        <v>4949</v>
      </c>
      <c r="D1596" s="89" t="s">
        <v>4950</v>
      </c>
      <c r="E1596" s="82">
        <v>3153260436</v>
      </c>
      <c r="F1596" s="95" t="s">
        <v>1896</v>
      </c>
      <c r="G1596" s="82">
        <v>79608134</v>
      </c>
      <c r="H1596" s="95" t="s">
        <v>1443</v>
      </c>
      <c r="I1596" s="92"/>
    </row>
    <row r="1597" spans="1:9" x14ac:dyDescent="0.2">
      <c r="A1597" s="69">
        <v>1597</v>
      </c>
      <c r="B1597" s="89" t="s">
        <v>4951</v>
      </c>
      <c r="C1597" s="89" t="s">
        <v>4952</v>
      </c>
      <c r="D1597" s="89" t="s">
        <v>4953</v>
      </c>
      <c r="E1597" s="82">
        <v>3223341527</v>
      </c>
      <c r="F1597" s="95" t="s">
        <v>1896</v>
      </c>
      <c r="G1597" s="82">
        <v>39761623</v>
      </c>
      <c r="H1597" s="95" t="s">
        <v>1443</v>
      </c>
      <c r="I1597" s="92"/>
    </row>
    <row r="1598" spans="1:9" x14ac:dyDescent="0.2">
      <c r="A1598" s="69">
        <v>1598</v>
      </c>
      <c r="B1598" s="89" t="s">
        <v>4954</v>
      </c>
      <c r="C1598" s="89" t="s">
        <v>4955</v>
      </c>
      <c r="D1598" s="89" t="s">
        <v>4956</v>
      </c>
      <c r="E1598" s="82"/>
      <c r="F1598" s="95" t="s">
        <v>1896</v>
      </c>
      <c r="G1598" s="82">
        <v>79311480</v>
      </c>
      <c r="H1598" s="95" t="s">
        <v>1443</v>
      </c>
      <c r="I1598" s="92"/>
    </row>
    <row r="1599" spans="1:9" x14ac:dyDescent="0.2">
      <c r="A1599" s="69">
        <v>1599</v>
      </c>
      <c r="B1599" s="89" t="s">
        <v>3162</v>
      </c>
      <c r="C1599" s="89" t="s">
        <v>4957</v>
      </c>
      <c r="D1599" s="89" t="s">
        <v>4958</v>
      </c>
      <c r="E1599" s="82">
        <v>3673193</v>
      </c>
      <c r="F1599" s="95" t="s">
        <v>2545</v>
      </c>
      <c r="G1599" s="82">
        <v>40030006</v>
      </c>
      <c r="H1599" s="95" t="s">
        <v>1443</v>
      </c>
      <c r="I1599" s="92"/>
    </row>
    <row r="1600" spans="1:9" x14ac:dyDescent="0.2">
      <c r="A1600" s="69">
        <v>1600</v>
      </c>
      <c r="B1600" s="89" t="s">
        <v>4959</v>
      </c>
      <c r="C1600" s="89" t="s">
        <v>4960</v>
      </c>
      <c r="D1600" s="89" t="s">
        <v>4961</v>
      </c>
      <c r="E1600" s="82">
        <v>3204312177</v>
      </c>
      <c r="F1600" s="95" t="s">
        <v>2545</v>
      </c>
      <c r="G1600" s="82">
        <v>53912047</v>
      </c>
      <c r="H1600" s="95" t="s">
        <v>1443</v>
      </c>
      <c r="I1600" s="92"/>
    </row>
    <row r="1601" spans="1:9" x14ac:dyDescent="0.2">
      <c r="A1601" s="69">
        <v>1601</v>
      </c>
      <c r="B1601" s="89" t="s">
        <v>4962</v>
      </c>
      <c r="C1601" s="89" t="s">
        <v>4963</v>
      </c>
      <c r="D1601" s="89" t="s">
        <v>4964</v>
      </c>
      <c r="E1601" s="82">
        <v>3209279215</v>
      </c>
      <c r="F1601" s="95" t="s">
        <v>2545</v>
      </c>
      <c r="G1601" s="82">
        <v>1074132157</v>
      </c>
      <c r="H1601" s="95" t="s">
        <v>1443</v>
      </c>
      <c r="I1601" s="92"/>
    </row>
    <row r="1602" spans="1:9" x14ac:dyDescent="0.2">
      <c r="A1602" s="69">
        <v>1602</v>
      </c>
      <c r="B1602" s="89" t="s">
        <v>4965</v>
      </c>
      <c r="C1602" s="89" t="s">
        <v>4966</v>
      </c>
      <c r="D1602" s="89" t="s">
        <v>4967</v>
      </c>
      <c r="E1602" s="82">
        <v>3143502845</v>
      </c>
      <c r="F1602" s="95" t="s">
        <v>2545</v>
      </c>
      <c r="G1602" s="82">
        <v>1023873139</v>
      </c>
      <c r="H1602" s="95" t="s">
        <v>1443</v>
      </c>
      <c r="I1602" s="92"/>
    </row>
    <row r="1603" spans="1:9" x14ac:dyDescent="0.2">
      <c r="A1603" s="69">
        <v>1603</v>
      </c>
      <c r="B1603" s="89" t="s">
        <v>4968</v>
      </c>
      <c r="C1603" s="89" t="s">
        <v>4969</v>
      </c>
      <c r="D1603" s="89" t="s">
        <v>4970</v>
      </c>
      <c r="E1603" s="82">
        <v>3223923330</v>
      </c>
      <c r="F1603" s="95" t="s">
        <v>2545</v>
      </c>
      <c r="G1603" s="82">
        <v>51947394</v>
      </c>
      <c r="H1603" s="95" t="s">
        <v>1443</v>
      </c>
      <c r="I1603" s="92"/>
    </row>
    <row r="1604" spans="1:9" x14ac:dyDescent="0.2">
      <c r="A1604" s="69">
        <v>1604</v>
      </c>
      <c r="B1604" s="89" t="s">
        <v>4971</v>
      </c>
      <c r="C1604" s="89" t="s">
        <v>1453</v>
      </c>
      <c r="D1604" s="89" t="s">
        <v>4972</v>
      </c>
      <c r="E1604" s="82">
        <v>3219878748</v>
      </c>
      <c r="F1604" s="95" t="s">
        <v>2545</v>
      </c>
      <c r="G1604" s="82">
        <v>45686054</v>
      </c>
      <c r="H1604" s="95" t="s">
        <v>1443</v>
      </c>
      <c r="I1604" s="92"/>
    </row>
    <row r="1605" spans="1:9" x14ac:dyDescent="0.2">
      <c r="A1605" s="69">
        <v>1605</v>
      </c>
      <c r="B1605" s="89" t="s">
        <v>4973</v>
      </c>
      <c r="C1605" s="89" t="s">
        <v>4974</v>
      </c>
      <c r="D1605" s="89" t="s">
        <v>4975</v>
      </c>
      <c r="E1605" s="82">
        <v>3108156849</v>
      </c>
      <c r="F1605" s="95" t="s">
        <v>2545</v>
      </c>
      <c r="G1605" s="82">
        <v>94317031</v>
      </c>
      <c r="H1605" s="95" t="s">
        <v>1443</v>
      </c>
      <c r="I1605" s="92"/>
    </row>
    <row r="1606" spans="1:9" x14ac:dyDescent="0.2">
      <c r="A1606" s="69">
        <v>1606</v>
      </c>
      <c r="B1606" s="89" t="s">
        <v>4976</v>
      </c>
      <c r="C1606" s="89" t="s">
        <v>4977</v>
      </c>
      <c r="D1606" s="89" t="s">
        <v>4978</v>
      </c>
      <c r="E1606" s="82">
        <v>3118772817</v>
      </c>
      <c r="F1606" s="95" t="s">
        <v>2545</v>
      </c>
      <c r="G1606" s="82">
        <v>518326223</v>
      </c>
      <c r="H1606" s="95" t="s">
        <v>1443</v>
      </c>
      <c r="I1606" s="92"/>
    </row>
    <row r="1607" spans="1:9" x14ac:dyDescent="0.2">
      <c r="A1607" s="69">
        <v>1607</v>
      </c>
      <c r="B1607" s="89" t="s">
        <v>4607</v>
      </c>
      <c r="C1607" s="89" t="s">
        <v>639</v>
      </c>
      <c r="D1607" s="89" t="s">
        <v>4979</v>
      </c>
      <c r="E1607" s="82">
        <v>3197653434</v>
      </c>
      <c r="F1607" s="95" t="s">
        <v>1896</v>
      </c>
      <c r="G1607" s="82">
        <v>52446765</v>
      </c>
      <c r="H1607" s="95" t="s">
        <v>1443</v>
      </c>
      <c r="I1607" s="92"/>
    </row>
    <row r="1608" spans="1:9" x14ac:dyDescent="0.2">
      <c r="A1608" s="69">
        <v>1608</v>
      </c>
      <c r="B1608" s="89" t="s">
        <v>4980</v>
      </c>
      <c r="C1608" s="89" t="s">
        <v>2823</v>
      </c>
      <c r="D1608" s="89" t="s">
        <v>4981</v>
      </c>
      <c r="E1608" s="82">
        <v>3138831209</v>
      </c>
      <c r="F1608" s="95" t="s">
        <v>1896</v>
      </c>
      <c r="G1608" s="82">
        <v>41477845</v>
      </c>
      <c r="H1608" s="95" t="s">
        <v>1443</v>
      </c>
      <c r="I1608" s="92"/>
    </row>
    <row r="1609" spans="1:9" x14ac:dyDescent="0.2">
      <c r="A1609" s="69">
        <v>1609</v>
      </c>
      <c r="B1609" s="89" t="s">
        <v>4982</v>
      </c>
      <c r="C1609" s="89" t="s">
        <v>4983</v>
      </c>
      <c r="D1609" s="89" t="s">
        <v>4984</v>
      </c>
      <c r="E1609" s="82">
        <v>3184350790</v>
      </c>
      <c r="F1609" s="95" t="s">
        <v>1896</v>
      </c>
      <c r="G1609" s="82">
        <v>1693998</v>
      </c>
      <c r="H1609" s="95" t="s">
        <v>1443</v>
      </c>
      <c r="I1609" s="92"/>
    </row>
    <row r="1610" spans="1:9" x14ac:dyDescent="0.2">
      <c r="A1610" s="69">
        <v>1610</v>
      </c>
      <c r="B1610" s="89" t="s">
        <v>4985</v>
      </c>
      <c r="C1610" s="89" t="s">
        <v>1525</v>
      </c>
      <c r="D1610" s="89" t="s">
        <v>4986</v>
      </c>
      <c r="E1610" s="82">
        <v>3193898021</v>
      </c>
      <c r="F1610" s="95" t="s">
        <v>1896</v>
      </c>
      <c r="G1610" s="82">
        <v>1022936528</v>
      </c>
      <c r="H1610" s="95" t="s">
        <v>1443</v>
      </c>
      <c r="I1610" s="92"/>
    </row>
    <row r="1611" spans="1:9" x14ac:dyDescent="0.2">
      <c r="A1611" s="69">
        <v>1611</v>
      </c>
      <c r="B1611" s="89" t="s">
        <v>3611</v>
      </c>
      <c r="C1611" s="89" t="s">
        <v>639</v>
      </c>
      <c r="D1611" s="89" t="s">
        <v>4987</v>
      </c>
      <c r="E1611" s="82">
        <v>3208993894</v>
      </c>
      <c r="F1611" s="95" t="s">
        <v>1072</v>
      </c>
      <c r="G1611" s="82">
        <v>40388700</v>
      </c>
      <c r="H1611" s="95" t="s">
        <v>1443</v>
      </c>
      <c r="I1611" s="92"/>
    </row>
    <row r="1612" spans="1:9" x14ac:dyDescent="0.2">
      <c r="A1612" s="69">
        <v>1612</v>
      </c>
      <c r="B1612" s="89" t="s">
        <v>4988</v>
      </c>
      <c r="C1612" s="89" t="s">
        <v>4989</v>
      </c>
      <c r="D1612" s="89" t="s">
        <v>4990</v>
      </c>
      <c r="E1612" s="82">
        <v>313337252</v>
      </c>
      <c r="F1612" s="95" t="s">
        <v>1072</v>
      </c>
      <c r="G1612" s="82">
        <v>1001663718</v>
      </c>
      <c r="H1612" s="95" t="s">
        <v>1443</v>
      </c>
      <c r="I1612" s="92"/>
    </row>
    <row r="1613" spans="1:9" x14ac:dyDescent="0.2">
      <c r="A1613" s="69">
        <v>1613</v>
      </c>
      <c r="B1613" s="89" t="s">
        <v>4991</v>
      </c>
      <c r="C1613" s="89" t="s">
        <v>4992</v>
      </c>
      <c r="D1613" s="89" t="s">
        <v>4993</v>
      </c>
      <c r="E1613" s="82">
        <v>3133043381</v>
      </c>
      <c r="F1613" s="95" t="s">
        <v>953</v>
      </c>
      <c r="G1613" s="82">
        <v>35509300</v>
      </c>
      <c r="H1613" s="95" t="s">
        <v>1443</v>
      </c>
      <c r="I1613" s="92"/>
    </row>
    <row r="1614" spans="1:9" x14ac:dyDescent="0.2">
      <c r="A1614" s="69">
        <v>1614</v>
      </c>
      <c r="B1614" s="89" t="s">
        <v>4994</v>
      </c>
      <c r="C1614" s="89" t="s">
        <v>4995</v>
      </c>
      <c r="D1614" s="89" t="s">
        <v>4996</v>
      </c>
      <c r="E1614" s="82">
        <v>3102571821</v>
      </c>
      <c r="F1614" s="95" t="s">
        <v>953</v>
      </c>
      <c r="G1614" s="82">
        <v>1082772738</v>
      </c>
      <c r="H1614" s="95" t="s">
        <v>1443</v>
      </c>
      <c r="I1614" s="92"/>
    </row>
    <row r="1615" spans="1:9" x14ac:dyDescent="0.2">
      <c r="A1615" s="69">
        <v>1615</v>
      </c>
      <c r="B1615" s="89" t="s">
        <v>4997</v>
      </c>
      <c r="C1615" s="89" t="s">
        <v>4998</v>
      </c>
      <c r="D1615" s="89" t="s">
        <v>4999</v>
      </c>
      <c r="E1615" s="82">
        <v>7173319</v>
      </c>
      <c r="F1615" s="95" t="s">
        <v>953</v>
      </c>
      <c r="G1615" s="82">
        <v>1090383531</v>
      </c>
      <c r="H1615" s="95" t="s">
        <v>1443</v>
      </c>
      <c r="I1615" s="92"/>
    </row>
    <row r="1616" spans="1:9" x14ac:dyDescent="0.2">
      <c r="A1616" s="69">
        <v>1616</v>
      </c>
      <c r="B1616" s="89" t="s">
        <v>5000</v>
      </c>
      <c r="C1616" s="89" t="s">
        <v>5001</v>
      </c>
      <c r="D1616" s="89" t="s">
        <v>5002</v>
      </c>
      <c r="E1616" s="82">
        <v>7516086</v>
      </c>
      <c r="F1616" s="95" t="s">
        <v>953</v>
      </c>
      <c r="G1616" s="82"/>
      <c r="H1616" s="95" t="s">
        <v>1443</v>
      </c>
      <c r="I1616" s="92"/>
    </row>
    <row r="1617" spans="1:9" x14ac:dyDescent="0.2">
      <c r="A1617" s="69">
        <v>1617</v>
      </c>
      <c r="B1617" s="89" t="s">
        <v>5003</v>
      </c>
      <c r="C1617" s="89" t="s">
        <v>639</v>
      </c>
      <c r="D1617" s="89" t="s">
        <v>5004</v>
      </c>
      <c r="E1617" s="82">
        <v>3202001765</v>
      </c>
      <c r="F1617" s="95" t="s">
        <v>1028</v>
      </c>
      <c r="G1617" s="82">
        <v>79683622</v>
      </c>
      <c r="H1617" s="95" t="s">
        <v>1443</v>
      </c>
      <c r="I1617" s="92"/>
    </row>
    <row r="1618" spans="1:9" x14ac:dyDescent="0.2">
      <c r="A1618" s="69">
        <v>1618</v>
      </c>
      <c r="B1618" s="89" t="s">
        <v>5005</v>
      </c>
      <c r="C1618" s="89" t="s">
        <v>5006</v>
      </c>
      <c r="D1618" s="89" t="s">
        <v>5007</v>
      </c>
      <c r="E1618" s="82">
        <v>3195651172</v>
      </c>
      <c r="F1618" s="95" t="s">
        <v>1028</v>
      </c>
      <c r="G1618" s="82">
        <v>1023893098</v>
      </c>
      <c r="H1618" s="95" t="s">
        <v>1443</v>
      </c>
      <c r="I1618" s="92"/>
    </row>
    <row r="1619" spans="1:9" x14ac:dyDescent="0.2">
      <c r="A1619" s="69">
        <v>1619</v>
      </c>
      <c r="B1619" s="89" t="s">
        <v>5008</v>
      </c>
      <c r="C1619" s="89" t="s">
        <v>5009</v>
      </c>
      <c r="D1619" s="89" t="s">
        <v>5010</v>
      </c>
      <c r="E1619" s="82">
        <v>3052459145</v>
      </c>
      <c r="F1619" s="95" t="s">
        <v>1028</v>
      </c>
      <c r="G1619" s="82">
        <v>1053796373</v>
      </c>
      <c r="H1619" s="95" t="s">
        <v>1443</v>
      </c>
      <c r="I1619" s="92"/>
    </row>
    <row r="1620" spans="1:9" x14ac:dyDescent="0.2">
      <c r="A1620" s="69">
        <v>1620</v>
      </c>
      <c r="B1620" s="89" t="s">
        <v>5011</v>
      </c>
      <c r="C1620" s="89" t="s">
        <v>5012</v>
      </c>
      <c r="D1620" s="89" t="s">
        <v>5013</v>
      </c>
      <c r="E1620" s="82">
        <v>3212892095</v>
      </c>
      <c r="F1620" s="95" t="s">
        <v>1028</v>
      </c>
      <c r="G1620" s="82">
        <v>24163638</v>
      </c>
      <c r="H1620" s="95" t="s">
        <v>1443</v>
      </c>
      <c r="I1620" s="92"/>
    </row>
    <row r="1621" spans="1:9" x14ac:dyDescent="0.2">
      <c r="A1621" s="69">
        <v>1621</v>
      </c>
      <c r="B1621" s="89" t="s">
        <v>5014</v>
      </c>
      <c r="C1621" s="89" t="s">
        <v>639</v>
      </c>
      <c r="D1621" s="89" t="s">
        <v>5015</v>
      </c>
      <c r="E1621" s="82">
        <v>3105509836</v>
      </c>
      <c r="F1621" s="95" t="s">
        <v>1028</v>
      </c>
      <c r="G1621" s="82"/>
      <c r="H1621" s="95" t="s">
        <v>1443</v>
      </c>
      <c r="I1621" s="92"/>
    </row>
    <row r="1622" spans="1:9" x14ac:dyDescent="0.2">
      <c r="A1622" s="69">
        <v>1622</v>
      </c>
      <c r="B1622" s="89" t="s">
        <v>5016</v>
      </c>
      <c r="C1622" s="89" t="s">
        <v>5017</v>
      </c>
      <c r="D1622" s="89" t="s">
        <v>5018</v>
      </c>
      <c r="E1622" s="82">
        <v>3114176060</v>
      </c>
      <c r="F1622" s="95" t="s">
        <v>1028</v>
      </c>
      <c r="G1622" s="82">
        <v>5861977</v>
      </c>
      <c r="H1622" s="95" t="s">
        <v>1443</v>
      </c>
      <c r="I1622" s="92"/>
    </row>
    <row r="1623" spans="1:9" x14ac:dyDescent="0.2">
      <c r="A1623" s="69">
        <v>1623</v>
      </c>
      <c r="B1623" s="89" t="s">
        <v>5019</v>
      </c>
      <c r="C1623" s="89" t="s">
        <v>639</v>
      </c>
      <c r="D1623" s="89" t="s">
        <v>1303</v>
      </c>
      <c r="E1623" s="82">
        <v>3124926163</v>
      </c>
      <c r="F1623" s="95" t="s">
        <v>1028</v>
      </c>
      <c r="G1623" s="82">
        <v>14247687</v>
      </c>
      <c r="H1623" s="95" t="s">
        <v>1443</v>
      </c>
      <c r="I1623" s="92"/>
    </row>
    <row r="1624" spans="1:9" x14ac:dyDescent="0.2">
      <c r="A1624" s="69">
        <v>1624</v>
      </c>
      <c r="B1624" s="89" t="s">
        <v>5020</v>
      </c>
      <c r="C1624" s="89" t="s">
        <v>5021</v>
      </c>
      <c r="D1624" s="89" t="s">
        <v>5022</v>
      </c>
      <c r="E1624" s="82">
        <v>3105509836</v>
      </c>
      <c r="F1624" s="95" t="s">
        <v>1028</v>
      </c>
      <c r="G1624" s="82"/>
      <c r="H1624" s="95" t="s">
        <v>1443</v>
      </c>
      <c r="I1624" s="92"/>
    </row>
    <row r="1625" spans="1:9" x14ac:dyDescent="0.2">
      <c r="A1625" s="69">
        <v>1625</v>
      </c>
      <c r="B1625" s="89" t="s">
        <v>5023</v>
      </c>
      <c r="C1625" s="89" t="s">
        <v>5024</v>
      </c>
      <c r="D1625" s="89" t="s">
        <v>5025</v>
      </c>
      <c r="E1625" s="82">
        <v>3132439944</v>
      </c>
      <c r="F1625" s="95" t="s">
        <v>1072</v>
      </c>
      <c r="G1625" s="82">
        <v>1010171894</v>
      </c>
      <c r="H1625" s="95" t="s">
        <v>1443</v>
      </c>
      <c r="I1625" s="92"/>
    </row>
    <row r="1626" spans="1:9" x14ac:dyDescent="0.2">
      <c r="A1626" s="69">
        <v>1626</v>
      </c>
      <c r="B1626" s="89" t="s">
        <v>5026</v>
      </c>
      <c r="C1626" s="89" t="s">
        <v>5027</v>
      </c>
      <c r="D1626" s="89" t="s">
        <v>5028</v>
      </c>
      <c r="E1626" s="82"/>
      <c r="F1626" s="95" t="s">
        <v>1072</v>
      </c>
      <c r="G1626" s="82"/>
      <c r="H1626" s="95" t="s">
        <v>1443</v>
      </c>
      <c r="I1626" s="92"/>
    </row>
    <row r="1627" spans="1:9" x14ac:dyDescent="0.2">
      <c r="A1627" s="69">
        <v>1627</v>
      </c>
      <c r="B1627" s="89" t="s">
        <v>5029</v>
      </c>
      <c r="C1627" s="89" t="s">
        <v>5030</v>
      </c>
      <c r="D1627" s="89" t="s">
        <v>5031</v>
      </c>
      <c r="E1627" s="82">
        <v>3152965583</v>
      </c>
      <c r="F1627" s="95" t="s">
        <v>1072</v>
      </c>
      <c r="G1627" s="82">
        <v>17178709</v>
      </c>
      <c r="H1627" s="95" t="s">
        <v>1443</v>
      </c>
      <c r="I1627" s="92"/>
    </row>
    <row r="1628" spans="1:9" x14ac:dyDescent="0.2">
      <c r="A1628" s="69">
        <v>1628</v>
      </c>
      <c r="B1628" s="89" t="s">
        <v>5032</v>
      </c>
      <c r="C1628" s="89" t="s">
        <v>1723</v>
      </c>
      <c r="D1628" s="89" t="s">
        <v>5033</v>
      </c>
      <c r="E1628" s="82">
        <v>3144605262</v>
      </c>
      <c r="F1628" s="95" t="s">
        <v>2621</v>
      </c>
      <c r="G1628" s="82">
        <v>21238079</v>
      </c>
      <c r="H1628" s="95" t="s">
        <v>1123</v>
      </c>
      <c r="I1628" s="92"/>
    </row>
    <row r="1629" spans="1:9" x14ac:dyDescent="0.2">
      <c r="A1629" s="69">
        <v>1629</v>
      </c>
      <c r="B1629" s="89" t="s">
        <v>5034</v>
      </c>
      <c r="C1629" s="89" t="s">
        <v>5035</v>
      </c>
      <c r="D1629" s="89" t="s">
        <v>5036</v>
      </c>
      <c r="E1629" s="82">
        <v>3115013744</v>
      </c>
      <c r="F1629" s="95" t="s">
        <v>5037</v>
      </c>
      <c r="G1629" s="82">
        <v>52283758</v>
      </c>
      <c r="H1629" s="95" t="s">
        <v>1123</v>
      </c>
      <c r="I1629" s="92"/>
    </row>
    <row r="1630" spans="1:9" x14ac:dyDescent="0.2">
      <c r="A1630" s="69">
        <v>1630</v>
      </c>
      <c r="B1630" s="89" t="s">
        <v>5038</v>
      </c>
      <c r="C1630" s="89" t="s">
        <v>5039</v>
      </c>
      <c r="D1630" s="89" t="s">
        <v>5040</v>
      </c>
      <c r="E1630" s="82">
        <v>3114005160</v>
      </c>
      <c r="F1630" s="95" t="s">
        <v>2621</v>
      </c>
      <c r="G1630" s="82">
        <v>41564708</v>
      </c>
      <c r="H1630" s="95" t="s">
        <v>1123</v>
      </c>
      <c r="I1630" s="92"/>
    </row>
    <row r="1631" spans="1:9" x14ac:dyDescent="0.2">
      <c r="A1631" s="69">
        <v>1631</v>
      </c>
      <c r="B1631" s="89" t="s">
        <v>5041</v>
      </c>
      <c r="C1631" s="89" t="s">
        <v>5042</v>
      </c>
      <c r="D1631" s="89" t="s">
        <v>5043</v>
      </c>
      <c r="E1631" s="82">
        <v>3204441667</v>
      </c>
      <c r="F1631" s="95" t="s">
        <v>5037</v>
      </c>
      <c r="G1631" s="82">
        <v>79977868</v>
      </c>
      <c r="H1631" s="95" t="s">
        <v>1123</v>
      </c>
      <c r="I1631" s="92"/>
    </row>
    <row r="1632" spans="1:9" x14ac:dyDescent="0.2">
      <c r="A1632" s="69">
        <v>1632</v>
      </c>
      <c r="B1632" s="89" t="s">
        <v>5044</v>
      </c>
      <c r="C1632" s="89" t="s">
        <v>5045</v>
      </c>
      <c r="D1632" s="89" t="s">
        <v>5046</v>
      </c>
      <c r="E1632" s="82">
        <v>3123227525</v>
      </c>
      <c r="F1632" s="95" t="s">
        <v>2621</v>
      </c>
      <c r="G1632" s="82">
        <v>51672507</v>
      </c>
      <c r="H1632" s="95" t="s">
        <v>1123</v>
      </c>
      <c r="I1632" s="92"/>
    </row>
    <row r="1633" spans="1:9" x14ac:dyDescent="0.2">
      <c r="A1633" s="69">
        <v>1633</v>
      </c>
      <c r="B1633" s="89" t="s">
        <v>5047</v>
      </c>
      <c r="C1633" s="89" t="s">
        <v>639</v>
      </c>
      <c r="D1633" s="89" t="s">
        <v>5048</v>
      </c>
      <c r="E1633" s="82">
        <v>2082983</v>
      </c>
      <c r="F1633" s="95" t="s">
        <v>2621</v>
      </c>
      <c r="G1633" s="82"/>
      <c r="H1633" s="95" t="s">
        <v>1123</v>
      </c>
      <c r="I1633" s="92"/>
    </row>
    <row r="1634" spans="1:9" x14ac:dyDescent="0.2">
      <c r="A1634" s="69">
        <v>1634</v>
      </c>
      <c r="B1634" s="89" t="s">
        <v>5049</v>
      </c>
      <c r="C1634" s="89" t="s">
        <v>639</v>
      </c>
      <c r="D1634" s="89" t="s">
        <v>5050</v>
      </c>
      <c r="E1634" s="82">
        <v>3203719353</v>
      </c>
      <c r="F1634" s="95" t="s">
        <v>2621</v>
      </c>
      <c r="G1634" s="82">
        <v>51753778</v>
      </c>
      <c r="H1634" s="95" t="s">
        <v>1123</v>
      </c>
      <c r="I1634" s="92"/>
    </row>
    <row r="1635" spans="1:9" x14ac:dyDescent="0.2">
      <c r="A1635" s="69">
        <v>1635</v>
      </c>
      <c r="B1635" s="89" t="s">
        <v>5051</v>
      </c>
      <c r="C1635" s="89" t="s">
        <v>639</v>
      </c>
      <c r="D1635" s="89" t="s">
        <v>5052</v>
      </c>
      <c r="E1635" s="82">
        <v>3147243045</v>
      </c>
      <c r="F1635" s="95" t="s">
        <v>2621</v>
      </c>
      <c r="G1635" s="82"/>
      <c r="H1635" s="95" t="s">
        <v>1123</v>
      </c>
      <c r="I1635" s="92"/>
    </row>
    <row r="1636" spans="1:9" x14ac:dyDescent="0.2">
      <c r="A1636" s="69">
        <v>1636</v>
      </c>
      <c r="B1636" s="89" t="s">
        <v>5053</v>
      </c>
      <c r="C1636" s="89" t="s">
        <v>639</v>
      </c>
      <c r="D1636" s="89" t="s">
        <v>5054</v>
      </c>
      <c r="E1636" s="82">
        <v>3638706</v>
      </c>
      <c r="F1636" s="95" t="s">
        <v>2621</v>
      </c>
      <c r="G1636" s="82">
        <v>51878818</v>
      </c>
      <c r="H1636" s="95" t="s">
        <v>1123</v>
      </c>
      <c r="I1636" s="92"/>
    </row>
    <row r="1637" spans="1:9" x14ac:dyDescent="0.2">
      <c r="A1637" s="69">
        <v>1637</v>
      </c>
      <c r="B1637" s="89" t="s">
        <v>5055</v>
      </c>
      <c r="C1637" s="89" t="s">
        <v>639</v>
      </c>
      <c r="D1637" s="89" t="s">
        <v>5056</v>
      </c>
      <c r="E1637" s="82">
        <v>3138407461</v>
      </c>
      <c r="F1637" s="95" t="s">
        <v>5037</v>
      </c>
      <c r="G1637" s="82"/>
      <c r="H1637" s="95" t="s">
        <v>1123</v>
      </c>
      <c r="I1637" s="92"/>
    </row>
    <row r="1638" spans="1:9" x14ac:dyDescent="0.2">
      <c r="A1638" s="69">
        <v>1638</v>
      </c>
      <c r="B1638" s="89" t="s">
        <v>5057</v>
      </c>
      <c r="C1638" s="89" t="s">
        <v>639</v>
      </c>
      <c r="D1638" s="89" t="s">
        <v>5058</v>
      </c>
      <c r="E1638" s="82">
        <v>2072074</v>
      </c>
      <c r="F1638" s="95" t="s">
        <v>5037</v>
      </c>
      <c r="G1638" s="82"/>
      <c r="H1638" s="95" t="s">
        <v>1123</v>
      </c>
      <c r="I1638" s="92"/>
    </row>
    <row r="1639" spans="1:9" x14ac:dyDescent="0.2">
      <c r="A1639" s="69">
        <v>1639</v>
      </c>
      <c r="B1639" s="89" t="s">
        <v>5059</v>
      </c>
      <c r="C1639" s="89" t="s">
        <v>5060</v>
      </c>
      <c r="D1639" s="89" t="s">
        <v>5061</v>
      </c>
      <c r="E1639" s="82">
        <v>3214447546</v>
      </c>
      <c r="F1639" s="95" t="s">
        <v>2621</v>
      </c>
      <c r="G1639" s="82"/>
      <c r="H1639" s="95" t="s">
        <v>1123</v>
      </c>
      <c r="I1639" s="92"/>
    </row>
    <row r="1640" spans="1:9" x14ac:dyDescent="0.2">
      <c r="A1640" s="69">
        <v>1640</v>
      </c>
      <c r="B1640" s="89" t="s">
        <v>5062</v>
      </c>
      <c r="C1640" s="89" t="s">
        <v>639</v>
      </c>
      <c r="D1640" s="89" t="s">
        <v>5063</v>
      </c>
      <c r="E1640" s="82">
        <v>3203421428</v>
      </c>
      <c r="F1640" s="95" t="s">
        <v>2545</v>
      </c>
      <c r="G1640" s="82"/>
      <c r="H1640" s="95" t="s">
        <v>1123</v>
      </c>
      <c r="I1640" s="92"/>
    </row>
    <row r="1641" spans="1:9" x14ac:dyDescent="0.2">
      <c r="A1641" s="69">
        <v>1641</v>
      </c>
      <c r="B1641" s="89" t="s">
        <v>5064</v>
      </c>
      <c r="C1641" s="89" t="s">
        <v>639</v>
      </c>
      <c r="D1641" s="89" t="s">
        <v>5065</v>
      </c>
      <c r="E1641" s="82">
        <v>3625468</v>
      </c>
      <c r="F1641" s="95" t="s">
        <v>2545</v>
      </c>
      <c r="G1641" s="82"/>
      <c r="H1641" s="95" t="s">
        <v>1123</v>
      </c>
      <c r="I1641" s="92"/>
    </row>
    <row r="1642" spans="1:9" x14ac:dyDescent="0.2">
      <c r="A1642" s="69">
        <v>1642</v>
      </c>
      <c r="B1642" s="89" t="s">
        <v>5066</v>
      </c>
      <c r="C1642" s="89" t="s">
        <v>639</v>
      </c>
      <c r="D1642" s="89" t="s">
        <v>5067</v>
      </c>
      <c r="E1642" s="82">
        <v>3625441</v>
      </c>
      <c r="F1642" s="95" t="s">
        <v>2545</v>
      </c>
      <c r="G1642" s="82">
        <v>26329306</v>
      </c>
      <c r="H1642" s="95" t="s">
        <v>1123</v>
      </c>
      <c r="I1642" s="92"/>
    </row>
    <row r="1643" spans="1:9" x14ac:dyDescent="0.2">
      <c r="A1643" s="69">
        <v>1643</v>
      </c>
      <c r="B1643" s="89" t="s">
        <v>5068</v>
      </c>
      <c r="C1643" s="89" t="s">
        <v>1348</v>
      </c>
      <c r="D1643" s="89" t="s">
        <v>5069</v>
      </c>
      <c r="E1643" s="82">
        <v>3225929824</v>
      </c>
      <c r="F1643" s="95" t="s">
        <v>2545</v>
      </c>
      <c r="G1643" s="82">
        <v>23349795</v>
      </c>
      <c r="H1643" s="95" t="s">
        <v>1123</v>
      </c>
      <c r="I1643" s="92"/>
    </row>
    <row r="1644" spans="1:9" x14ac:dyDescent="0.2">
      <c r="A1644" s="69">
        <v>1644</v>
      </c>
      <c r="B1644" s="89" t="s">
        <v>5070</v>
      </c>
      <c r="C1644" s="89" t="s">
        <v>1195</v>
      </c>
      <c r="D1644" s="89" t="s">
        <v>5071</v>
      </c>
      <c r="E1644" s="82">
        <v>3107610232</v>
      </c>
      <c r="F1644" s="95" t="s">
        <v>2545</v>
      </c>
      <c r="G1644" s="82">
        <v>51606880</v>
      </c>
      <c r="H1644" s="95" t="s">
        <v>1123</v>
      </c>
      <c r="I1644" s="92"/>
    </row>
    <row r="1645" spans="1:9" x14ac:dyDescent="0.2">
      <c r="A1645" s="69">
        <v>1645</v>
      </c>
      <c r="B1645" s="89" t="s">
        <v>5072</v>
      </c>
      <c r="C1645" s="89" t="s">
        <v>1195</v>
      </c>
      <c r="D1645" s="89" t="s">
        <v>5073</v>
      </c>
      <c r="E1645" s="82">
        <v>3227709953</v>
      </c>
      <c r="F1645" s="95" t="s">
        <v>2545</v>
      </c>
      <c r="G1645" s="82"/>
      <c r="H1645" s="95" t="s">
        <v>1123</v>
      </c>
      <c r="I1645" s="92"/>
    </row>
    <row r="1646" spans="1:9" x14ac:dyDescent="0.2">
      <c r="A1646" s="69">
        <v>1646</v>
      </c>
      <c r="B1646" s="89" t="s">
        <v>3895</v>
      </c>
      <c r="C1646" s="89" t="s">
        <v>2082</v>
      </c>
      <c r="D1646" s="89" t="s">
        <v>5074</v>
      </c>
      <c r="E1646" s="82">
        <v>5252261</v>
      </c>
      <c r="F1646" s="95" t="s">
        <v>2545</v>
      </c>
      <c r="G1646" s="82"/>
      <c r="H1646" s="95" t="s">
        <v>1123</v>
      </c>
      <c r="I1646" s="92"/>
    </row>
    <row r="1647" spans="1:9" x14ac:dyDescent="0.2">
      <c r="A1647" s="69">
        <v>1647</v>
      </c>
      <c r="B1647" s="89" t="s">
        <v>5075</v>
      </c>
      <c r="C1647" s="89" t="s">
        <v>5076</v>
      </c>
      <c r="D1647" s="89" t="s">
        <v>5077</v>
      </c>
      <c r="E1647" s="82">
        <v>3631639</v>
      </c>
      <c r="F1647" s="95" t="s">
        <v>2545</v>
      </c>
      <c r="G1647" s="82">
        <v>79567045</v>
      </c>
      <c r="H1647" s="95" t="s">
        <v>1123</v>
      </c>
      <c r="I1647" s="92"/>
    </row>
    <row r="1648" spans="1:9" x14ac:dyDescent="0.2">
      <c r="A1648" s="69">
        <v>1648</v>
      </c>
      <c r="B1648" s="89" t="s">
        <v>5078</v>
      </c>
      <c r="C1648" s="89" t="s">
        <v>5079</v>
      </c>
      <c r="D1648" s="89" t="s">
        <v>5080</v>
      </c>
      <c r="E1648" s="82">
        <v>3219236928</v>
      </c>
      <c r="F1648" s="95" t="s">
        <v>953</v>
      </c>
      <c r="G1648" s="82">
        <v>1005303273</v>
      </c>
      <c r="H1648" s="95" t="s">
        <v>1443</v>
      </c>
      <c r="I1648" s="92"/>
    </row>
    <row r="1649" spans="1:9" x14ac:dyDescent="0.2">
      <c r="A1649" s="69">
        <v>1649</v>
      </c>
      <c r="B1649" s="89" t="s">
        <v>2136</v>
      </c>
      <c r="C1649" s="89" t="s">
        <v>639</v>
      </c>
      <c r="D1649" s="89" t="s">
        <v>5081</v>
      </c>
      <c r="E1649" s="82">
        <v>3016093467</v>
      </c>
      <c r="F1649" s="95" t="s">
        <v>953</v>
      </c>
      <c r="G1649" s="82">
        <v>91215212</v>
      </c>
      <c r="H1649" s="95" t="s">
        <v>5082</v>
      </c>
      <c r="I1649" s="92"/>
    </row>
    <row r="1650" spans="1:9" x14ac:dyDescent="0.2">
      <c r="A1650" s="69">
        <v>1650</v>
      </c>
      <c r="B1650" s="89" t="s">
        <v>5083</v>
      </c>
      <c r="C1650" s="89" t="s">
        <v>5084</v>
      </c>
      <c r="D1650" s="89" t="s">
        <v>5085</v>
      </c>
      <c r="E1650" s="82">
        <v>3015466960</v>
      </c>
      <c r="F1650" s="95" t="s">
        <v>953</v>
      </c>
      <c r="G1650" s="82">
        <v>1013639189</v>
      </c>
      <c r="H1650" s="95" t="s">
        <v>5086</v>
      </c>
      <c r="I1650" s="92"/>
    </row>
    <row r="1651" spans="1:9" x14ac:dyDescent="0.2">
      <c r="A1651" s="69">
        <v>1651</v>
      </c>
      <c r="B1651" s="89" t="s">
        <v>5087</v>
      </c>
      <c r="C1651" s="89" t="s">
        <v>5088</v>
      </c>
      <c r="D1651" s="89" t="s">
        <v>5089</v>
      </c>
      <c r="E1651" s="82">
        <v>3124470815</v>
      </c>
      <c r="F1651" s="95" t="s">
        <v>953</v>
      </c>
      <c r="G1651" s="82">
        <v>1023871736</v>
      </c>
      <c r="H1651" s="95" t="s">
        <v>5086</v>
      </c>
      <c r="I1651" s="92"/>
    </row>
    <row r="1652" spans="1:9" x14ac:dyDescent="0.2">
      <c r="A1652" s="69">
        <v>1652</v>
      </c>
      <c r="B1652" s="89" t="s">
        <v>5090</v>
      </c>
      <c r="C1652" s="89" t="s">
        <v>5091</v>
      </c>
      <c r="D1652" s="89" t="s">
        <v>5092</v>
      </c>
      <c r="E1652" s="82">
        <v>2071681</v>
      </c>
      <c r="F1652" s="95" t="s">
        <v>953</v>
      </c>
      <c r="G1652" s="82">
        <v>20337153</v>
      </c>
      <c r="H1652" s="95" t="s">
        <v>5086</v>
      </c>
      <c r="I1652" s="92"/>
    </row>
    <row r="1653" spans="1:9" x14ac:dyDescent="0.2">
      <c r="A1653" s="69">
        <v>1653</v>
      </c>
      <c r="B1653" s="89" t="s">
        <v>5093</v>
      </c>
      <c r="C1653" s="89" t="s">
        <v>5094</v>
      </c>
      <c r="D1653" s="89" t="s">
        <v>5095</v>
      </c>
      <c r="E1653" s="82">
        <v>3115654184</v>
      </c>
      <c r="F1653" s="95" t="s">
        <v>953</v>
      </c>
      <c r="G1653" s="82">
        <v>52282943</v>
      </c>
      <c r="H1653" s="95" t="s">
        <v>5086</v>
      </c>
      <c r="I1653" s="92"/>
    </row>
    <row r="1654" spans="1:9" x14ac:dyDescent="0.2">
      <c r="A1654" s="69">
        <v>1654</v>
      </c>
      <c r="B1654" s="89" t="s">
        <v>5096</v>
      </c>
      <c r="C1654" s="89" t="s">
        <v>5097</v>
      </c>
      <c r="D1654" s="89" t="s">
        <v>5098</v>
      </c>
      <c r="E1654" s="82">
        <v>3124395819</v>
      </c>
      <c r="F1654" s="95" t="s">
        <v>1896</v>
      </c>
      <c r="G1654" s="82">
        <v>51581394</v>
      </c>
      <c r="H1654" s="95" t="s">
        <v>5086</v>
      </c>
      <c r="I1654" s="92"/>
    </row>
    <row r="1655" spans="1:9" x14ac:dyDescent="0.2">
      <c r="A1655" s="69">
        <v>1655</v>
      </c>
      <c r="B1655" s="89" t="s">
        <v>1379</v>
      </c>
      <c r="C1655" s="89" t="s">
        <v>5099</v>
      </c>
      <c r="D1655" s="89" t="s">
        <v>5100</v>
      </c>
      <c r="E1655" s="82">
        <v>313495402</v>
      </c>
      <c r="F1655" s="95" t="s">
        <v>1896</v>
      </c>
      <c r="G1655" s="82">
        <v>17415090</v>
      </c>
      <c r="H1655" s="95" t="s">
        <v>5086</v>
      </c>
      <c r="I1655" s="92"/>
    </row>
    <row r="1656" spans="1:9" x14ac:dyDescent="0.2">
      <c r="A1656" s="69">
        <v>1656</v>
      </c>
      <c r="B1656" s="89" t="s">
        <v>5101</v>
      </c>
      <c r="C1656" s="89" t="s">
        <v>5102</v>
      </c>
      <c r="D1656" s="89" t="s">
        <v>5103</v>
      </c>
      <c r="E1656" s="82">
        <v>3154155547</v>
      </c>
      <c r="F1656" s="95" t="s">
        <v>1896</v>
      </c>
      <c r="G1656" s="82">
        <v>79698853</v>
      </c>
      <c r="H1656" s="95" t="s">
        <v>5086</v>
      </c>
      <c r="I1656" s="92"/>
    </row>
    <row r="1657" spans="1:9" x14ac:dyDescent="0.2">
      <c r="A1657" s="69">
        <v>1657</v>
      </c>
      <c r="B1657" s="89" t="s">
        <v>5104</v>
      </c>
      <c r="C1657" s="89" t="s">
        <v>5105</v>
      </c>
      <c r="D1657" s="89" t="s">
        <v>5106</v>
      </c>
      <c r="E1657" s="82">
        <v>30444710681</v>
      </c>
      <c r="F1657" s="95" t="s">
        <v>1896</v>
      </c>
      <c r="G1657" s="82">
        <v>79324855</v>
      </c>
      <c r="H1657" s="95" t="s">
        <v>5086</v>
      </c>
      <c r="I1657" s="92"/>
    </row>
    <row r="1658" spans="1:9" x14ac:dyDescent="0.2">
      <c r="A1658" s="69">
        <v>1658</v>
      </c>
      <c r="B1658" s="89" t="s">
        <v>5107</v>
      </c>
      <c r="C1658" s="89" t="s">
        <v>5108</v>
      </c>
      <c r="D1658" s="89" t="s">
        <v>5109</v>
      </c>
      <c r="E1658" s="82">
        <v>3185220993</v>
      </c>
      <c r="F1658" s="95" t="s">
        <v>1896</v>
      </c>
      <c r="G1658" s="82">
        <v>4908813</v>
      </c>
      <c r="H1658" s="95" t="s">
        <v>5086</v>
      </c>
      <c r="I1658" s="92"/>
    </row>
    <row r="1659" spans="1:9" x14ac:dyDescent="0.2">
      <c r="A1659" s="69">
        <v>1659</v>
      </c>
      <c r="B1659" s="89" t="s">
        <v>5110</v>
      </c>
      <c r="C1659" s="89" t="s">
        <v>5111</v>
      </c>
      <c r="D1659" s="89" t="s">
        <v>5112</v>
      </c>
      <c r="E1659" s="82">
        <v>3115041216</v>
      </c>
      <c r="F1659" s="95" t="s">
        <v>953</v>
      </c>
      <c r="G1659" s="82">
        <v>1105055612</v>
      </c>
      <c r="H1659" s="95" t="s">
        <v>5086</v>
      </c>
      <c r="I1659" s="92"/>
    </row>
    <row r="1660" spans="1:9" x14ac:dyDescent="0.2">
      <c r="A1660" s="69">
        <v>1660</v>
      </c>
      <c r="B1660" s="89" t="s">
        <v>5113</v>
      </c>
      <c r="C1660" s="89" t="s">
        <v>5114</v>
      </c>
      <c r="D1660" s="89" t="s">
        <v>5115</v>
      </c>
      <c r="E1660" s="82">
        <v>3114582723</v>
      </c>
      <c r="F1660" s="95" t="s">
        <v>953</v>
      </c>
      <c r="G1660" s="82">
        <v>79703982</v>
      </c>
      <c r="H1660" s="95" t="s">
        <v>5086</v>
      </c>
      <c r="I1660" s="92"/>
    </row>
    <row r="1661" spans="1:9" x14ac:dyDescent="0.2">
      <c r="A1661" s="69">
        <v>1661</v>
      </c>
      <c r="B1661" s="89" t="s">
        <v>5116</v>
      </c>
      <c r="C1661" s="89" t="s">
        <v>639</v>
      </c>
      <c r="D1661" s="89" t="s">
        <v>5117</v>
      </c>
      <c r="E1661" s="82"/>
      <c r="F1661" s="95" t="s">
        <v>953</v>
      </c>
      <c r="G1661" s="82">
        <v>23437137</v>
      </c>
      <c r="H1661" s="95" t="s">
        <v>5086</v>
      </c>
      <c r="I1661" s="92"/>
    </row>
    <row r="1662" spans="1:9" x14ac:dyDescent="0.2">
      <c r="A1662" s="69">
        <v>1662</v>
      </c>
      <c r="B1662" s="89" t="s">
        <v>5118</v>
      </c>
      <c r="C1662" s="89" t="s">
        <v>3468</v>
      </c>
      <c r="D1662" s="89" t="s">
        <v>5119</v>
      </c>
      <c r="E1662" s="82">
        <v>3214862875</v>
      </c>
      <c r="F1662" s="95" t="s">
        <v>953</v>
      </c>
      <c r="G1662" s="82">
        <v>1023887593</v>
      </c>
      <c r="H1662" s="95" t="s">
        <v>5086</v>
      </c>
      <c r="I1662" s="92"/>
    </row>
    <row r="1663" spans="1:9" x14ac:dyDescent="0.2">
      <c r="A1663" s="69">
        <v>1663</v>
      </c>
      <c r="B1663" s="89" t="s">
        <v>5120</v>
      </c>
      <c r="C1663" s="89" t="s">
        <v>5121</v>
      </c>
      <c r="D1663" s="89" t="s">
        <v>5122</v>
      </c>
      <c r="E1663" s="82">
        <v>3133888165</v>
      </c>
      <c r="F1663" s="95" t="s">
        <v>953</v>
      </c>
      <c r="G1663" s="82">
        <v>7925995</v>
      </c>
      <c r="H1663" s="95" t="s">
        <v>5086</v>
      </c>
      <c r="I1663" s="92"/>
    </row>
    <row r="1664" spans="1:9" x14ac:dyDescent="0.2">
      <c r="A1664" s="69">
        <v>1664</v>
      </c>
      <c r="B1664" s="89" t="s">
        <v>5123</v>
      </c>
      <c r="C1664" s="89" t="s">
        <v>1701</v>
      </c>
      <c r="D1664" s="89" t="s">
        <v>5124</v>
      </c>
      <c r="E1664" s="82">
        <v>3138200005</v>
      </c>
      <c r="F1664" s="95" t="s">
        <v>953</v>
      </c>
      <c r="G1664" s="82">
        <v>51916400</v>
      </c>
      <c r="H1664" s="95" t="s">
        <v>5086</v>
      </c>
      <c r="I1664" s="92"/>
    </row>
    <row r="1665" spans="1:9" x14ac:dyDescent="0.2">
      <c r="A1665" s="69">
        <v>1665</v>
      </c>
      <c r="B1665" s="89" t="s">
        <v>5125</v>
      </c>
      <c r="C1665" s="89" t="s">
        <v>5126</v>
      </c>
      <c r="D1665" s="89" t="s">
        <v>5127</v>
      </c>
      <c r="E1665" s="82"/>
      <c r="F1665" s="95" t="s">
        <v>2621</v>
      </c>
      <c r="G1665" s="82">
        <v>2894396</v>
      </c>
      <c r="H1665" s="95" t="s">
        <v>1123</v>
      </c>
      <c r="I1665" s="92"/>
    </row>
    <row r="1666" spans="1:9" x14ac:dyDescent="0.2">
      <c r="A1666" s="69">
        <v>1666</v>
      </c>
      <c r="B1666" s="89" t="s">
        <v>5128</v>
      </c>
      <c r="C1666" s="89" t="s">
        <v>639</v>
      </c>
      <c r="D1666" s="89" t="s">
        <v>5129</v>
      </c>
      <c r="E1666" s="82">
        <v>3016985463</v>
      </c>
      <c r="F1666" s="95" t="s">
        <v>1028</v>
      </c>
      <c r="G1666" s="82">
        <v>1121831539</v>
      </c>
      <c r="H1666" s="95" t="s">
        <v>1123</v>
      </c>
      <c r="I1666" s="92"/>
    </row>
    <row r="1667" spans="1:9" x14ac:dyDescent="0.2">
      <c r="A1667" s="69">
        <v>1667</v>
      </c>
      <c r="B1667" s="89" t="s">
        <v>5130</v>
      </c>
      <c r="C1667" s="89" t="s">
        <v>639</v>
      </c>
      <c r="D1667" s="89" t="s">
        <v>5131</v>
      </c>
      <c r="E1667" s="82">
        <v>3132007561</v>
      </c>
      <c r="F1667" s="95" t="s">
        <v>1028</v>
      </c>
      <c r="G1667" s="82">
        <v>52374670</v>
      </c>
      <c r="H1667" s="95" t="s">
        <v>1123</v>
      </c>
      <c r="I1667" s="92"/>
    </row>
    <row r="1668" spans="1:9" x14ac:dyDescent="0.2">
      <c r="A1668" s="69">
        <v>1668</v>
      </c>
      <c r="B1668" s="89" t="s">
        <v>2303</v>
      </c>
      <c r="C1668" s="89" t="s">
        <v>639</v>
      </c>
      <c r="D1668" s="89" t="s">
        <v>5132</v>
      </c>
      <c r="E1668" s="82">
        <v>3118021874</v>
      </c>
      <c r="F1668" s="95" t="s">
        <v>1028</v>
      </c>
      <c r="G1668" s="82">
        <v>51627238</v>
      </c>
      <c r="H1668" s="95" t="s">
        <v>1123</v>
      </c>
      <c r="I1668" s="92"/>
    </row>
    <row r="1669" spans="1:9" x14ac:dyDescent="0.2">
      <c r="A1669" s="69">
        <v>1669</v>
      </c>
      <c r="B1669" s="89" t="s">
        <v>5133</v>
      </c>
      <c r="C1669" s="89" t="s">
        <v>639</v>
      </c>
      <c r="D1669" s="89" t="s">
        <v>5134</v>
      </c>
      <c r="E1669" s="82">
        <v>3112808386</v>
      </c>
      <c r="F1669" s="95" t="s">
        <v>1028</v>
      </c>
      <c r="G1669" s="82">
        <v>79860643</v>
      </c>
      <c r="H1669" s="95" t="s">
        <v>1123</v>
      </c>
      <c r="I1669" s="92"/>
    </row>
    <row r="1670" spans="1:9" x14ac:dyDescent="0.2">
      <c r="A1670" s="69">
        <v>1670</v>
      </c>
      <c r="B1670" s="89" t="s">
        <v>5135</v>
      </c>
      <c r="C1670" s="89" t="s">
        <v>639</v>
      </c>
      <c r="D1670" s="89" t="s">
        <v>5136</v>
      </c>
      <c r="E1670" s="82">
        <v>5685863</v>
      </c>
      <c r="F1670" s="95" t="s">
        <v>1028</v>
      </c>
      <c r="G1670" s="82">
        <v>52151286</v>
      </c>
      <c r="H1670" s="95" t="s">
        <v>1123</v>
      </c>
      <c r="I1670" s="92"/>
    </row>
    <row r="1671" spans="1:9" x14ac:dyDescent="0.2">
      <c r="A1671" s="69">
        <v>1671</v>
      </c>
      <c r="B1671" s="89" t="s">
        <v>5137</v>
      </c>
      <c r="C1671" s="89" t="s">
        <v>639</v>
      </c>
      <c r="D1671" s="89" t="s">
        <v>5138</v>
      </c>
      <c r="E1671" s="82">
        <v>3134967187</v>
      </c>
      <c r="F1671" s="95" t="s">
        <v>1028</v>
      </c>
      <c r="G1671" s="82">
        <v>80720029</v>
      </c>
      <c r="H1671" s="95" t="s">
        <v>1123</v>
      </c>
      <c r="I1671" s="92"/>
    </row>
    <row r="1672" spans="1:9" x14ac:dyDescent="0.2">
      <c r="A1672" s="69">
        <v>1672</v>
      </c>
      <c r="B1672" s="89" t="s">
        <v>5139</v>
      </c>
      <c r="C1672" s="89" t="s">
        <v>639</v>
      </c>
      <c r="D1672" s="89" t="s">
        <v>5140</v>
      </c>
      <c r="E1672" s="82">
        <v>3134587215</v>
      </c>
      <c r="F1672" s="95" t="s">
        <v>1028</v>
      </c>
      <c r="G1672" s="82">
        <v>23433415</v>
      </c>
      <c r="H1672" s="95" t="s">
        <v>1123</v>
      </c>
      <c r="I1672" s="92"/>
    </row>
    <row r="1673" spans="1:9" x14ac:dyDescent="0.2">
      <c r="A1673" s="69">
        <v>1673</v>
      </c>
      <c r="B1673" s="89" t="s">
        <v>5141</v>
      </c>
      <c r="C1673" s="89" t="s">
        <v>5142</v>
      </c>
      <c r="D1673" s="89" t="s">
        <v>5143</v>
      </c>
      <c r="E1673" s="82">
        <v>3115193757</v>
      </c>
      <c r="F1673" s="95" t="s">
        <v>961</v>
      </c>
      <c r="G1673" s="82"/>
      <c r="H1673" s="95" t="s">
        <v>1123</v>
      </c>
      <c r="I1673" s="92"/>
    </row>
    <row r="1674" spans="1:9" x14ac:dyDescent="0.2">
      <c r="A1674" s="69">
        <v>1674</v>
      </c>
      <c r="B1674" s="89" t="s">
        <v>5144</v>
      </c>
      <c r="C1674" s="89" t="s">
        <v>5145</v>
      </c>
      <c r="D1674" s="89" t="s">
        <v>5146</v>
      </c>
      <c r="E1674" s="82">
        <v>2784780</v>
      </c>
      <c r="F1674" s="95" t="s">
        <v>961</v>
      </c>
      <c r="G1674" s="82">
        <v>51892013</v>
      </c>
      <c r="H1674" s="95" t="s">
        <v>1123</v>
      </c>
      <c r="I1674" s="92"/>
    </row>
    <row r="1675" spans="1:9" x14ac:dyDescent="0.2">
      <c r="A1675" s="69">
        <v>1675</v>
      </c>
      <c r="B1675" s="89" t="s">
        <v>4131</v>
      </c>
      <c r="C1675" s="89" t="s">
        <v>5147</v>
      </c>
      <c r="D1675" s="89" t="s">
        <v>5148</v>
      </c>
      <c r="E1675" s="82">
        <v>3017154369</v>
      </c>
      <c r="F1675" s="95" t="s">
        <v>961</v>
      </c>
      <c r="G1675" s="82">
        <v>39703917</v>
      </c>
      <c r="H1675" s="95" t="s">
        <v>1123</v>
      </c>
      <c r="I1675" s="92"/>
    </row>
    <row r="1676" spans="1:9" x14ac:dyDescent="0.2">
      <c r="A1676" s="69">
        <v>1676</v>
      </c>
      <c r="B1676" s="89" t="s">
        <v>5149</v>
      </c>
      <c r="C1676" s="89" t="s">
        <v>1195</v>
      </c>
      <c r="D1676" s="89" t="s">
        <v>5150</v>
      </c>
      <c r="E1676" s="82">
        <v>6758775</v>
      </c>
      <c r="F1676" s="95" t="s">
        <v>5151</v>
      </c>
      <c r="G1676" s="82">
        <v>20428620</v>
      </c>
      <c r="H1676" s="95" t="s">
        <v>1123</v>
      </c>
      <c r="I1676" s="92"/>
    </row>
    <row r="1677" spans="1:9" x14ac:dyDescent="0.2">
      <c r="A1677" s="69">
        <v>1677</v>
      </c>
      <c r="B1677" s="89" t="s">
        <v>5152</v>
      </c>
      <c r="C1677" s="89" t="s">
        <v>5153</v>
      </c>
      <c r="D1677" s="89" t="s">
        <v>5154</v>
      </c>
      <c r="E1677" s="82">
        <v>3371658</v>
      </c>
      <c r="F1677" s="95" t="s">
        <v>2621</v>
      </c>
      <c r="G1677" s="82"/>
      <c r="H1677" s="95" t="s">
        <v>1123</v>
      </c>
      <c r="I1677" s="92"/>
    </row>
    <row r="1678" spans="1:9" x14ac:dyDescent="0.2">
      <c r="A1678" s="69">
        <v>1678</v>
      </c>
      <c r="B1678" s="89" t="s">
        <v>5155</v>
      </c>
      <c r="C1678" s="89" t="s">
        <v>5156</v>
      </c>
      <c r="D1678" s="89" t="s">
        <v>5157</v>
      </c>
      <c r="E1678" s="82">
        <v>3112162377</v>
      </c>
      <c r="F1678" s="95" t="s">
        <v>2621</v>
      </c>
      <c r="G1678" s="82">
        <v>51823002</v>
      </c>
      <c r="H1678" s="95" t="s">
        <v>1123</v>
      </c>
      <c r="I1678" s="92"/>
    </row>
    <row r="1679" spans="1:9" x14ac:dyDescent="0.2">
      <c r="A1679" s="69">
        <v>1679</v>
      </c>
      <c r="B1679" s="89" t="s">
        <v>5158</v>
      </c>
      <c r="C1679" s="89" t="s">
        <v>639</v>
      </c>
      <c r="D1679" s="89" t="s">
        <v>5159</v>
      </c>
      <c r="E1679" s="82">
        <v>3632121</v>
      </c>
      <c r="F1679" s="95" t="s">
        <v>2545</v>
      </c>
      <c r="G1679" s="82">
        <v>32723829</v>
      </c>
      <c r="H1679" s="95" t="s">
        <v>1123</v>
      </c>
      <c r="I1679" s="92"/>
    </row>
    <row r="1680" spans="1:9" x14ac:dyDescent="0.2">
      <c r="A1680" s="69">
        <v>1680</v>
      </c>
      <c r="B1680" s="89" t="s">
        <v>5160</v>
      </c>
      <c r="C1680" s="89" t="s">
        <v>639</v>
      </c>
      <c r="D1680" s="89" t="s">
        <v>5161</v>
      </c>
      <c r="E1680" s="82">
        <v>3632121</v>
      </c>
      <c r="F1680" s="95" t="s">
        <v>2545</v>
      </c>
      <c r="G1680" s="82">
        <v>32723829</v>
      </c>
      <c r="H1680" s="95" t="s">
        <v>1123</v>
      </c>
      <c r="I1680" s="92"/>
    </row>
    <row r="1681" spans="1:9" x14ac:dyDescent="0.2">
      <c r="A1681" s="69">
        <v>1681</v>
      </c>
      <c r="B1681" s="89" t="s">
        <v>4959</v>
      </c>
      <c r="C1681" s="89" t="s">
        <v>639</v>
      </c>
      <c r="D1681" s="89" t="s">
        <v>5162</v>
      </c>
      <c r="E1681" s="82">
        <v>3204912177</v>
      </c>
      <c r="F1681" s="95" t="s">
        <v>2545</v>
      </c>
      <c r="G1681" s="82">
        <v>52912047</v>
      </c>
      <c r="H1681" s="95" t="s">
        <v>1123</v>
      </c>
      <c r="I1681" s="92"/>
    </row>
    <row r="1682" spans="1:9" x14ac:dyDescent="0.2">
      <c r="A1682" s="69">
        <v>1682</v>
      </c>
      <c r="B1682" s="89" t="s">
        <v>5163</v>
      </c>
      <c r="C1682" s="89" t="s">
        <v>5164</v>
      </c>
      <c r="D1682" s="89" t="s">
        <v>5165</v>
      </c>
      <c r="E1682" s="82">
        <v>3138105770</v>
      </c>
      <c r="F1682" s="95" t="s">
        <v>2545</v>
      </c>
      <c r="G1682" s="82">
        <v>52064947</v>
      </c>
      <c r="H1682" s="95" t="s">
        <v>1123</v>
      </c>
      <c r="I1682" s="92"/>
    </row>
    <row r="1683" spans="1:9" x14ac:dyDescent="0.2">
      <c r="A1683" s="69">
        <v>1683</v>
      </c>
      <c r="B1683" s="89" t="s">
        <v>5166</v>
      </c>
      <c r="C1683" s="89" t="s">
        <v>5167</v>
      </c>
      <c r="D1683" s="89" t="s">
        <v>5168</v>
      </c>
      <c r="E1683" s="82">
        <v>3145600280</v>
      </c>
      <c r="F1683" s="95" t="s">
        <v>2545</v>
      </c>
      <c r="G1683" s="82">
        <v>1061655218</v>
      </c>
      <c r="H1683" s="95" t="s">
        <v>1123</v>
      </c>
      <c r="I1683" s="92"/>
    </row>
    <row r="1684" spans="1:9" x14ac:dyDescent="0.2">
      <c r="A1684" s="69">
        <v>1684</v>
      </c>
      <c r="B1684" s="89" t="s">
        <v>4965</v>
      </c>
      <c r="C1684" s="89" t="s">
        <v>5169</v>
      </c>
      <c r="D1684" s="89" t="s">
        <v>5170</v>
      </c>
      <c r="E1684" s="82">
        <v>3628458</v>
      </c>
      <c r="F1684" s="95" t="s">
        <v>2545</v>
      </c>
      <c r="G1684" s="82">
        <v>1023873139</v>
      </c>
      <c r="H1684" s="95" t="s">
        <v>1123</v>
      </c>
      <c r="I1684" s="92"/>
    </row>
    <row r="1685" spans="1:9" x14ac:dyDescent="0.2">
      <c r="A1685" s="69">
        <v>1685</v>
      </c>
      <c r="B1685" s="89" t="s">
        <v>5171</v>
      </c>
      <c r="C1685" s="89" t="s">
        <v>5172</v>
      </c>
      <c r="D1685" s="89" t="s">
        <v>5173</v>
      </c>
      <c r="E1685" s="82" t="s">
        <v>5174</v>
      </c>
      <c r="F1685" s="95" t="s">
        <v>2545</v>
      </c>
      <c r="G1685" s="82">
        <v>28698524</v>
      </c>
      <c r="H1685" s="95" t="s">
        <v>1123</v>
      </c>
      <c r="I1685" s="92"/>
    </row>
    <row r="1686" spans="1:9" x14ac:dyDescent="0.2">
      <c r="A1686" s="69">
        <v>1686</v>
      </c>
      <c r="B1686" s="89" t="s">
        <v>5175</v>
      </c>
      <c r="C1686" s="89" t="s">
        <v>5176</v>
      </c>
      <c r="D1686" s="89" t="s">
        <v>5177</v>
      </c>
      <c r="E1686" s="82">
        <v>3679165</v>
      </c>
      <c r="F1686" s="95" t="s">
        <v>2545</v>
      </c>
      <c r="G1686" s="82">
        <v>53075110</v>
      </c>
      <c r="H1686" s="95" t="s">
        <v>1123</v>
      </c>
      <c r="I1686" s="92"/>
    </row>
    <row r="1687" spans="1:9" x14ac:dyDescent="0.2">
      <c r="A1687" s="69">
        <v>1687</v>
      </c>
      <c r="B1687" s="89" t="s">
        <v>5178</v>
      </c>
      <c r="C1687" s="89" t="s">
        <v>639</v>
      </c>
      <c r="D1687" s="89" t="s">
        <v>5179</v>
      </c>
      <c r="E1687" s="82"/>
      <c r="F1687" s="95" t="s">
        <v>2545</v>
      </c>
      <c r="G1687" s="82"/>
      <c r="H1687" s="95" t="s">
        <v>1123</v>
      </c>
      <c r="I1687" s="92"/>
    </row>
    <row r="1688" spans="1:9" x14ac:dyDescent="0.2">
      <c r="A1688" s="69">
        <v>1688</v>
      </c>
      <c r="B1688" s="89" t="s">
        <v>5180</v>
      </c>
      <c r="C1688" s="89" t="s">
        <v>5181</v>
      </c>
      <c r="D1688" s="89" t="s">
        <v>5182</v>
      </c>
      <c r="E1688" s="82">
        <v>3645998</v>
      </c>
      <c r="F1688" s="95" t="s">
        <v>2545</v>
      </c>
      <c r="G1688" s="82">
        <v>52011400</v>
      </c>
      <c r="H1688" s="95" t="s">
        <v>1123</v>
      </c>
      <c r="I1688" s="92"/>
    </row>
    <row r="1689" spans="1:9" x14ac:dyDescent="0.2">
      <c r="A1689" s="69">
        <v>1689</v>
      </c>
      <c r="B1689" s="89" t="s">
        <v>5183</v>
      </c>
      <c r="C1689" s="89" t="s">
        <v>5184</v>
      </c>
      <c r="D1689" s="89" t="s">
        <v>5185</v>
      </c>
      <c r="E1689" s="82">
        <v>3135828339</v>
      </c>
      <c r="F1689" s="95" t="s">
        <v>2545</v>
      </c>
      <c r="G1689" s="82">
        <v>522255822</v>
      </c>
      <c r="H1689" s="95" t="s">
        <v>1123</v>
      </c>
      <c r="I1689" s="92"/>
    </row>
    <row r="1690" spans="1:9" x14ac:dyDescent="0.2">
      <c r="A1690" s="69">
        <v>1690</v>
      </c>
      <c r="B1690" s="89" t="s">
        <v>5186</v>
      </c>
      <c r="C1690" s="89" t="s">
        <v>5187</v>
      </c>
      <c r="D1690" s="89" t="s">
        <v>5188</v>
      </c>
      <c r="E1690" s="82">
        <v>3123765706</v>
      </c>
      <c r="F1690" s="95" t="s">
        <v>1028</v>
      </c>
      <c r="G1690" s="82"/>
      <c r="H1690" s="95" t="s">
        <v>1123</v>
      </c>
      <c r="I1690" s="92"/>
    </row>
    <row r="1691" spans="1:9" x14ac:dyDescent="0.2">
      <c r="A1691" s="69">
        <v>1691</v>
      </c>
      <c r="B1691" s="89" t="s">
        <v>5189</v>
      </c>
      <c r="C1691" s="89" t="s">
        <v>5190</v>
      </c>
      <c r="D1691" s="89" t="s">
        <v>5191</v>
      </c>
      <c r="E1691" s="82">
        <v>3132455848</v>
      </c>
      <c r="F1691" s="95" t="s">
        <v>1028</v>
      </c>
      <c r="G1691" s="82">
        <v>52114497</v>
      </c>
      <c r="H1691" s="95" t="s">
        <v>1123</v>
      </c>
      <c r="I1691" s="92"/>
    </row>
    <row r="1692" spans="1:9" x14ac:dyDescent="0.2">
      <c r="A1692" s="69">
        <v>1692</v>
      </c>
      <c r="B1692" s="89" t="s">
        <v>5192</v>
      </c>
      <c r="C1692" s="89" t="s">
        <v>3661</v>
      </c>
      <c r="D1692" s="89" t="s">
        <v>5193</v>
      </c>
      <c r="E1692" s="82">
        <v>3223886149</v>
      </c>
      <c r="F1692" s="95" t="s">
        <v>1028</v>
      </c>
      <c r="G1692" s="82"/>
      <c r="H1692" s="95" t="s">
        <v>1123</v>
      </c>
      <c r="I1692" s="92"/>
    </row>
    <row r="1693" spans="1:9" x14ac:dyDescent="0.2">
      <c r="A1693" s="69">
        <v>1693</v>
      </c>
      <c r="B1693" s="89" t="s">
        <v>5194</v>
      </c>
      <c r="C1693" s="89" t="s">
        <v>639</v>
      </c>
      <c r="D1693" s="89" t="s">
        <v>5195</v>
      </c>
      <c r="E1693" s="82">
        <v>5674816</v>
      </c>
      <c r="F1693" s="95" t="s">
        <v>1028</v>
      </c>
      <c r="G1693" s="82">
        <v>51600703</v>
      </c>
      <c r="H1693" s="113" t="s">
        <v>1123</v>
      </c>
      <c r="I1693" s="92"/>
    </row>
    <row r="1694" spans="1:9" x14ac:dyDescent="0.2">
      <c r="A1694" s="69">
        <v>1694</v>
      </c>
      <c r="B1694" s="89" t="s">
        <v>5196</v>
      </c>
      <c r="C1694" s="89" t="s">
        <v>639</v>
      </c>
      <c r="D1694" s="89" t="s">
        <v>5197</v>
      </c>
      <c r="E1694" s="82">
        <v>5172461</v>
      </c>
      <c r="F1694" s="95" t="s">
        <v>1028</v>
      </c>
      <c r="G1694" s="82">
        <v>51691457</v>
      </c>
      <c r="H1694" s="113" t="s">
        <v>1123</v>
      </c>
      <c r="I1694" s="92"/>
    </row>
    <row r="1695" spans="1:9" x14ac:dyDescent="0.2">
      <c r="A1695" s="69">
        <v>1695</v>
      </c>
      <c r="B1695" s="89" t="s">
        <v>5198</v>
      </c>
      <c r="C1695" s="89" t="s">
        <v>639</v>
      </c>
      <c r="D1695" s="89" t="s">
        <v>5199</v>
      </c>
      <c r="E1695" s="82">
        <v>3117562688</v>
      </c>
      <c r="F1695" s="95" t="s">
        <v>1033</v>
      </c>
      <c r="G1695" s="82">
        <v>59805650</v>
      </c>
      <c r="H1695" s="95" t="s">
        <v>4141</v>
      </c>
      <c r="I1695" s="92"/>
    </row>
    <row r="1696" spans="1:9" x14ac:dyDescent="0.2">
      <c r="A1696" s="69">
        <v>1696</v>
      </c>
      <c r="B1696" s="89" t="s">
        <v>5200</v>
      </c>
      <c r="C1696" s="89" t="s">
        <v>5201</v>
      </c>
      <c r="D1696" s="89" t="s">
        <v>5202</v>
      </c>
      <c r="E1696" s="82">
        <v>5685626</v>
      </c>
      <c r="F1696" s="95" t="s">
        <v>3256</v>
      </c>
      <c r="G1696" s="82">
        <v>19243079</v>
      </c>
      <c r="H1696" s="93" t="s">
        <v>1123</v>
      </c>
      <c r="I1696" s="92"/>
    </row>
    <row r="1697" spans="1:9" x14ac:dyDescent="0.2">
      <c r="A1697" s="69">
        <v>1697</v>
      </c>
      <c r="B1697" s="89" t="s">
        <v>5203</v>
      </c>
      <c r="C1697" s="89" t="s">
        <v>5204</v>
      </c>
      <c r="D1697" s="89" t="s">
        <v>5205</v>
      </c>
      <c r="E1697" s="82">
        <v>3228927799</v>
      </c>
      <c r="F1697" s="95" t="s">
        <v>3256</v>
      </c>
      <c r="G1697" s="82"/>
      <c r="H1697" s="93" t="s">
        <v>1123</v>
      </c>
      <c r="I1697" s="92"/>
    </row>
    <row r="1698" spans="1:9" x14ac:dyDescent="0.2">
      <c r="A1698" s="69">
        <v>1698</v>
      </c>
      <c r="B1698" s="89" t="s">
        <v>5206</v>
      </c>
      <c r="C1698" s="89" t="s">
        <v>639</v>
      </c>
      <c r="D1698" s="89" t="s">
        <v>5207</v>
      </c>
      <c r="E1698" s="82">
        <v>3213678397</v>
      </c>
      <c r="F1698" s="95" t="s">
        <v>3564</v>
      </c>
      <c r="G1698" s="82">
        <v>1003526243</v>
      </c>
      <c r="H1698" s="93" t="s">
        <v>1123</v>
      </c>
      <c r="I1698" s="92"/>
    </row>
    <row r="1699" spans="1:9" x14ac:dyDescent="0.2">
      <c r="A1699" s="69">
        <v>1699</v>
      </c>
      <c r="B1699" s="89" t="s">
        <v>5208</v>
      </c>
      <c r="C1699" s="89" t="s">
        <v>5209</v>
      </c>
      <c r="D1699" s="89" t="s">
        <v>5210</v>
      </c>
      <c r="E1699" s="82"/>
      <c r="F1699" s="95" t="s">
        <v>3564</v>
      </c>
      <c r="G1699" s="82"/>
      <c r="H1699" s="93" t="s">
        <v>1123</v>
      </c>
      <c r="I1699" s="92"/>
    </row>
    <row r="1700" spans="1:9" x14ac:dyDescent="0.2">
      <c r="A1700" s="69">
        <v>1700</v>
      </c>
      <c r="B1700" s="89" t="s">
        <v>5211</v>
      </c>
      <c r="C1700" s="89" t="s">
        <v>5212</v>
      </c>
      <c r="D1700" s="89" t="s">
        <v>5213</v>
      </c>
      <c r="E1700" s="82">
        <v>7712726</v>
      </c>
      <c r="F1700" s="95" t="s">
        <v>3334</v>
      </c>
      <c r="G1700" s="82">
        <v>35467333</v>
      </c>
      <c r="H1700" s="93" t="s">
        <v>1123</v>
      </c>
      <c r="I1700" s="92"/>
    </row>
    <row r="1701" spans="1:9" x14ac:dyDescent="0.2">
      <c r="A1701" s="69">
        <v>1701</v>
      </c>
      <c r="B1701" s="89" t="s">
        <v>5214</v>
      </c>
      <c r="C1701" s="89" t="s">
        <v>5215</v>
      </c>
      <c r="D1701" s="89" t="s">
        <v>5216</v>
      </c>
      <c r="E1701" s="82">
        <v>3103103523</v>
      </c>
      <c r="F1701" s="95" t="s">
        <v>3334</v>
      </c>
      <c r="G1701" s="82">
        <v>52161248</v>
      </c>
      <c r="H1701" s="93" t="s">
        <v>1123</v>
      </c>
      <c r="I1701" s="92"/>
    </row>
    <row r="1702" spans="1:9" x14ac:dyDescent="0.2">
      <c r="A1702" s="69">
        <v>1702</v>
      </c>
      <c r="B1702" s="89" t="s">
        <v>5217</v>
      </c>
      <c r="C1702" s="89" t="s">
        <v>5218</v>
      </c>
      <c r="D1702" s="89" t="s">
        <v>5219</v>
      </c>
      <c r="E1702" s="82">
        <v>2789637</v>
      </c>
      <c r="F1702" s="95" t="s">
        <v>4699</v>
      </c>
      <c r="G1702" s="82">
        <v>35487089</v>
      </c>
      <c r="H1702" s="93" t="s">
        <v>1123</v>
      </c>
      <c r="I1702" s="92"/>
    </row>
    <row r="1703" spans="1:9" x14ac:dyDescent="0.2">
      <c r="A1703" s="69">
        <v>1703</v>
      </c>
      <c r="B1703" s="89" t="s">
        <v>5220</v>
      </c>
      <c r="C1703" s="89" t="s">
        <v>5221</v>
      </c>
      <c r="D1703" s="89" t="s">
        <v>5222</v>
      </c>
      <c r="E1703" s="82">
        <v>3105547172</v>
      </c>
      <c r="F1703" s="113" t="s">
        <v>3564</v>
      </c>
      <c r="G1703" s="82">
        <v>31991493</v>
      </c>
      <c r="H1703" s="93" t="s">
        <v>1123</v>
      </c>
      <c r="I1703" s="92"/>
    </row>
    <row r="1704" spans="1:9" x14ac:dyDescent="0.2">
      <c r="A1704" s="69">
        <v>1704</v>
      </c>
      <c r="B1704" s="111" t="s">
        <v>5214</v>
      </c>
      <c r="C1704" s="111" t="s">
        <v>5215</v>
      </c>
      <c r="D1704" s="111" t="s">
        <v>5216</v>
      </c>
      <c r="E1704" s="112">
        <v>3103103523</v>
      </c>
      <c r="F1704" s="113" t="s">
        <v>3334</v>
      </c>
      <c r="G1704" s="112">
        <v>52161248</v>
      </c>
      <c r="H1704" s="93" t="s">
        <v>1123</v>
      </c>
      <c r="I1704" s="92"/>
    </row>
    <row r="1705" spans="1:9" x14ac:dyDescent="0.2">
      <c r="A1705" s="69">
        <v>1705</v>
      </c>
      <c r="B1705" s="89" t="s">
        <v>5223</v>
      </c>
      <c r="C1705" s="89" t="s">
        <v>5224</v>
      </c>
      <c r="D1705" s="89" t="s">
        <v>5225</v>
      </c>
      <c r="E1705" s="82">
        <v>3115892580</v>
      </c>
      <c r="F1705" s="95" t="s">
        <v>3564</v>
      </c>
      <c r="G1705" s="82">
        <v>41710549</v>
      </c>
      <c r="H1705" s="93" t="s">
        <v>1123</v>
      </c>
      <c r="I1705" s="92"/>
    </row>
    <row r="1706" spans="1:9" x14ac:dyDescent="0.2">
      <c r="A1706" s="69">
        <v>1706</v>
      </c>
      <c r="B1706" s="89" t="s">
        <v>5226</v>
      </c>
      <c r="C1706" s="89" t="s">
        <v>5227</v>
      </c>
      <c r="D1706" s="89" t="s">
        <v>5228</v>
      </c>
      <c r="E1706" s="82">
        <v>3134723423</v>
      </c>
      <c r="F1706" s="95" t="s">
        <v>3564</v>
      </c>
      <c r="G1706" s="82">
        <v>51584038</v>
      </c>
      <c r="H1706" s="93" t="s">
        <v>1123</v>
      </c>
      <c r="I1706" s="92"/>
    </row>
    <row r="1707" spans="1:9" x14ac:dyDescent="0.2">
      <c r="A1707" s="69">
        <v>1707</v>
      </c>
      <c r="B1707" s="89" t="s">
        <v>5229</v>
      </c>
      <c r="C1707" s="89" t="s">
        <v>5230</v>
      </c>
      <c r="D1707" s="89" t="s">
        <v>5231</v>
      </c>
      <c r="E1707" s="82">
        <v>3228766157</v>
      </c>
      <c r="F1707" s="95" t="s">
        <v>3564</v>
      </c>
      <c r="G1707" s="82">
        <v>1033702263</v>
      </c>
      <c r="H1707" s="93" t="s">
        <v>1123</v>
      </c>
      <c r="I1707" s="92"/>
    </row>
    <row r="1708" spans="1:9" x14ac:dyDescent="0.2">
      <c r="A1708" s="69">
        <v>1708</v>
      </c>
      <c r="B1708" s="89" t="s">
        <v>5232</v>
      </c>
      <c r="C1708" s="89" t="s">
        <v>5233</v>
      </c>
      <c r="D1708" s="89" t="s">
        <v>5234</v>
      </c>
      <c r="E1708" s="82">
        <v>3006572771</v>
      </c>
      <c r="F1708" s="95" t="s">
        <v>3564</v>
      </c>
      <c r="G1708" s="82">
        <v>52536665</v>
      </c>
      <c r="H1708" s="93" t="s">
        <v>1123</v>
      </c>
      <c r="I1708" s="92"/>
    </row>
    <row r="1709" spans="1:9" x14ac:dyDescent="0.2">
      <c r="A1709" s="69">
        <v>1709</v>
      </c>
      <c r="B1709" s="89" t="s">
        <v>5235</v>
      </c>
      <c r="C1709" s="89" t="s">
        <v>5236</v>
      </c>
      <c r="D1709" s="89" t="s">
        <v>5237</v>
      </c>
      <c r="E1709" s="82">
        <v>3202445277</v>
      </c>
      <c r="F1709" s="95" t="s">
        <v>3564</v>
      </c>
      <c r="G1709" s="82">
        <v>1032718033</v>
      </c>
      <c r="H1709" s="93" t="s">
        <v>1123</v>
      </c>
      <c r="I1709" s="92"/>
    </row>
    <row r="1710" spans="1:9" x14ac:dyDescent="0.2">
      <c r="A1710" s="69">
        <v>1710</v>
      </c>
      <c r="B1710" s="89" t="s">
        <v>5238</v>
      </c>
      <c r="C1710" s="89" t="s">
        <v>5239</v>
      </c>
      <c r="D1710" s="89" t="s">
        <v>5240</v>
      </c>
      <c r="E1710" s="82">
        <v>3223035395</v>
      </c>
      <c r="F1710" s="95" t="s">
        <v>3564</v>
      </c>
      <c r="G1710" s="82">
        <v>31749583</v>
      </c>
      <c r="H1710" s="93" t="s">
        <v>1123</v>
      </c>
      <c r="I1710" s="92"/>
    </row>
    <row r="1711" spans="1:9" x14ac:dyDescent="0.2">
      <c r="A1711" s="69">
        <v>1711</v>
      </c>
      <c r="B1711" s="89" t="s">
        <v>5241</v>
      </c>
      <c r="C1711" s="89" t="s">
        <v>5242</v>
      </c>
      <c r="D1711" s="89" t="s">
        <v>5243</v>
      </c>
      <c r="E1711" s="82">
        <v>7713366</v>
      </c>
      <c r="F1711" s="95" t="s">
        <v>3334</v>
      </c>
      <c r="G1711" s="82">
        <v>52035112</v>
      </c>
      <c r="H1711" s="93" t="s">
        <v>1123</v>
      </c>
      <c r="I1711" s="92"/>
    </row>
    <row r="1712" spans="1:9" x14ac:dyDescent="0.2">
      <c r="A1712" s="69">
        <v>1712</v>
      </c>
      <c r="B1712" s="89" t="s">
        <v>5244</v>
      </c>
      <c r="C1712" s="89" t="s">
        <v>5245</v>
      </c>
      <c r="D1712" s="89" t="s">
        <v>5246</v>
      </c>
      <c r="E1712" s="82">
        <v>4636005</v>
      </c>
      <c r="F1712" s="95" t="s">
        <v>2418</v>
      </c>
      <c r="G1712" s="82">
        <v>1144160341</v>
      </c>
      <c r="H1712" s="93" t="s">
        <v>1123</v>
      </c>
      <c r="I1712" s="92"/>
    </row>
    <row r="1713" spans="1:9" x14ac:dyDescent="0.2">
      <c r="A1713" s="69">
        <v>1713</v>
      </c>
      <c r="B1713" s="89" t="s">
        <v>5247</v>
      </c>
      <c r="C1713" s="89" t="s">
        <v>5248</v>
      </c>
      <c r="D1713" s="89" t="s">
        <v>5249</v>
      </c>
      <c r="E1713" s="82">
        <v>3144223616</v>
      </c>
      <c r="F1713" s="95" t="s">
        <v>4689</v>
      </c>
      <c r="G1713" s="82"/>
      <c r="H1713" s="93" t="s">
        <v>1123</v>
      </c>
      <c r="I1713" s="92"/>
    </row>
    <row r="1714" spans="1:9" x14ac:dyDescent="0.2">
      <c r="A1714" s="69">
        <v>1714</v>
      </c>
      <c r="B1714" s="89" t="s">
        <v>5250</v>
      </c>
      <c r="C1714" s="89" t="s">
        <v>5251</v>
      </c>
      <c r="D1714" s="89" t="s">
        <v>5252</v>
      </c>
      <c r="E1714" s="82">
        <v>5685174</v>
      </c>
      <c r="F1714" s="95" t="s">
        <v>4689</v>
      </c>
      <c r="G1714" s="82">
        <v>5853839</v>
      </c>
      <c r="H1714" s="93" t="s">
        <v>1123</v>
      </c>
      <c r="I1714" s="92"/>
    </row>
    <row r="1715" spans="1:9" x14ac:dyDescent="0.2">
      <c r="A1715" s="69">
        <v>1715</v>
      </c>
      <c r="B1715" s="89" t="s">
        <v>5253</v>
      </c>
      <c r="C1715" s="89" t="s">
        <v>5254</v>
      </c>
      <c r="D1715" s="89" t="s">
        <v>5255</v>
      </c>
      <c r="E1715" s="82">
        <v>3104786135</v>
      </c>
      <c r="F1715" s="95" t="s">
        <v>4689</v>
      </c>
      <c r="G1715" s="82">
        <v>3986614</v>
      </c>
      <c r="H1715" s="93" t="s">
        <v>1123</v>
      </c>
      <c r="I1715" s="92"/>
    </row>
    <row r="1716" spans="1:9" x14ac:dyDescent="0.2">
      <c r="A1716" s="69">
        <v>1716</v>
      </c>
      <c r="B1716" s="89" t="s">
        <v>5256</v>
      </c>
      <c r="C1716" s="89" t="s">
        <v>1768</v>
      </c>
      <c r="D1716" s="89" t="s">
        <v>5257</v>
      </c>
      <c r="E1716" s="82">
        <v>3016389834</v>
      </c>
      <c r="F1716" s="95" t="s">
        <v>3256</v>
      </c>
      <c r="G1716" s="82">
        <v>11104009962</v>
      </c>
      <c r="H1716" s="93" t="s">
        <v>1123</v>
      </c>
      <c r="I1716" s="92"/>
    </row>
    <row r="1717" spans="1:9" x14ac:dyDescent="0.2">
      <c r="A1717" s="69">
        <v>1717</v>
      </c>
      <c r="B1717" s="89" t="s">
        <v>5258</v>
      </c>
      <c r="C1717" s="89" t="s">
        <v>5259</v>
      </c>
      <c r="D1717" s="89" t="s">
        <v>5260</v>
      </c>
      <c r="E1717" s="82">
        <v>3124951402</v>
      </c>
      <c r="F1717" s="95" t="s">
        <v>3256</v>
      </c>
      <c r="G1717" s="82">
        <v>34543924</v>
      </c>
      <c r="H1717" s="93" t="s">
        <v>1123</v>
      </c>
      <c r="I1717" s="92"/>
    </row>
    <row r="1718" spans="1:9" x14ac:dyDescent="0.2">
      <c r="A1718" s="69">
        <v>1718</v>
      </c>
      <c r="B1718" s="89" t="s">
        <v>5261</v>
      </c>
      <c r="C1718" s="89" t="s">
        <v>5262</v>
      </c>
      <c r="D1718" s="89" t="s">
        <v>5263</v>
      </c>
      <c r="E1718" s="82">
        <v>3138433160</v>
      </c>
      <c r="F1718" s="95" t="s">
        <v>3256</v>
      </c>
      <c r="G1718" s="82">
        <v>5970823</v>
      </c>
      <c r="H1718" s="93" t="s">
        <v>1123</v>
      </c>
      <c r="I1718" s="92"/>
    </row>
    <row r="1719" spans="1:9" x14ac:dyDescent="0.2">
      <c r="A1719" s="69">
        <v>1719</v>
      </c>
      <c r="B1719" s="89" t="s">
        <v>5264</v>
      </c>
      <c r="C1719" s="89" t="s">
        <v>5265</v>
      </c>
      <c r="D1719" s="89" t="s">
        <v>5266</v>
      </c>
      <c r="E1719" s="82">
        <v>3212309162</v>
      </c>
      <c r="F1719" s="95" t="s">
        <v>3301</v>
      </c>
      <c r="G1719" s="82">
        <v>80751078</v>
      </c>
      <c r="H1719" s="93" t="s">
        <v>1123</v>
      </c>
      <c r="I1719" s="92"/>
    </row>
    <row r="1720" spans="1:9" x14ac:dyDescent="0.2">
      <c r="A1720" s="69">
        <v>1720</v>
      </c>
      <c r="B1720" s="89" t="s">
        <v>5267</v>
      </c>
      <c r="C1720" s="89" t="s">
        <v>5268</v>
      </c>
      <c r="D1720" s="89" t="s">
        <v>5269</v>
      </c>
      <c r="E1720" s="82">
        <v>5673520</v>
      </c>
      <c r="F1720" s="95" t="s">
        <v>3564</v>
      </c>
      <c r="G1720" s="82"/>
      <c r="H1720" s="93" t="s">
        <v>1123</v>
      </c>
      <c r="I1720" s="92"/>
    </row>
    <row r="1721" spans="1:9" x14ac:dyDescent="0.2">
      <c r="A1721" s="69">
        <v>1721</v>
      </c>
      <c r="B1721" s="89" t="s">
        <v>5270</v>
      </c>
      <c r="C1721" s="89" t="s">
        <v>1648</v>
      </c>
      <c r="D1721" s="89" t="s">
        <v>4574</v>
      </c>
      <c r="E1721" s="82" t="s">
        <v>5271</v>
      </c>
      <c r="F1721" s="95" t="s">
        <v>3334</v>
      </c>
      <c r="G1721" s="82">
        <v>53154663</v>
      </c>
      <c r="H1721" s="93" t="s">
        <v>1123</v>
      </c>
      <c r="I1721" s="92"/>
    </row>
    <row r="1722" spans="1:9" x14ac:dyDescent="0.2">
      <c r="A1722" s="69">
        <v>1722</v>
      </c>
      <c r="B1722" s="111" t="s">
        <v>5272</v>
      </c>
      <c r="C1722" s="111" t="s">
        <v>5273</v>
      </c>
      <c r="D1722" s="111" t="s">
        <v>5274</v>
      </c>
      <c r="E1722" s="112">
        <v>3214323551</v>
      </c>
      <c r="F1722" s="113" t="s">
        <v>3301</v>
      </c>
      <c r="G1722" s="112">
        <v>39534926</v>
      </c>
      <c r="H1722" s="93" t="s">
        <v>1123</v>
      </c>
      <c r="I1722" s="92"/>
    </row>
    <row r="1723" spans="1:9" x14ac:dyDescent="0.2">
      <c r="A1723" s="69">
        <v>1723</v>
      </c>
      <c r="B1723" s="89" t="s">
        <v>5275</v>
      </c>
      <c r="C1723" s="89" t="s">
        <v>5276</v>
      </c>
      <c r="D1723" s="89" t="s">
        <v>5277</v>
      </c>
      <c r="E1723" s="82">
        <v>3122399286</v>
      </c>
      <c r="F1723" s="95" t="s">
        <v>3301</v>
      </c>
      <c r="G1723" s="82">
        <v>80490301</v>
      </c>
      <c r="H1723" s="93" t="s">
        <v>1123</v>
      </c>
      <c r="I1723" s="92"/>
    </row>
    <row r="1724" spans="1:9" x14ac:dyDescent="0.2">
      <c r="A1724" s="69">
        <v>1724</v>
      </c>
      <c r="B1724" s="89" t="s">
        <v>5278</v>
      </c>
      <c r="C1724" s="89" t="s">
        <v>5279</v>
      </c>
      <c r="D1724" s="89" t="s">
        <v>5280</v>
      </c>
      <c r="E1724" s="82">
        <v>3108753877</v>
      </c>
      <c r="F1724" s="95" t="s">
        <v>3564</v>
      </c>
      <c r="G1724" s="82"/>
      <c r="H1724" s="93" t="s">
        <v>1123</v>
      </c>
      <c r="I1724" s="92"/>
    </row>
    <row r="1725" spans="1:9" x14ac:dyDescent="0.2">
      <c r="A1725" s="69">
        <v>1725</v>
      </c>
      <c r="B1725" s="89" t="s">
        <v>5281</v>
      </c>
      <c r="C1725" s="89" t="s">
        <v>5282</v>
      </c>
      <c r="D1725" s="89" t="s">
        <v>5283</v>
      </c>
      <c r="E1725" s="82">
        <v>3102391597</v>
      </c>
      <c r="F1725" s="95" t="s">
        <v>3334</v>
      </c>
      <c r="G1725" s="82"/>
      <c r="H1725" s="93" t="s">
        <v>1123</v>
      </c>
      <c r="I1725" s="92"/>
    </row>
    <row r="1726" spans="1:9" x14ac:dyDescent="0.2">
      <c r="A1726" s="69">
        <v>1726</v>
      </c>
      <c r="B1726" s="111" t="s">
        <v>5270</v>
      </c>
      <c r="C1726" s="111" t="s">
        <v>1648</v>
      </c>
      <c r="D1726" s="111" t="s">
        <v>4574</v>
      </c>
      <c r="E1726" s="112" t="s">
        <v>5271</v>
      </c>
      <c r="F1726" s="113" t="s">
        <v>3334</v>
      </c>
      <c r="G1726" s="112">
        <v>53154663</v>
      </c>
      <c r="H1726" s="93" t="s">
        <v>1123</v>
      </c>
      <c r="I1726" s="92"/>
    </row>
    <row r="1727" spans="1:9" x14ac:dyDescent="0.2">
      <c r="A1727" s="69">
        <v>1727</v>
      </c>
      <c r="B1727" s="89" t="s">
        <v>5284</v>
      </c>
      <c r="C1727" s="89" t="s">
        <v>639</v>
      </c>
      <c r="D1727" s="89" t="s">
        <v>5285</v>
      </c>
      <c r="E1727" s="82">
        <v>3142541483</v>
      </c>
      <c r="F1727" s="95" t="s">
        <v>1033</v>
      </c>
      <c r="G1727" s="82"/>
      <c r="H1727" s="95" t="s">
        <v>4141</v>
      </c>
      <c r="I1727" s="92"/>
    </row>
    <row r="1728" spans="1:9" x14ac:dyDescent="0.2">
      <c r="A1728" s="69">
        <v>1728</v>
      </c>
      <c r="B1728" s="91" t="s">
        <v>5286</v>
      </c>
      <c r="C1728" s="91" t="s">
        <v>639</v>
      </c>
      <c r="D1728" s="91" t="s">
        <v>5287</v>
      </c>
      <c r="E1728" s="87">
        <v>5689884</v>
      </c>
      <c r="F1728" s="107" t="s">
        <v>1108</v>
      </c>
      <c r="G1728" s="87"/>
      <c r="H1728" s="107" t="s">
        <v>5288</v>
      </c>
      <c r="I1728" s="92"/>
    </row>
    <row r="1729" spans="1:9" x14ac:dyDescent="0.2">
      <c r="A1729" s="69">
        <v>1729</v>
      </c>
      <c r="B1729" s="91" t="s">
        <v>5289</v>
      </c>
      <c r="C1729" s="91" t="s">
        <v>5290</v>
      </c>
      <c r="D1729" s="91" t="s">
        <v>5291</v>
      </c>
      <c r="E1729" s="87">
        <v>3002668028</v>
      </c>
      <c r="F1729" s="107" t="s">
        <v>1108</v>
      </c>
      <c r="G1729" s="87">
        <v>52165452</v>
      </c>
      <c r="H1729" s="107" t="s">
        <v>5292</v>
      </c>
      <c r="I1729" s="92"/>
    </row>
    <row r="1730" spans="1:9" x14ac:dyDescent="0.2">
      <c r="A1730" s="69">
        <v>1730</v>
      </c>
      <c r="B1730" s="89" t="s">
        <v>5293</v>
      </c>
      <c r="C1730" s="89" t="s">
        <v>5294</v>
      </c>
      <c r="D1730" s="89" t="s">
        <v>5295</v>
      </c>
      <c r="E1730" s="82">
        <v>3670634</v>
      </c>
      <c r="F1730" s="95" t="s">
        <v>1033</v>
      </c>
      <c r="G1730" s="82">
        <v>2972088</v>
      </c>
      <c r="H1730" s="95" t="s">
        <v>5296</v>
      </c>
      <c r="I1730" s="92"/>
    </row>
    <row r="1731" spans="1:9" x14ac:dyDescent="0.2">
      <c r="A1731" s="69">
        <v>1731</v>
      </c>
      <c r="B1731" s="89" t="s">
        <v>5297</v>
      </c>
      <c r="C1731" s="89" t="s">
        <v>950</v>
      </c>
      <c r="D1731" s="89" t="s">
        <v>5298</v>
      </c>
      <c r="E1731" s="82">
        <v>3132012630</v>
      </c>
      <c r="F1731" s="95" t="s">
        <v>1033</v>
      </c>
      <c r="G1731" s="82">
        <v>65815963</v>
      </c>
      <c r="H1731" s="95" t="s">
        <v>5299</v>
      </c>
      <c r="I1731" s="92"/>
    </row>
    <row r="1732" spans="1:9" x14ac:dyDescent="0.2">
      <c r="A1732" s="69">
        <v>1732</v>
      </c>
      <c r="B1732" s="89" t="s">
        <v>5300</v>
      </c>
      <c r="C1732" s="89" t="s">
        <v>639</v>
      </c>
      <c r="D1732" s="89" t="s">
        <v>5301</v>
      </c>
      <c r="E1732" s="82">
        <v>3114852202</v>
      </c>
      <c r="F1732" s="95" t="s">
        <v>1033</v>
      </c>
      <c r="G1732" s="82"/>
      <c r="H1732" s="95" t="s">
        <v>5302</v>
      </c>
      <c r="I1732" s="92"/>
    </row>
    <row r="1733" spans="1:9" x14ac:dyDescent="0.2">
      <c r="A1733" s="69">
        <v>1733</v>
      </c>
      <c r="B1733" s="89" t="s">
        <v>5303</v>
      </c>
      <c r="C1733" s="89" t="s">
        <v>639</v>
      </c>
      <c r="D1733" s="89" t="s">
        <v>5304</v>
      </c>
      <c r="E1733" s="82">
        <v>3193265243</v>
      </c>
      <c r="F1733" s="95" t="s">
        <v>1719</v>
      </c>
      <c r="G1733" s="82">
        <v>79793086</v>
      </c>
      <c r="H1733" s="95" t="s">
        <v>5305</v>
      </c>
      <c r="I1733" s="92"/>
    </row>
    <row r="1734" spans="1:9" x14ac:dyDescent="0.2">
      <c r="A1734" s="69">
        <v>1734</v>
      </c>
      <c r="B1734" s="89" t="s">
        <v>5306</v>
      </c>
      <c r="C1734" s="89" t="s">
        <v>639</v>
      </c>
      <c r="D1734" s="89" t="s">
        <v>5307</v>
      </c>
      <c r="E1734" s="82">
        <v>3057379591</v>
      </c>
      <c r="F1734" s="95" t="s">
        <v>1090</v>
      </c>
      <c r="G1734" s="82">
        <v>1023943051</v>
      </c>
      <c r="H1734" s="95" t="s">
        <v>5308</v>
      </c>
      <c r="I1734" s="92"/>
    </row>
    <row r="1735" spans="1:9" x14ac:dyDescent="0.2">
      <c r="A1735" s="69">
        <v>1735</v>
      </c>
      <c r="B1735" s="91" t="s">
        <v>2510</v>
      </c>
      <c r="C1735" s="91" t="s">
        <v>951</v>
      </c>
      <c r="D1735" s="91" t="s">
        <v>5309</v>
      </c>
      <c r="E1735" s="87">
        <v>3144804709</v>
      </c>
      <c r="F1735" s="107" t="s">
        <v>1108</v>
      </c>
      <c r="G1735" s="87">
        <v>52445879</v>
      </c>
      <c r="H1735" s="107" t="s">
        <v>5310</v>
      </c>
      <c r="I1735" s="92"/>
    </row>
    <row r="1736" spans="1:9" x14ac:dyDescent="0.2">
      <c r="A1736" s="69">
        <v>1736</v>
      </c>
      <c r="B1736" s="91" t="s">
        <v>5311</v>
      </c>
      <c r="C1736" s="91" t="s">
        <v>639</v>
      </c>
      <c r="D1736" s="91" t="s">
        <v>5312</v>
      </c>
      <c r="E1736" s="87">
        <v>3163347811</v>
      </c>
      <c r="F1736" s="107" t="s">
        <v>1108</v>
      </c>
      <c r="G1736" s="87">
        <v>41611497</v>
      </c>
      <c r="H1736" s="107" t="s">
        <v>5313</v>
      </c>
      <c r="I1736" s="92"/>
    </row>
    <row r="1737" spans="1:9" x14ac:dyDescent="0.2">
      <c r="A1737" s="69">
        <v>1737</v>
      </c>
      <c r="B1737" s="89" t="s">
        <v>5314</v>
      </c>
      <c r="C1737" s="89" t="s">
        <v>639</v>
      </c>
      <c r="D1737" s="89" t="s">
        <v>5315</v>
      </c>
      <c r="E1737" s="82">
        <v>3144361177</v>
      </c>
      <c r="F1737" s="95" t="s">
        <v>1062</v>
      </c>
      <c r="G1737" s="82">
        <v>39797699</v>
      </c>
      <c r="H1737" s="95" t="s">
        <v>5316</v>
      </c>
      <c r="I1737" s="92"/>
    </row>
    <row r="1738" spans="1:9" x14ac:dyDescent="0.2">
      <c r="A1738" s="69">
        <v>1738</v>
      </c>
      <c r="B1738" s="89" t="s">
        <v>5317</v>
      </c>
      <c r="C1738" s="89" t="s">
        <v>639</v>
      </c>
      <c r="D1738" s="89" t="s">
        <v>5318</v>
      </c>
      <c r="E1738" s="82">
        <v>3125046995</v>
      </c>
      <c r="F1738" s="95" t="s">
        <v>1033</v>
      </c>
      <c r="G1738" s="82"/>
      <c r="H1738" s="95" t="s">
        <v>5319</v>
      </c>
      <c r="I1738" s="92"/>
    </row>
    <row r="1739" spans="1:9" x14ac:dyDescent="0.2">
      <c r="A1739" s="69">
        <v>1739</v>
      </c>
      <c r="B1739" s="89" t="s">
        <v>5320</v>
      </c>
      <c r="C1739" s="89" t="s">
        <v>950</v>
      </c>
      <c r="D1739" s="89" t="s">
        <v>5321</v>
      </c>
      <c r="E1739" s="82">
        <v>3209089729</v>
      </c>
      <c r="F1739" s="95" t="s">
        <v>4534</v>
      </c>
      <c r="G1739" s="82">
        <v>52852229</v>
      </c>
      <c r="H1739" s="95" t="s">
        <v>5322</v>
      </c>
      <c r="I1739" s="92"/>
    </row>
    <row r="1740" spans="1:9" x14ac:dyDescent="0.2">
      <c r="A1740" s="69">
        <v>1740</v>
      </c>
      <c r="B1740" s="89" t="s">
        <v>5323</v>
      </c>
      <c r="C1740" s="89" t="s">
        <v>639</v>
      </c>
      <c r="D1740" s="89" t="s">
        <v>5324</v>
      </c>
      <c r="E1740" s="82">
        <v>3341120</v>
      </c>
      <c r="F1740" s="95" t="s">
        <v>1090</v>
      </c>
      <c r="G1740" s="82"/>
      <c r="H1740" s="95" t="s">
        <v>5325</v>
      </c>
      <c r="I1740" s="92"/>
    </row>
    <row r="1741" spans="1:9" x14ac:dyDescent="0.2">
      <c r="A1741" s="69">
        <v>1741</v>
      </c>
      <c r="B1741" s="89" t="s">
        <v>5326</v>
      </c>
      <c r="C1741" s="89" t="s">
        <v>639</v>
      </c>
      <c r="D1741" s="89" t="s">
        <v>5327</v>
      </c>
      <c r="E1741" s="82">
        <v>3118853030</v>
      </c>
      <c r="F1741" s="95" t="s">
        <v>1090</v>
      </c>
      <c r="G1741" s="82"/>
      <c r="H1741" s="95" t="s">
        <v>5328</v>
      </c>
      <c r="I1741" s="92"/>
    </row>
    <row r="1742" spans="1:9" x14ac:dyDescent="0.2">
      <c r="A1742" s="69">
        <v>1742</v>
      </c>
      <c r="B1742" s="89" t="s">
        <v>5329</v>
      </c>
      <c r="C1742" s="89" t="s">
        <v>639</v>
      </c>
      <c r="D1742" s="89" t="s">
        <v>5330</v>
      </c>
      <c r="E1742" s="82">
        <v>3118312607</v>
      </c>
      <c r="F1742" s="95" t="s">
        <v>1090</v>
      </c>
      <c r="G1742" s="82">
        <v>519800620</v>
      </c>
      <c r="H1742" s="95" t="s">
        <v>5331</v>
      </c>
      <c r="I1742" s="92"/>
    </row>
    <row r="1743" spans="1:9" x14ac:dyDescent="0.2">
      <c r="A1743" s="69">
        <v>1743</v>
      </c>
      <c r="B1743" s="89" t="s">
        <v>5332</v>
      </c>
      <c r="C1743" s="89" t="s">
        <v>639</v>
      </c>
      <c r="D1743" s="89" t="s">
        <v>5333</v>
      </c>
      <c r="E1743" s="82">
        <v>2072079</v>
      </c>
      <c r="F1743" s="95" t="s">
        <v>1090</v>
      </c>
      <c r="G1743" s="82">
        <v>41558518</v>
      </c>
      <c r="H1743" s="95" t="s">
        <v>5334</v>
      </c>
      <c r="I1743" s="92"/>
    </row>
    <row r="1744" spans="1:9" x14ac:dyDescent="0.2">
      <c r="A1744" s="69">
        <v>1744</v>
      </c>
      <c r="B1744" s="89" t="s">
        <v>5335</v>
      </c>
      <c r="C1744" s="89" t="s">
        <v>5336</v>
      </c>
      <c r="D1744" s="89" t="s">
        <v>5337</v>
      </c>
      <c r="E1744" s="82"/>
      <c r="F1744" s="95" t="s">
        <v>4631</v>
      </c>
      <c r="G1744" s="82">
        <v>41767562</v>
      </c>
      <c r="H1744" s="95" t="s">
        <v>1123</v>
      </c>
      <c r="I1744" s="92"/>
    </row>
    <row r="1745" spans="1:9" x14ac:dyDescent="0.2">
      <c r="A1745" s="69">
        <v>1745</v>
      </c>
      <c r="B1745" s="89" t="s">
        <v>5338</v>
      </c>
      <c r="C1745" s="89" t="s">
        <v>5339</v>
      </c>
      <c r="D1745" s="89" t="s">
        <v>5340</v>
      </c>
      <c r="E1745" s="82">
        <v>3115070863</v>
      </c>
      <c r="F1745" s="95" t="s">
        <v>4631</v>
      </c>
      <c r="G1745" s="82">
        <v>52124994</v>
      </c>
      <c r="H1745" s="95" t="s">
        <v>1123</v>
      </c>
      <c r="I1745" s="92"/>
    </row>
    <row r="1746" spans="1:9" x14ac:dyDescent="0.2">
      <c r="A1746" s="69">
        <v>1746</v>
      </c>
      <c r="B1746" s="111" t="s">
        <v>5341</v>
      </c>
      <c r="C1746" s="111" t="s">
        <v>5342</v>
      </c>
      <c r="D1746" s="111" t="s">
        <v>5343</v>
      </c>
      <c r="E1746" s="112">
        <v>3104845970</v>
      </c>
      <c r="F1746" s="113" t="s">
        <v>961</v>
      </c>
      <c r="G1746" s="112">
        <v>52877047</v>
      </c>
      <c r="H1746" s="113" t="s">
        <v>1123</v>
      </c>
      <c r="I1746" s="92"/>
    </row>
    <row r="1747" spans="1:9" x14ac:dyDescent="0.2">
      <c r="A1747" s="69">
        <v>1747</v>
      </c>
      <c r="B1747" s="89" t="s">
        <v>5344</v>
      </c>
      <c r="C1747" s="89" t="s">
        <v>639</v>
      </c>
      <c r="D1747" s="89" t="s">
        <v>5345</v>
      </c>
      <c r="E1747" s="82">
        <v>3163679272</v>
      </c>
      <c r="F1747" s="95" t="s">
        <v>1028</v>
      </c>
      <c r="G1747" s="82"/>
      <c r="H1747" s="95" t="s">
        <v>8611</v>
      </c>
      <c r="I1747" s="92"/>
    </row>
    <row r="1748" spans="1:9" x14ac:dyDescent="0.2">
      <c r="A1748" s="69">
        <v>1748</v>
      </c>
      <c r="B1748" s="89" t="s">
        <v>5346</v>
      </c>
      <c r="C1748" s="89" t="s">
        <v>5347</v>
      </c>
      <c r="D1748" s="89" t="s">
        <v>5348</v>
      </c>
      <c r="E1748" s="82">
        <v>3138177376</v>
      </c>
      <c r="F1748" s="95" t="s">
        <v>1028</v>
      </c>
      <c r="G1748" s="82">
        <v>52064603</v>
      </c>
      <c r="H1748" s="95" t="s">
        <v>1123</v>
      </c>
      <c r="I1748" s="92"/>
    </row>
    <row r="1749" spans="1:9" x14ac:dyDescent="0.2">
      <c r="A1749" s="69">
        <v>1749</v>
      </c>
      <c r="B1749" s="89" t="s">
        <v>5349</v>
      </c>
      <c r="C1749" s="89" t="s">
        <v>947</v>
      </c>
      <c r="D1749" s="89" t="s">
        <v>5350</v>
      </c>
      <c r="E1749" s="82">
        <v>3108566706</v>
      </c>
      <c r="F1749" s="95" t="s">
        <v>4631</v>
      </c>
      <c r="G1749" s="82">
        <v>1013607060</v>
      </c>
      <c r="H1749" s="95" t="s">
        <v>1123</v>
      </c>
      <c r="I1749" s="92"/>
    </row>
    <row r="1750" spans="1:9" x14ac:dyDescent="0.2">
      <c r="A1750" s="69">
        <v>1750</v>
      </c>
      <c r="B1750" s="89" t="s">
        <v>5351</v>
      </c>
      <c r="C1750" s="89" t="s">
        <v>639</v>
      </c>
      <c r="D1750" s="89" t="s">
        <v>5352</v>
      </c>
      <c r="E1750" s="82">
        <v>3194151012</v>
      </c>
      <c r="F1750" s="95" t="s">
        <v>4631</v>
      </c>
      <c r="G1750" s="82"/>
      <c r="H1750" s="95" t="s">
        <v>1123</v>
      </c>
      <c r="I1750" s="92"/>
    </row>
    <row r="1751" spans="1:9" x14ac:dyDescent="0.2">
      <c r="A1751" s="69">
        <v>1751</v>
      </c>
      <c r="B1751" s="89" t="s">
        <v>5353</v>
      </c>
      <c r="C1751" s="89" t="s">
        <v>5354</v>
      </c>
      <c r="D1751" s="89" t="s">
        <v>5355</v>
      </c>
      <c r="E1751" s="82">
        <v>3208315771</v>
      </c>
      <c r="F1751" s="95" t="s">
        <v>4631</v>
      </c>
      <c r="G1751" s="82">
        <v>1019047755</v>
      </c>
      <c r="H1751" s="95" t="s">
        <v>1123</v>
      </c>
      <c r="I1751" s="92"/>
    </row>
    <row r="1752" spans="1:9" x14ac:dyDescent="0.2">
      <c r="A1752" s="69">
        <v>1752</v>
      </c>
      <c r="B1752" s="89" t="s">
        <v>5356</v>
      </c>
      <c r="C1752" s="89" t="s">
        <v>5357</v>
      </c>
      <c r="D1752" s="89" t="s">
        <v>5358</v>
      </c>
      <c r="E1752" s="82">
        <v>3143845896</v>
      </c>
      <c r="F1752" s="95" t="s">
        <v>2621</v>
      </c>
      <c r="G1752" s="82">
        <v>1023871555</v>
      </c>
      <c r="H1752" s="95" t="s">
        <v>1123</v>
      </c>
      <c r="I1752" s="92"/>
    </row>
    <row r="1753" spans="1:9" x14ac:dyDescent="0.2">
      <c r="A1753" s="69">
        <v>1753</v>
      </c>
      <c r="B1753" s="89" t="s">
        <v>5359</v>
      </c>
      <c r="C1753" s="89" t="s">
        <v>639</v>
      </c>
      <c r="D1753" s="89" t="s">
        <v>5360</v>
      </c>
      <c r="E1753" s="82">
        <v>3014396962</v>
      </c>
      <c r="F1753" s="95" t="s">
        <v>2621</v>
      </c>
      <c r="G1753" s="82">
        <v>79427783</v>
      </c>
      <c r="H1753" s="95" t="s">
        <v>1123</v>
      </c>
      <c r="I1753" s="92"/>
    </row>
    <row r="1754" spans="1:9" x14ac:dyDescent="0.2">
      <c r="A1754" s="69">
        <v>1754</v>
      </c>
      <c r="B1754" s="89" t="s">
        <v>5361</v>
      </c>
      <c r="C1754" s="89" t="s">
        <v>949</v>
      </c>
      <c r="D1754" s="89" t="s">
        <v>5362</v>
      </c>
      <c r="E1754" s="82">
        <v>3192943166</v>
      </c>
      <c r="F1754" s="95" t="s">
        <v>2621</v>
      </c>
      <c r="G1754" s="82">
        <v>51947073</v>
      </c>
      <c r="H1754" s="95" t="s">
        <v>1123</v>
      </c>
      <c r="I1754" s="92"/>
    </row>
    <row r="1755" spans="1:9" x14ac:dyDescent="0.2">
      <c r="A1755" s="69">
        <v>1755</v>
      </c>
      <c r="B1755" s="111" t="s">
        <v>5363</v>
      </c>
      <c r="C1755" s="111" t="s">
        <v>639</v>
      </c>
      <c r="D1755" s="111" t="s">
        <v>5364</v>
      </c>
      <c r="E1755" s="112"/>
      <c r="F1755" s="113" t="s">
        <v>2621</v>
      </c>
      <c r="G1755" s="112"/>
      <c r="H1755" s="113" t="s">
        <v>1123</v>
      </c>
      <c r="I1755" s="92"/>
    </row>
    <row r="1756" spans="1:9" x14ac:dyDescent="0.2">
      <c r="A1756" s="69">
        <v>1756</v>
      </c>
      <c r="B1756" s="89" t="s">
        <v>5365</v>
      </c>
      <c r="C1756" s="89" t="s">
        <v>639</v>
      </c>
      <c r="D1756" s="89" t="s">
        <v>5366</v>
      </c>
      <c r="E1756" s="82">
        <v>7692412</v>
      </c>
      <c r="F1756" s="95" t="s">
        <v>1028</v>
      </c>
      <c r="G1756" s="82"/>
      <c r="H1756" s="95" t="s">
        <v>1123</v>
      </c>
      <c r="I1756" s="92"/>
    </row>
    <row r="1757" spans="1:9" x14ac:dyDescent="0.2">
      <c r="A1757" s="69">
        <v>1757</v>
      </c>
      <c r="B1757" s="89" t="s">
        <v>5367</v>
      </c>
      <c r="C1757" s="89" t="s">
        <v>639</v>
      </c>
      <c r="D1757" s="89" t="s">
        <v>5368</v>
      </c>
      <c r="E1757" s="82">
        <v>5680892</v>
      </c>
      <c r="F1757" s="95" t="s">
        <v>1028</v>
      </c>
      <c r="G1757" s="82">
        <v>20457706</v>
      </c>
      <c r="H1757" s="95" t="s">
        <v>1123</v>
      </c>
      <c r="I1757" s="92"/>
    </row>
    <row r="1758" spans="1:9" x14ac:dyDescent="0.2">
      <c r="A1758" s="69">
        <v>1758</v>
      </c>
      <c r="B1758" s="89" t="s">
        <v>5369</v>
      </c>
      <c r="C1758" s="89" t="s">
        <v>639</v>
      </c>
      <c r="D1758" s="89" t="s">
        <v>5370</v>
      </c>
      <c r="E1758" s="82">
        <v>3132581572</v>
      </c>
      <c r="F1758" s="95" t="s">
        <v>1028</v>
      </c>
      <c r="G1758" s="82">
        <v>1022940078</v>
      </c>
      <c r="H1758" s="95" t="s">
        <v>1123</v>
      </c>
      <c r="I1758" s="92"/>
    </row>
    <row r="1759" spans="1:9" x14ac:dyDescent="0.2">
      <c r="A1759" s="69">
        <v>1759</v>
      </c>
      <c r="B1759" s="111" t="s">
        <v>5371</v>
      </c>
      <c r="C1759" s="111" t="s">
        <v>5372</v>
      </c>
      <c r="D1759" s="111" t="s">
        <v>5373</v>
      </c>
      <c r="E1759" s="112">
        <v>3133953128</v>
      </c>
      <c r="F1759" s="113" t="s">
        <v>953</v>
      </c>
      <c r="G1759" s="112">
        <v>52168270</v>
      </c>
      <c r="H1759" s="113" t="s">
        <v>3048</v>
      </c>
      <c r="I1759" s="92"/>
    </row>
    <row r="1760" spans="1:9" x14ac:dyDescent="0.2">
      <c r="A1760" s="69">
        <v>1760</v>
      </c>
      <c r="B1760" s="111" t="s">
        <v>5374</v>
      </c>
      <c r="C1760" s="111" t="s">
        <v>1348</v>
      </c>
      <c r="D1760" s="111" t="s">
        <v>5375</v>
      </c>
      <c r="E1760" s="112">
        <v>3219283030</v>
      </c>
      <c r="F1760" s="113" t="s">
        <v>953</v>
      </c>
      <c r="G1760" s="112"/>
      <c r="H1760" s="113" t="s">
        <v>3048</v>
      </c>
      <c r="I1760" s="92"/>
    </row>
    <row r="1761" spans="1:9" x14ac:dyDescent="0.2">
      <c r="A1761" s="69">
        <v>1761</v>
      </c>
      <c r="B1761" s="89" t="s">
        <v>5376</v>
      </c>
      <c r="C1761" s="89" t="s">
        <v>639</v>
      </c>
      <c r="D1761" s="89" t="s">
        <v>5377</v>
      </c>
      <c r="E1761" s="82">
        <v>3205775141</v>
      </c>
      <c r="F1761" s="95" t="s">
        <v>953</v>
      </c>
      <c r="G1761" s="82">
        <v>79480438</v>
      </c>
      <c r="H1761" s="95" t="s">
        <v>3048</v>
      </c>
      <c r="I1761" s="92"/>
    </row>
    <row r="1762" spans="1:9" x14ac:dyDescent="0.2">
      <c r="A1762" s="69">
        <v>1762</v>
      </c>
      <c r="B1762" s="89" t="s">
        <v>5378</v>
      </c>
      <c r="C1762" s="89" t="s">
        <v>1701</v>
      </c>
      <c r="D1762" s="89" t="s">
        <v>5379</v>
      </c>
      <c r="E1762" s="82">
        <v>321478145</v>
      </c>
      <c r="F1762" s="95" t="s">
        <v>1896</v>
      </c>
      <c r="G1762" s="82">
        <v>51831719</v>
      </c>
      <c r="H1762" s="95" t="s">
        <v>3048</v>
      </c>
      <c r="I1762" s="92"/>
    </row>
    <row r="1763" spans="1:9" x14ac:dyDescent="0.2">
      <c r="A1763" s="69">
        <v>1763</v>
      </c>
      <c r="B1763" s="89" t="s">
        <v>5380</v>
      </c>
      <c r="C1763" s="89" t="s">
        <v>5381</v>
      </c>
      <c r="D1763" s="89" t="s">
        <v>5382</v>
      </c>
      <c r="E1763" s="82">
        <v>3204250912</v>
      </c>
      <c r="F1763" s="95" t="s">
        <v>953</v>
      </c>
      <c r="G1763" s="82">
        <v>79860515</v>
      </c>
      <c r="H1763" s="95" t="s">
        <v>3048</v>
      </c>
      <c r="I1763" s="92"/>
    </row>
    <row r="1764" spans="1:9" x14ac:dyDescent="0.2">
      <c r="A1764" s="69">
        <v>1764</v>
      </c>
      <c r="B1764" s="89" t="s">
        <v>5383</v>
      </c>
      <c r="C1764" s="89" t="s">
        <v>5384</v>
      </c>
      <c r="D1764" s="89" t="s">
        <v>5385</v>
      </c>
      <c r="E1764" s="82">
        <v>3106701099</v>
      </c>
      <c r="F1764" s="95" t="s">
        <v>3564</v>
      </c>
      <c r="G1764" s="82">
        <v>1018465687</v>
      </c>
      <c r="H1764" s="93" t="s">
        <v>1123</v>
      </c>
      <c r="I1764" s="92"/>
    </row>
    <row r="1765" spans="1:9" x14ac:dyDescent="0.2">
      <c r="A1765" s="69">
        <v>1765</v>
      </c>
      <c r="B1765" s="89" t="s">
        <v>5386</v>
      </c>
      <c r="C1765" s="89" t="s">
        <v>4690</v>
      </c>
      <c r="D1765" s="89" t="s">
        <v>5387</v>
      </c>
      <c r="E1765" s="82">
        <v>2057641</v>
      </c>
      <c r="F1765" s="95" t="s">
        <v>4699</v>
      </c>
      <c r="G1765" s="82"/>
      <c r="H1765" s="93" t="s">
        <v>1123</v>
      </c>
      <c r="I1765" s="92"/>
    </row>
    <row r="1766" spans="1:9" x14ac:dyDescent="0.2">
      <c r="A1766" s="69">
        <v>1766</v>
      </c>
      <c r="B1766" s="89" t="s">
        <v>5388</v>
      </c>
      <c r="C1766" s="89" t="s">
        <v>5389</v>
      </c>
      <c r="D1766" s="89" t="s">
        <v>5390</v>
      </c>
      <c r="E1766" s="82">
        <v>3204429406</v>
      </c>
      <c r="F1766" s="95" t="s">
        <v>4699</v>
      </c>
      <c r="G1766" s="82">
        <v>39722162</v>
      </c>
      <c r="H1766" s="93" t="s">
        <v>1123</v>
      </c>
      <c r="I1766" s="92"/>
    </row>
    <row r="1767" spans="1:9" x14ac:dyDescent="0.2">
      <c r="A1767" s="69">
        <v>1767</v>
      </c>
      <c r="B1767" s="89" t="s">
        <v>5391</v>
      </c>
      <c r="C1767" s="89" t="s">
        <v>5392</v>
      </c>
      <c r="D1767" s="89" t="s">
        <v>5393</v>
      </c>
      <c r="E1767" s="82">
        <v>5678559</v>
      </c>
      <c r="F1767" s="95" t="s">
        <v>3301</v>
      </c>
      <c r="G1767" s="82">
        <v>41786185</v>
      </c>
      <c r="H1767" s="93" t="s">
        <v>1123</v>
      </c>
      <c r="I1767" s="92"/>
    </row>
    <row r="1768" spans="1:9" x14ac:dyDescent="0.2">
      <c r="A1768" s="69">
        <v>1768</v>
      </c>
      <c r="B1768" s="89" t="s">
        <v>5394</v>
      </c>
      <c r="C1768" s="89" t="s">
        <v>5395</v>
      </c>
      <c r="D1768" s="89" t="s">
        <v>5396</v>
      </c>
      <c r="E1768" s="82">
        <v>5680729</v>
      </c>
      <c r="F1768" s="95" t="s">
        <v>3301</v>
      </c>
      <c r="G1768" s="82">
        <v>1023889925</v>
      </c>
      <c r="H1768" s="93" t="s">
        <v>1123</v>
      </c>
      <c r="I1768" s="92"/>
    </row>
    <row r="1769" spans="1:9" x14ac:dyDescent="0.2">
      <c r="A1769" s="69">
        <v>1769</v>
      </c>
      <c r="B1769" s="89" t="s">
        <v>5397</v>
      </c>
      <c r="C1769" s="89" t="s">
        <v>5398</v>
      </c>
      <c r="D1769" s="89" t="s">
        <v>5399</v>
      </c>
      <c r="E1769" s="82">
        <v>3219216778</v>
      </c>
      <c r="F1769" s="95" t="s">
        <v>3301</v>
      </c>
      <c r="G1769" s="82">
        <v>35493350</v>
      </c>
      <c r="H1769" s="93" t="s">
        <v>1123</v>
      </c>
      <c r="I1769" s="92"/>
    </row>
    <row r="1770" spans="1:9" x14ac:dyDescent="0.2">
      <c r="A1770" s="69">
        <v>1770</v>
      </c>
      <c r="B1770" s="89" t="s">
        <v>5400</v>
      </c>
      <c r="C1770" s="89" t="s">
        <v>5401</v>
      </c>
      <c r="D1770" s="89" t="s">
        <v>5402</v>
      </c>
      <c r="E1770" s="82">
        <v>3142028406</v>
      </c>
      <c r="F1770" s="95" t="s">
        <v>3301</v>
      </c>
      <c r="G1770" s="82">
        <v>1026941335</v>
      </c>
      <c r="H1770" s="95" t="s">
        <v>1123</v>
      </c>
      <c r="I1770" s="92"/>
    </row>
    <row r="1771" spans="1:9" x14ac:dyDescent="0.2">
      <c r="A1771" s="69">
        <v>1771</v>
      </c>
      <c r="B1771" s="89" t="s">
        <v>5403</v>
      </c>
      <c r="C1771" s="89" t="s">
        <v>5404</v>
      </c>
      <c r="D1771" s="89" t="s">
        <v>5405</v>
      </c>
      <c r="E1771" s="82">
        <v>7043369</v>
      </c>
      <c r="F1771" s="95" t="s">
        <v>3256</v>
      </c>
      <c r="G1771" s="82">
        <v>793628013</v>
      </c>
      <c r="H1771" s="93" t="s">
        <v>1123</v>
      </c>
      <c r="I1771" s="92"/>
    </row>
    <row r="1772" spans="1:9" x14ac:dyDescent="0.2">
      <c r="A1772" s="69">
        <v>1772</v>
      </c>
      <c r="B1772" s="89" t="s">
        <v>5406</v>
      </c>
      <c r="C1772" s="89" t="s">
        <v>1348</v>
      </c>
      <c r="D1772" s="89" t="s">
        <v>5407</v>
      </c>
      <c r="E1772" s="82"/>
      <c r="F1772" s="95" t="s">
        <v>3301</v>
      </c>
      <c r="G1772" s="82"/>
      <c r="H1772" s="93" t="s">
        <v>1123</v>
      </c>
      <c r="I1772" s="92"/>
    </row>
    <row r="1773" spans="1:9" x14ac:dyDescent="0.2">
      <c r="A1773" s="69">
        <v>1773</v>
      </c>
      <c r="B1773" s="89" t="s">
        <v>5408</v>
      </c>
      <c r="C1773" s="89" t="s">
        <v>5409</v>
      </c>
      <c r="D1773" s="89" t="s">
        <v>5410</v>
      </c>
      <c r="E1773" s="82">
        <v>3202813736</v>
      </c>
      <c r="F1773" s="95" t="s">
        <v>4699</v>
      </c>
      <c r="G1773" s="82">
        <v>1013631790</v>
      </c>
      <c r="H1773" s="93" t="s">
        <v>1123</v>
      </c>
      <c r="I1773" s="92"/>
    </row>
    <row r="1774" spans="1:9" x14ac:dyDescent="0.2">
      <c r="A1774" s="69">
        <v>1774</v>
      </c>
      <c r="B1774" s="89" t="s">
        <v>5411</v>
      </c>
      <c r="C1774" s="89" t="s">
        <v>5412</v>
      </c>
      <c r="D1774" s="89" t="s">
        <v>4416</v>
      </c>
      <c r="E1774" s="82">
        <v>3107819918</v>
      </c>
      <c r="F1774" s="95" t="s">
        <v>3564</v>
      </c>
      <c r="G1774" s="82">
        <v>63393977</v>
      </c>
      <c r="H1774" s="93" t="s">
        <v>1123</v>
      </c>
      <c r="I1774" s="92"/>
    </row>
    <row r="1775" spans="1:9" x14ac:dyDescent="0.2">
      <c r="A1775" s="69">
        <v>1775</v>
      </c>
      <c r="B1775" s="89" t="s">
        <v>5413</v>
      </c>
      <c r="C1775" s="89" t="s">
        <v>5414</v>
      </c>
      <c r="D1775" s="89" t="s">
        <v>5415</v>
      </c>
      <c r="E1775" s="82">
        <v>3106280513</v>
      </c>
      <c r="F1775" s="95" t="s">
        <v>3564</v>
      </c>
      <c r="G1775" s="82"/>
      <c r="H1775" s="113" t="s">
        <v>1123</v>
      </c>
      <c r="I1775" s="92"/>
    </row>
    <row r="1776" spans="1:9" x14ac:dyDescent="0.2">
      <c r="A1776" s="69">
        <v>1776</v>
      </c>
      <c r="B1776" s="89" t="s">
        <v>5416</v>
      </c>
      <c r="C1776" s="89" t="s">
        <v>5417</v>
      </c>
      <c r="D1776" s="89" t="s">
        <v>5418</v>
      </c>
      <c r="E1776" s="82">
        <v>3229137891</v>
      </c>
      <c r="F1776" s="95" t="s">
        <v>3564</v>
      </c>
      <c r="G1776" s="82"/>
      <c r="H1776" s="93" t="s">
        <v>1123</v>
      </c>
      <c r="I1776" s="92"/>
    </row>
    <row r="1777" spans="1:9" x14ac:dyDescent="0.2">
      <c r="A1777" s="69">
        <v>1777</v>
      </c>
      <c r="B1777" s="89" t="s">
        <v>5419</v>
      </c>
      <c r="C1777" s="89" t="s">
        <v>5420</v>
      </c>
      <c r="D1777" s="89" t="s">
        <v>5421</v>
      </c>
      <c r="E1777" s="82">
        <v>3133757105</v>
      </c>
      <c r="F1777" s="95" t="s">
        <v>3564</v>
      </c>
      <c r="G1777" s="82"/>
      <c r="H1777" s="93" t="s">
        <v>1123</v>
      </c>
      <c r="I1777" s="92"/>
    </row>
    <row r="1778" spans="1:9" x14ac:dyDescent="0.2">
      <c r="A1778" s="69">
        <v>1778</v>
      </c>
      <c r="B1778" s="89" t="s">
        <v>5422</v>
      </c>
      <c r="C1778" s="89" t="s">
        <v>639</v>
      </c>
      <c r="D1778" s="89" t="s">
        <v>5423</v>
      </c>
      <c r="E1778" s="82">
        <v>3003657740</v>
      </c>
      <c r="F1778" s="95" t="s">
        <v>1896</v>
      </c>
      <c r="G1778" s="82">
        <v>52009482</v>
      </c>
      <c r="H1778" s="95" t="s">
        <v>3048</v>
      </c>
      <c r="I1778" s="92"/>
    </row>
    <row r="1779" spans="1:9" x14ac:dyDescent="0.2">
      <c r="A1779" s="69">
        <v>1779</v>
      </c>
      <c r="B1779" s="89" t="s">
        <v>5424</v>
      </c>
      <c r="C1779" s="89" t="s">
        <v>5425</v>
      </c>
      <c r="D1779" s="89" t="s">
        <v>5426</v>
      </c>
      <c r="E1779" s="82">
        <v>2894312</v>
      </c>
      <c r="F1779" s="95" t="s">
        <v>1896</v>
      </c>
      <c r="G1779" s="82">
        <v>17887888</v>
      </c>
      <c r="H1779" s="95" t="s">
        <v>3048</v>
      </c>
      <c r="I1779" s="92"/>
    </row>
    <row r="1780" spans="1:9" x14ac:dyDescent="0.2">
      <c r="A1780" s="69">
        <v>1780</v>
      </c>
      <c r="B1780" s="89" t="s">
        <v>5427</v>
      </c>
      <c r="C1780" s="89" t="s">
        <v>639</v>
      </c>
      <c r="D1780" s="89" t="s">
        <v>5428</v>
      </c>
      <c r="E1780" s="82">
        <v>3188334601</v>
      </c>
      <c r="F1780" s="95" t="s">
        <v>1062</v>
      </c>
      <c r="G1780" s="82"/>
      <c r="H1780" s="95" t="s">
        <v>5334</v>
      </c>
      <c r="I1780" s="92"/>
    </row>
    <row r="1781" spans="1:9" x14ac:dyDescent="0.2">
      <c r="A1781" s="69">
        <v>1781</v>
      </c>
      <c r="B1781" s="89" t="s">
        <v>5429</v>
      </c>
      <c r="C1781" s="89" t="s">
        <v>639</v>
      </c>
      <c r="D1781" s="89" t="s">
        <v>5430</v>
      </c>
      <c r="E1781" s="82">
        <v>3611194</v>
      </c>
      <c r="F1781" s="95" t="s">
        <v>1062</v>
      </c>
      <c r="G1781" s="82">
        <v>51726147</v>
      </c>
      <c r="H1781" s="95" t="s">
        <v>5431</v>
      </c>
      <c r="I1781" s="92"/>
    </row>
    <row r="1782" spans="1:9" x14ac:dyDescent="0.2">
      <c r="A1782" s="69">
        <v>1782</v>
      </c>
      <c r="B1782" s="89" t="s">
        <v>5432</v>
      </c>
      <c r="C1782" s="89" t="s">
        <v>1031</v>
      </c>
      <c r="D1782" s="89" t="s">
        <v>5433</v>
      </c>
      <c r="E1782" s="82">
        <v>3162639520</v>
      </c>
      <c r="F1782" s="95" t="s">
        <v>2500</v>
      </c>
      <c r="G1782" s="82"/>
      <c r="H1782" s="95" t="s">
        <v>5434</v>
      </c>
      <c r="I1782" s="92"/>
    </row>
    <row r="1783" spans="1:9" x14ac:dyDescent="0.2">
      <c r="A1783" s="69">
        <v>1783</v>
      </c>
      <c r="B1783" s="89" t="s">
        <v>5435</v>
      </c>
      <c r="C1783" s="89" t="s">
        <v>639</v>
      </c>
      <c r="D1783" s="89" t="s">
        <v>5436</v>
      </c>
      <c r="E1783" s="82">
        <v>3202033411</v>
      </c>
      <c r="F1783" s="95" t="s">
        <v>2929</v>
      </c>
      <c r="G1783" s="82">
        <v>52121777</v>
      </c>
      <c r="H1783" s="95" t="s">
        <v>5437</v>
      </c>
      <c r="I1783" s="92"/>
    </row>
    <row r="1784" spans="1:9" x14ac:dyDescent="0.2">
      <c r="A1784" s="69">
        <v>1784</v>
      </c>
      <c r="B1784" s="89" t="s">
        <v>5438</v>
      </c>
      <c r="C1784" s="89" t="s">
        <v>951</v>
      </c>
      <c r="D1784" s="89" t="s">
        <v>5439</v>
      </c>
      <c r="E1784" s="82">
        <v>3213051368</v>
      </c>
      <c r="F1784" s="95" t="s">
        <v>1062</v>
      </c>
      <c r="G1784" s="82">
        <v>24042140</v>
      </c>
      <c r="H1784" s="95" t="s">
        <v>5440</v>
      </c>
      <c r="I1784" s="92"/>
    </row>
    <row r="1785" spans="1:9" x14ac:dyDescent="0.2">
      <c r="A1785" s="69">
        <v>1785</v>
      </c>
      <c r="B1785" s="89" t="s">
        <v>5441</v>
      </c>
      <c r="C1785" s="89" t="s">
        <v>639</v>
      </c>
      <c r="D1785" s="89" t="s">
        <v>5442</v>
      </c>
      <c r="E1785" s="82"/>
      <c r="F1785" s="95" t="s">
        <v>1033</v>
      </c>
      <c r="G1785" s="82"/>
      <c r="H1785" s="95" t="s">
        <v>5443</v>
      </c>
      <c r="I1785" s="92"/>
    </row>
    <row r="1786" spans="1:9" x14ac:dyDescent="0.2">
      <c r="A1786" s="69">
        <v>1786</v>
      </c>
      <c r="B1786" s="89" t="s">
        <v>5444</v>
      </c>
      <c r="C1786" s="89" t="s">
        <v>5445</v>
      </c>
      <c r="D1786" s="89" t="s">
        <v>5446</v>
      </c>
      <c r="E1786" s="82">
        <v>32149493</v>
      </c>
      <c r="F1786" s="95" t="s">
        <v>3334</v>
      </c>
      <c r="G1786" s="82"/>
      <c r="H1786" s="93" t="s">
        <v>1123</v>
      </c>
      <c r="I1786" s="92"/>
    </row>
    <row r="1787" spans="1:9" x14ac:dyDescent="0.2">
      <c r="A1787" s="69">
        <v>1787</v>
      </c>
      <c r="B1787" s="89" t="s">
        <v>5447</v>
      </c>
      <c r="C1787" s="89" t="s">
        <v>5448</v>
      </c>
      <c r="D1787" s="89" t="s">
        <v>5449</v>
      </c>
      <c r="E1787" s="82">
        <v>3203184703</v>
      </c>
      <c r="F1787" s="95" t="s">
        <v>3334</v>
      </c>
      <c r="G1787" s="82">
        <v>30225112</v>
      </c>
      <c r="H1787" s="93" t="s">
        <v>1123</v>
      </c>
      <c r="I1787" s="92"/>
    </row>
    <row r="1788" spans="1:9" x14ac:dyDescent="0.2">
      <c r="A1788" s="69">
        <v>1788</v>
      </c>
      <c r="B1788" s="89" t="s">
        <v>5450</v>
      </c>
      <c r="C1788" s="89" t="s">
        <v>1031</v>
      </c>
      <c r="D1788" s="89" t="s">
        <v>5451</v>
      </c>
      <c r="E1788" s="82">
        <v>3202046487</v>
      </c>
      <c r="F1788" s="95" t="s">
        <v>3334</v>
      </c>
      <c r="G1788" s="82">
        <v>52855137</v>
      </c>
      <c r="H1788" s="93" t="s">
        <v>1123</v>
      </c>
      <c r="I1788" s="92"/>
    </row>
    <row r="1789" spans="1:9" x14ac:dyDescent="0.2">
      <c r="A1789" s="69">
        <v>1789</v>
      </c>
      <c r="B1789" s="89" t="s">
        <v>5452</v>
      </c>
      <c r="C1789" s="89" t="s">
        <v>5453</v>
      </c>
      <c r="D1789" s="89" t="s">
        <v>5454</v>
      </c>
      <c r="E1789" s="82">
        <v>3112341626</v>
      </c>
      <c r="F1789" s="95" t="s">
        <v>3334</v>
      </c>
      <c r="G1789" s="82">
        <v>3256440</v>
      </c>
      <c r="H1789" s="93" t="s">
        <v>1123</v>
      </c>
      <c r="I1789" s="92"/>
    </row>
    <row r="1790" spans="1:9" x14ac:dyDescent="0.2">
      <c r="A1790" s="69">
        <v>1790</v>
      </c>
      <c r="B1790" s="89" t="s">
        <v>5455</v>
      </c>
      <c r="C1790" s="89" t="s">
        <v>639</v>
      </c>
      <c r="D1790" s="89" t="s">
        <v>5456</v>
      </c>
      <c r="E1790" s="82">
        <v>3124887065</v>
      </c>
      <c r="F1790" s="95" t="s">
        <v>3334</v>
      </c>
      <c r="G1790" s="82">
        <v>41923601</v>
      </c>
      <c r="H1790" s="93" t="s">
        <v>1123</v>
      </c>
      <c r="I1790" s="92"/>
    </row>
    <row r="1791" spans="1:9" x14ac:dyDescent="0.2">
      <c r="A1791" s="69">
        <v>1791</v>
      </c>
      <c r="B1791" s="89" t="s">
        <v>5457</v>
      </c>
      <c r="C1791" s="89" t="s">
        <v>5458</v>
      </c>
      <c r="D1791" s="89" t="s">
        <v>5459</v>
      </c>
      <c r="E1791" s="82">
        <v>3134364863</v>
      </c>
      <c r="F1791" s="95" t="s">
        <v>3564</v>
      </c>
      <c r="G1791" s="82">
        <v>51785654</v>
      </c>
      <c r="H1791" s="93" t="s">
        <v>1123</v>
      </c>
      <c r="I1791" s="92"/>
    </row>
    <row r="1792" spans="1:9" x14ac:dyDescent="0.2">
      <c r="A1792" s="69">
        <v>1792</v>
      </c>
      <c r="B1792" s="89" t="s">
        <v>5460</v>
      </c>
      <c r="C1792" s="89" t="s">
        <v>5461</v>
      </c>
      <c r="D1792" s="89" t="s">
        <v>5462</v>
      </c>
      <c r="E1792" s="82">
        <v>3203628070</v>
      </c>
      <c r="F1792" s="95" t="s">
        <v>3564</v>
      </c>
      <c r="G1792" s="82">
        <v>41761756</v>
      </c>
      <c r="H1792" s="93" t="s">
        <v>1123</v>
      </c>
      <c r="I1792" s="92"/>
    </row>
    <row r="1793" spans="1:9" x14ac:dyDescent="0.2">
      <c r="A1793" s="69">
        <v>1793</v>
      </c>
      <c r="B1793" s="89" t="s">
        <v>5463</v>
      </c>
      <c r="C1793" s="89" t="s">
        <v>5464</v>
      </c>
      <c r="D1793" s="89" t="s">
        <v>5465</v>
      </c>
      <c r="E1793" s="82">
        <v>3208223893</v>
      </c>
      <c r="F1793" s="95" t="s">
        <v>3334</v>
      </c>
      <c r="G1793" s="82">
        <v>1033755652</v>
      </c>
      <c r="H1793" s="93" t="s">
        <v>1123</v>
      </c>
      <c r="I1793" s="92"/>
    </row>
    <row r="1794" spans="1:9" x14ac:dyDescent="0.2">
      <c r="A1794" s="69">
        <v>1794</v>
      </c>
      <c r="B1794" s="89" t="s">
        <v>5466</v>
      </c>
      <c r="C1794" s="89" t="s">
        <v>5467</v>
      </c>
      <c r="D1794" s="89" t="s">
        <v>5468</v>
      </c>
      <c r="E1794" s="82">
        <v>3209161849</v>
      </c>
      <c r="F1794" s="95" t="s">
        <v>2418</v>
      </c>
      <c r="G1794" s="82"/>
      <c r="H1794" s="93" t="s">
        <v>1123</v>
      </c>
      <c r="I1794" s="92"/>
    </row>
    <row r="1795" spans="1:9" x14ac:dyDescent="0.2">
      <c r="A1795" s="69">
        <v>1795</v>
      </c>
      <c r="B1795" s="89" t="s">
        <v>2842</v>
      </c>
      <c r="C1795" s="89" t="s">
        <v>5469</v>
      </c>
      <c r="D1795" s="89" t="s">
        <v>5470</v>
      </c>
      <c r="E1795" s="82">
        <v>3194658060</v>
      </c>
      <c r="F1795" s="95" t="s">
        <v>2418</v>
      </c>
      <c r="G1795" s="82">
        <v>39794786</v>
      </c>
      <c r="H1795" s="93" t="s">
        <v>1123</v>
      </c>
      <c r="I1795" s="92"/>
    </row>
    <row r="1796" spans="1:9" x14ac:dyDescent="0.2">
      <c r="A1796" s="69">
        <v>1796</v>
      </c>
      <c r="B1796" s="89" t="s">
        <v>5471</v>
      </c>
      <c r="C1796" s="89" t="s">
        <v>5472</v>
      </c>
      <c r="D1796" s="89" t="s">
        <v>5473</v>
      </c>
      <c r="E1796" s="82">
        <v>3143973472</v>
      </c>
      <c r="F1796" s="95" t="s">
        <v>3564</v>
      </c>
      <c r="G1796" s="82">
        <v>1033750885</v>
      </c>
      <c r="H1796" s="93" t="s">
        <v>1123</v>
      </c>
      <c r="I1796" s="92"/>
    </row>
    <row r="1797" spans="1:9" x14ac:dyDescent="0.2">
      <c r="A1797" s="69">
        <v>1797</v>
      </c>
      <c r="B1797" s="89" t="s">
        <v>5474</v>
      </c>
      <c r="C1797" s="89" t="s">
        <v>5475</v>
      </c>
      <c r="D1797" s="89" t="s">
        <v>5476</v>
      </c>
      <c r="E1797" s="82">
        <v>3132361824</v>
      </c>
      <c r="F1797" s="95" t="s">
        <v>3334</v>
      </c>
      <c r="G1797" s="82" t="s">
        <v>5477</v>
      </c>
      <c r="H1797" s="93" t="s">
        <v>1123</v>
      </c>
      <c r="I1797" s="92"/>
    </row>
    <row r="1798" spans="1:9" x14ac:dyDescent="0.2">
      <c r="A1798" s="69">
        <v>1798</v>
      </c>
      <c r="B1798" s="89" t="s">
        <v>5478</v>
      </c>
      <c r="C1798" s="89" t="s">
        <v>950</v>
      </c>
      <c r="D1798" s="89" t="s">
        <v>5479</v>
      </c>
      <c r="E1798" s="82">
        <v>3003175017</v>
      </c>
      <c r="F1798" s="95" t="s">
        <v>3564</v>
      </c>
      <c r="G1798" s="82">
        <v>1010221560</v>
      </c>
      <c r="H1798" s="93" t="s">
        <v>1123</v>
      </c>
      <c r="I1798" s="92"/>
    </row>
    <row r="1799" spans="1:9" x14ac:dyDescent="0.2">
      <c r="A1799" s="69">
        <v>1799</v>
      </c>
      <c r="B1799" s="89" t="s">
        <v>5480</v>
      </c>
      <c r="C1799" s="89" t="s">
        <v>5481</v>
      </c>
      <c r="D1799" s="89" t="s">
        <v>5482</v>
      </c>
      <c r="E1799" s="82"/>
      <c r="F1799" s="95" t="s">
        <v>3564</v>
      </c>
      <c r="G1799" s="82"/>
      <c r="H1799" s="93" t="s">
        <v>1123</v>
      </c>
      <c r="I1799" s="92"/>
    </row>
    <row r="1800" spans="1:9" x14ac:dyDescent="0.2">
      <c r="A1800" s="69">
        <v>1800</v>
      </c>
      <c r="B1800" s="89" t="s">
        <v>5483</v>
      </c>
      <c r="C1800" s="89" t="s">
        <v>5484</v>
      </c>
      <c r="D1800" s="89" t="s">
        <v>5485</v>
      </c>
      <c r="E1800" s="82">
        <v>3134959206</v>
      </c>
      <c r="F1800" s="95" t="s">
        <v>3564</v>
      </c>
      <c r="G1800" s="82">
        <v>79380175</v>
      </c>
      <c r="H1800" s="93" t="s">
        <v>1123</v>
      </c>
      <c r="I1800" s="92"/>
    </row>
    <row r="1801" spans="1:9" x14ac:dyDescent="0.2">
      <c r="A1801" s="69">
        <v>1801</v>
      </c>
      <c r="B1801" s="89" t="s">
        <v>5486</v>
      </c>
      <c r="C1801" s="89" t="s">
        <v>5487</v>
      </c>
      <c r="D1801" s="89" t="s">
        <v>5488</v>
      </c>
      <c r="E1801" s="82">
        <v>3212076272</v>
      </c>
      <c r="F1801" s="95" t="s">
        <v>3256</v>
      </c>
      <c r="G1801" s="82">
        <v>79124800</v>
      </c>
      <c r="H1801" s="93" t="s">
        <v>1123</v>
      </c>
      <c r="I1801" s="92"/>
    </row>
    <row r="1802" spans="1:9" x14ac:dyDescent="0.2">
      <c r="A1802" s="69">
        <v>1802</v>
      </c>
      <c r="B1802" s="89" t="s">
        <v>5489</v>
      </c>
      <c r="C1802" s="89" t="s">
        <v>5490</v>
      </c>
      <c r="D1802" s="89" t="s">
        <v>5491</v>
      </c>
      <c r="E1802" s="82">
        <v>3204939277</v>
      </c>
      <c r="F1802" s="95" t="s">
        <v>3256</v>
      </c>
      <c r="G1802" s="82">
        <v>1033791596</v>
      </c>
      <c r="H1802" s="93" t="s">
        <v>1123</v>
      </c>
      <c r="I1802" s="92"/>
    </row>
    <row r="1803" spans="1:9" x14ac:dyDescent="0.2">
      <c r="A1803" s="69">
        <v>1803</v>
      </c>
      <c r="B1803" s="89" t="s">
        <v>5492</v>
      </c>
      <c r="C1803" s="89" t="s">
        <v>5493</v>
      </c>
      <c r="D1803" s="89" t="s">
        <v>5494</v>
      </c>
      <c r="E1803" s="82">
        <v>3203246584</v>
      </c>
      <c r="F1803" s="95" t="s">
        <v>3301</v>
      </c>
      <c r="G1803" s="82"/>
      <c r="H1803" s="93" t="s">
        <v>1123</v>
      </c>
      <c r="I1803" s="92"/>
    </row>
    <row r="1804" spans="1:9" x14ac:dyDescent="0.2">
      <c r="A1804" s="69">
        <v>1804</v>
      </c>
      <c r="B1804" s="89" t="s">
        <v>5495</v>
      </c>
      <c r="C1804" s="89" t="s">
        <v>1348</v>
      </c>
      <c r="D1804" s="89" t="s">
        <v>5496</v>
      </c>
      <c r="E1804" s="82"/>
      <c r="F1804" s="95" t="s">
        <v>3564</v>
      </c>
      <c r="G1804" s="82"/>
      <c r="H1804" s="93" t="s">
        <v>1123</v>
      </c>
      <c r="I1804" s="92"/>
    </row>
    <row r="1805" spans="1:9" x14ac:dyDescent="0.2">
      <c r="A1805" s="69">
        <v>1805</v>
      </c>
      <c r="B1805" s="89" t="s">
        <v>5497</v>
      </c>
      <c r="C1805" s="89" t="s">
        <v>5498</v>
      </c>
      <c r="D1805" s="89" t="s">
        <v>5499</v>
      </c>
      <c r="E1805" s="82">
        <v>3115003091</v>
      </c>
      <c r="F1805" s="95" t="s">
        <v>3564</v>
      </c>
      <c r="G1805" s="82"/>
      <c r="H1805" s="93" t="s">
        <v>1123</v>
      </c>
      <c r="I1805" s="92"/>
    </row>
    <row r="1806" spans="1:9" x14ac:dyDescent="0.2">
      <c r="A1806" s="69">
        <v>1806</v>
      </c>
      <c r="B1806" s="89" t="s">
        <v>2644</v>
      </c>
      <c r="C1806" s="89" t="s">
        <v>5500</v>
      </c>
      <c r="D1806" s="89" t="s">
        <v>5501</v>
      </c>
      <c r="E1806" s="82">
        <v>3154963916</v>
      </c>
      <c r="F1806" s="95" t="s">
        <v>953</v>
      </c>
      <c r="G1806" s="82">
        <v>52014209</v>
      </c>
      <c r="H1806" s="95" t="s">
        <v>3048</v>
      </c>
      <c r="I1806" s="92"/>
    </row>
    <row r="1807" spans="1:9" x14ac:dyDescent="0.2">
      <c r="A1807" s="69">
        <v>1807</v>
      </c>
      <c r="B1807" s="89" t="s">
        <v>5502</v>
      </c>
      <c r="C1807" s="89" t="s">
        <v>5503</v>
      </c>
      <c r="D1807" s="89" t="s">
        <v>2236</v>
      </c>
      <c r="E1807" s="82">
        <v>3133871088</v>
      </c>
      <c r="F1807" s="95" t="s">
        <v>953</v>
      </c>
      <c r="G1807" s="82">
        <v>80373611</v>
      </c>
      <c r="H1807" s="95" t="s">
        <v>3048</v>
      </c>
      <c r="I1807" s="92"/>
    </row>
    <row r="1808" spans="1:9" x14ac:dyDescent="0.2">
      <c r="A1808" s="69">
        <v>1808</v>
      </c>
      <c r="B1808" s="89" t="s">
        <v>5504</v>
      </c>
      <c r="C1808" s="89" t="s">
        <v>5505</v>
      </c>
      <c r="D1808" s="89" t="s">
        <v>5506</v>
      </c>
      <c r="E1808" s="82">
        <v>3132242740</v>
      </c>
      <c r="F1808" s="95" t="s">
        <v>1062</v>
      </c>
      <c r="G1808" s="82" t="s">
        <v>5507</v>
      </c>
      <c r="H1808" s="95" t="s">
        <v>5508</v>
      </c>
      <c r="I1808" s="92"/>
    </row>
    <row r="1809" spans="1:9" x14ac:dyDescent="0.2">
      <c r="A1809" s="69">
        <v>1809</v>
      </c>
      <c r="B1809" s="89" t="s">
        <v>5509</v>
      </c>
      <c r="C1809" s="89" t="s">
        <v>5510</v>
      </c>
      <c r="D1809" s="89" t="s">
        <v>5511</v>
      </c>
      <c r="E1809" s="82">
        <v>3133545491</v>
      </c>
      <c r="F1809" s="95" t="s">
        <v>1062</v>
      </c>
      <c r="G1809" s="82"/>
      <c r="H1809" s="95" t="s">
        <v>5508</v>
      </c>
      <c r="I1809" s="92"/>
    </row>
    <row r="1810" spans="1:9" x14ac:dyDescent="0.2">
      <c r="A1810" s="69">
        <v>1810</v>
      </c>
      <c r="B1810" s="89" t="s">
        <v>3377</v>
      </c>
      <c r="C1810" s="89" t="s">
        <v>5512</v>
      </c>
      <c r="D1810" s="89" t="s">
        <v>5513</v>
      </c>
      <c r="E1810" s="82">
        <v>3045312716</v>
      </c>
      <c r="F1810" s="95" t="s">
        <v>1062</v>
      </c>
      <c r="G1810" s="82"/>
      <c r="H1810" s="95" t="s">
        <v>5508</v>
      </c>
      <c r="I1810" s="92"/>
    </row>
    <row r="1811" spans="1:9" x14ac:dyDescent="0.2">
      <c r="A1811" s="69">
        <v>1811</v>
      </c>
      <c r="B1811" s="89" t="s">
        <v>5514</v>
      </c>
      <c r="C1811" s="89" t="s">
        <v>5515</v>
      </c>
      <c r="D1811" s="89" t="s">
        <v>5516</v>
      </c>
      <c r="E1811" s="82">
        <v>3203695875</v>
      </c>
      <c r="F1811" s="95" t="s">
        <v>1062</v>
      </c>
      <c r="G1811" s="82"/>
      <c r="H1811" s="95" t="s">
        <v>5508</v>
      </c>
      <c r="I1811" s="92"/>
    </row>
    <row r="1812" spans="1:9" x14ac:dyDescent="0.2">
      <c r="A1812" s="69">
        <v>1812</v>
      </c>
      <c r="B1812" s="89" t="s">
        <v>5517</v>
      </c>
      <c r="C1812" s="89" t="s">
        <v>639</v>
      </c>
      <c r="D1812" s="89" t="s">
        <v>5518</v>
      </c>
      <c r="E1812" s="82">
        <v>2723628</v>
      </c>
      <c r="F1812" s="95" t="s">
        <v>1062</v>
      </c>
      <c r="G1812" s="82"/>
      <c r="H1812" s="95" t="s">
        <v>5508</v>
      </c>
      <c r="I1812" s="92"/>
    </row>
    <row r="1813" spans="1:9" x14ac:dyDescent="0.2">
      <c r="A1813" s="69">
        <v>1813</v>
      </c>
      <c r="B1813" s="89" t="s">
        <v>5519</v>
      </c>
      <c r="C1813" s="89" t="s">
        <v>5520</v>
      </c>
      <c r="D1813" s="89" t="s">
        <v>5521</v>
      </c>
      <c r="E1813" s="82">
        <v>3148231161</v>
      </c>
      <c r="F1813" s="95" t="s">
        <v>1062</v>
      </c>
      <c r="G1813" s="82"/>
      <c r="H1813" s="95" t="s">
        <v>5508</v>
      </c>
      <c r="I1813" s="92"/>
    </row>
    <row r="1814" spans="1:9" x14ac:dyDescent="0.2">
      <c r="A1814" s="69">
        <v>1814</v>
      </c>
      <c r="B1814" s="89" t="s">
        <v>5522</v>
      </c>
      <c r="C1814" s="89" t="s">
        <v>5523</v>
      </c>
      <c r="D1814" s="89" t="s">
        <v>5524</v>
      </c>
      <c r="E1814" s="82">
        <v>3227597893</v>
      </c>
      <c r="F1814" s="95" t="s">
        <v>1062</v>
      </c>
      <c r="G1814" s="82"/>
      <c r="H1814" s="95" t="s">
        <v>5508</v>
      </c>
      <c r="I1814" s="92"/>
    </row>
    <row r="1815" spans="1:9" x14ac:dyDescent="0.2">
      <c r="A1815" s="69">
        <v>1815</v>
      </c>
      <c r="B1815" s="89" t="s">
        <v>3124</v>
      </c>
      <c r="C1815" s="89" t="s">
        <v>5525</v>
      </c>
      <c r="D1815" s="89" t="s">
        <v>5526</v>
      </c>
      <c r="E1815" s="82">
        <v>3138121600</v>
      </c>
      <c r="F1815" s="95" t="s">
        <v>1062</v>
      </c>
      <c r="G1815" s="82"/>
      <c r="H1815" s="95" t="s">
        <v>5508</v>
      </c>
      <c r="I1815" s="92"/>
    </row>
    <row r="1816" spans="1:9" x14ac:dyDescent="0.2">
      <c r="A1816" s="69">
        <v>1816</v>
      </c>
      <c r="B1816" s="111" t="s">
        <v>5527</v>
      </c>
      <c r="C1816" s="111" t="s">
        <v>5528</v>
      </c>
      <c r="D1816" s="111" t="s">
        <v>5529</v>
      </c>
      <c r="E1816" s="112">
        <v>3212887846</v>
      </c>
      <c r="F1816" s="113" t="s">
        <v>3006</v>
      </c>
      <c r="G1816" s="112"/>
      <c r="H1816" s="113" t="s">
        <v>5508</v>
      </c>
      <c r="I1816" s="92"/>
    </row>
    <row r="1817" spans="1:9" x14ac:dyDescent="0.2">
      <c r="A1817" s="69">
        <v>1817</v>
      </c>
      <c r="B1817" s="111" t="s">
        <v>5530</v>
      </c>
      <c r="C1817" s="111" t="s">
        <v>5531</v>
      </c>
      <c r="D1817" s="111" t="s">
        <v>5532</v>
      </c>
      <c r="E1817" s="112">
        <v>3107696958</v>
      </c>
      <c r="F1817" s="113" t="s">
        <v>3006</v>
      </c>
      <c r="G1817" s="112"/>
      <c r="H1817" s="113" t="s">
        <v>5508</v>
      </c>
      <c r="I1817" s="92"/>
    </row>
    <row r="1818" spans="1:9" x14ac:dyDescent="0.2">
      <c r="A1818" s="69">
        <v>1818</v>
      </c>
      <c r="B1818" s="111" t="s">
        <v>5533</v>
      </c>
      <c r="C1818" s="111" t="s">
        <v>5534</v>
      </c>
      <c r="D1818" s="111" t="s">
        <v>5535</v>
      </c>
      <c r="E1818" s="112">
        <v>3132109223</v>
      </c>
      <c r="F1818" s="113" t="s">
        <v>3006</v>
      </c>
      <c r="G1818" s="112"/>
      <c r="H1818" s="113" t="s">
        <v>5508</v>
      </c>
      <c r="I1818" s="92"/>
    </row>
    <row r="1819" spans="1:9" x14ac:dyDescent="0.2">
      <c r="A1819" s="69">
        <v>1819</v>
      </c>
      <c r="B1819" s="111" t="s">
        <v>5536</v>
      </c>
      <c r="C1819" s="111" t="s">
        <v>5537</v>
      </c>
      <c r="D1819" s="111" t="s">
        <v>5538</v>
      </c>
      <c r="E1819" s="112">
        <v>3142612108</v>
      </c>
      <c r="F1819" s="113" t="s">
        <v>3006</v>
      </c>
      <c r="G1819" s="112" t="s">
        <v>5539</v>
      </c>
      <c r="H1819" s="113" t="s">
        <v>5508</v>
      </c>
      <c r="I1819" s="92"/>
    </row>
    <row r="1820" spans="1:9" x14ac:dyDescent="0.2">
      <c r="A1820" s="69">
        <v>1820</v>
      </c>
      <c r="B1820" s="111" t="s">
        <v>3940</v>
      </c>
      <c r="C1820" s="111" t="s">
        <v>639</v>
      </c>
      <c r="D1820" s="111" t="s">
        <v>3941</v>
      </c>
      <c r="E1820" s="112">
        <v>394703</v>
      </c>
      <c r="F1820" s="113" t="s">
        <v>3006</v>
      </c>
      <c r="G1820" s="112"/>
      <c r="H1820" s="113" t="s">
        <v>5508</v>
      </c>
      <c r="I1820" s="92"/>
    </row>
    <row r="1821" spans="1:9" x14ac:dyDescent="0.2">
      <c r="A1821" s="69">
        <v>1821</v>
      </c>
      <c r="B1821" s="111" t="s">
        <v>5540</v>
      </c>
      <c r="C1821" s="111" t="s">
        <v>5541</v>
      </c>
      <c r="D1821" s="111" t="s">
        <v>5542</v>
      </c>
      <c r="E1821" s="112">
        <v>2093642</v>
      </c>
      <c r="F1821" s="113" t="s">
        <v>5543</v>
      </c>
      <c r="G1821" s="112"/>
      <c r="H1821" s="113" t="s">
        <v>5508</v>
      </c>
      <c r="I1821" s="92"/>
    </row>
    <row r="1822" spans="1:9" x14ac:dyDescent="0.2">
      <c r="A1822" s="69">
        <v>1822</v>
      </c>
      <c r="B1822" s="111" t="s">
        <v>5544</v>
      </c>
      <c r="C1822" s="111" t="s">
        <v>5545</v>
      </c>
      <c r="D1822" s="111" t="s">
        <v>5546</v>
      </c>
      <c r="E1822" s="112">
        <v>3115356960</v>
      </c>
      <c r="F1822" s="113" t="s">
        <v>4631</v>
      </c>
      <c r="G1822" s="112"/>
      <c r="H1822" s="113" t="s">
        <v>5508</v>
      </c>
      <c r="I1822" s="92"/>
    </row>
    <row r="1823" spans="1:9" x14ac:dyDescent="0.2">
      <c r="A1823" s="69">
        <v>1823</v>
      </c>
      <c r="B1823" s="111" t="s">
        <v>5547</v>
      </c>
      <c r="C1823" s="111" t="s">
        <v>5548</v>
      </c>
      <c r="D1823" s="111" t="s">
        <v>5549</v>
      </c>
      <c r="E1823" s="112">
        <v>3144188690</v>
      </c>
      <c r="F1823" s="113" t="s">
        <v>4631</v>
      </c>
      <c r="G1823" s="112"/>
      <c r="H1823" s="113" t="s">
        <v>5508</v>
      </c>
      <c r="I1823" s="92"/>
    </row>
    <row r="1824" spans="1:9" x14ac:dyDescent="0.2">
      <c r="A1824" s="69">
        <v>1824</v>
      </c>
      <c r="B1824" s="111" t="s">
        <v>5550</v>
      </c>
      <c r="C1824" s="111" t="s">
        <v>5551</v>
      </c>
      <c r="D1824" s="111" t="s">
        <v>5552</v>
      </c>
      <c r="E1824" s="112">
        <v>3108181361</v>
      </c>
      <c r="F1824" s="113" t="s">
        <v>4631</v>
      </c>
      <c r="G1824" s="112"/>
      <c r="H1824" s="113" t="s">
        <v>5508</v>
      </c>
      <c r="I1824" s="92"/>
    </row>
    <row r="1825" spans="1:9" x14ac:dyDescent="0.2">
      <c r="A1825" s="69">
        <v>1825</v>
      </c>
      <c r="B1825" s="111" t="s">
        <v>5553</v>
      </c>
      <c r="C1825" s="111" t="s">
        <v>5554</v>
      </c>
      <c r="D1825" s="111" t="s">
        <v>5555</v>
      </c>
      <c r="E1825" s="112">
        <v>3115140053</v>
      </c>
      <c r="F1825" s="113" t="s">
        <v>961</v>
      </c>
      <c r="G1825" s="112"/>
      <c r="H1825" s="113" t="s">
        <v>5508</v>
      </c>
      <c r="I1825" s="92"/>
    </row>
    <row r="1826" spans="1:9" x14ac:dyDescent="0.2">
      <c r="A1826" s="69">
        <v>1826</v>
      </c>
      <c r="B1826" s="111" t="s">
        <v>5556</v>
      </c>
      <c r="C1826" s="111" t="s">
        <v>5557</v>
      </c>
      <c r="D1826" s="111" t="s">
        <v>5558</v>
      </c>
      <c r="E1826" s="112"/>
      <c r="F1826" s="113" t="s">
        <v>961</v>
      </c>
      <c r="G1826" s="112"/>
      <c r="H1826" s="113" t="s">
        <v>5508</v>
      </c>
      <c r="I1826" s="92"/>
    </row>
    <row r="1827" spans="1:9" x14ac:dyDescent="0.2">
      <c r="A1827" s="69">
        <v>1827</v>
      </c>
      <c r="B1827" s="111" t="s">
        <v>5559</v>
      </c>
      <c r="C1827" s="111" t="s">
        <v>5560</v>
      </c>
      <c r="D1827" s="111" t="s">
        <v>5561</v>
      </c>
      <c r="E1827" s="112">
        <v>3212670371</v>
      </c>
      <c r="F1827" s="113" t="s">
        <v>961</v>
      </c>
      <c r="G1827" s="112"/>
      <c r="H1827" s="113" t="s">
        <v>5508</v>
      </c>
      <c r="I1827" s="92"/>
    </row>
    <row r="1828" spans="1:9" x14ac:dyDescent="0.2">
      <c r="A1828" s="69">
        <v>1828</v>
      </c>
      <c r="B1828" s="111" t="s">
        <v>5562</v>
      </c>
      <c r="C1828" s="111" t="s">
        <v>5563</v>
      </c>
      <c r="D1828" s="111" t="s">
        <v>5564</v>
      </c>
      <c r="E1828" s="112">
        <v>3123830404</v>
      </c>
      <c r="F1828" s="113" t="s">
        <v>3256</v>
      </c>
      <c r="G1828" s="112"/>
      <c r="H1828" s="113" t="s">
        <v>5508</v>
      </c>
      <c r="I1828" s="92"/>
    </row>
    <row r="1829" spans="1:9" x14ac:dyDescent="0.2">
      <c r="A1829" s="69">
        <v>1829</v>
      </c>
      <c r="B1829" s="111" t="s">
        <v>5565</v>
      </c>
      <c r="C1829" s="111" t="s">
        <v>639</v>
      </c>
      <c r="D1829" s="111" t="s">
        <v>5566</v>
      </c>
      <c r="E1829" s="112">
        <v>3213664435</v>
      </c>
      <c r="F1829" s="113" t="s">
        <v>5567</v>
      </c>
      <c r="G1829" s="112"/>
      <c r="H1829" s="113" t="s">
        <v>5508</v>
      </c>
      <c r="I1829" s="92"/>
    </row>
    <row r="1830" spans="1:9" x14ac:dyDescent="0.2">
      <c r="A1830" s="69">
        <v>1830</v>
      </c>
      <c r="B1830" s="111" t="s">
        <v>5568</v>
      </c>
      <c r="C1830" s="111" t="s">
        <v>5569</v>
      </c>
      <c r="D1830" s="111" t="s">
        <v>5570</v>
      </c>
      <c r="E1830" s="112">
        <v>3017301946</v>
      </c>
      <c r="F1830" s="113" t="s">
        <v>5567</v>
      </c>
      <c r="G1830" s="112"/>
      <c r="H1830" s="113" t="s">
        <v>5508</v>
      </c>
      <c r="I1830" s="92"/>
    </row>
    <row r="1831" spans="1:9" x14ac:dyDescent="0.2">
      <c r="A1831" s="69">
        <v>1831</v>
      </c>
      <c r="B1831" s="111" t="s">
        <v>5571</v>
      </c>
      <c r="C1831" s="111" t="s">
        <v>5572</v>
      </c>
      <c r="D1831" s="111" t="s">
        <v>5573</v>
      </c>
      <c r="E1831" s="112">
        <v>3134650298</v>
      </c>
      <c r="F1831" s="113" t="s">
        <v>5574</v>
      </c>
      <c r="G1831" s="112"/>
      <c r="H1831" s="113" t="s">
        <v>5508</v>
      </c>
      <c r="I1831" s="92"/>
    </row>
    <row r="1832" spans="1:9" x14ac:dyDescent="0.2">
      <c r="A1832" s="69">
        <v>1832</v>
      </c>
      <c r="B1832" s="111" t="s">
        <v>5575</v>
      </c>
      <c r="C1832" s="111" t="s">
        <v>5576</v>
      </c>
      <c r="D1832" s="111" t="s">
        <v>5577</v>
      </c>
      <c r="E1832" s="112">
        <v>3017301946</v>
      </c>
      <c r="F1832" s="113" t="s">
        <v>5574</v>
      </c>
      <c r="G1832" s="112"/>
      <c r="H1832" s="113" t="s">
        <v>5508</v>
      </c>
      <c r="I1832" s="92"/>
    </row>
    <row r="1833" spans="1:9" x14ac:dyDescent="0.2">
      <c r="A1833" s="69">
        <v>1833</v>
      </c>
      <c r="B1833" s="111" t="s">
        <v>5578</v>
      </c>
      <c r="C1833" s="111" t="s">
        <v>5579</v>
      </c>
      <c r="D1833" s="111" t="s">
        <v>5580</v>
      </c>
      <c r="E1833" s="112">
        <v>3142041658</v>
      </c>
      <c r="F1833" s="113" t="s">
        <v>5574</v>
      </c>
      <c r="G1833" s="112"/>
      <c r="H1833" s="113" t="s">
        <v>5508</v>
      </c>
      <c r="I1833" s="92"/>
    </row>
    <row r="1834" spans="1:9" x14ac:dyDescent="0.2">
      <c r="A1834" s="69">
        <v>1834</v>
      </c>
      <c r="B1834" s="111" t="s">
        <v>5581</v>
      </c>
      <c r="C1834" s="111" t="s">
        <v>5582</v>
      </c>
      <c r="D1834" s="111" t="s">
        <v>5583</v>
      </c>
      <c r="E1834" s="112">
        <v>2798737</v>
      </c>
      <c r="F1834" s="113" t="s">
        <v>5574</v>
      </c>
      <c r="G1834" s="112"/>
      <c r="H1834" s="113" t="s">
        <v>5508</v>
      </c>
      <c r="I1834" s="92"/>
    </row>
    <row r="1835" spans="1:9" x14ac:dyDescent="0.2">
      <c r="A1835" s="69">
        <v>1835</v>
      </c>
      <c r="B1835" s="111" t="s">
        <v>5584</v>
      </c>
      <c r="C1835" s="111" t="s">
        <v>5585</v>
      </c>
      <c r="D1835" s="111" t="s">
        <v>5586</v>
      </c>
      <c r="E1835" s="112">
        <v>3112851579</v>
      </c>
      <c r="F1835" s="113" t="s">
        <v>3969</v>
      </c>
      <c r="G1835" s="112"/>
      <c r="H1835" s="113" t="s">
        <v>5508</v>
      </c>
      <c r="I1835" s="92"/>
    </row>
    <row r="1836" spans="1:9" x14ac:dyDescent="0.2">
      <c r="A1836" s="69">
        <v>1836</v>
      </c>
      <c r="B1836" s="111" t="s">
        <v>5587</v>
      </c>
      <c r="C1836" s="111" t="s">
        <v>5588</v>
      </c>
      <c r="D1836" s="111" t="s">
        <v>5589</v>
      </c>
      <c r="E1836" s="112">
        <v>3138143971</v>
      </c>
      <c r="F1836" s="113" t="s">
        <v>3969</v>
      </c>
      <c r="G1836" s="112"/>
      <c r="H1836" s="113" t="s">
        <v>5508</v>
      </c>
      <c r="I1836" s="92"/>
    </row>
    <row r="1837" spans="1:9" x14ac:dyDescent="0.2">
      <c r="A1837" s="69">
        <v>1837</v>
      </c>
      <c r="B1837" s="111" t="s">
        <v>5590</v>
      </c>
      <c r="C1837" s="111" t="s">
        <v>5591</v>
      </c>
      <c r="D1837" s="111" t="s">
        <v>5592</v>
      </c>
      <c r="E1837" s="112">
        <v>3143771987</v>
      </c>
      <c r="F1837" s="113" t="s">
        <v>5574</v>
      </c>
      <c r="G1837" s="112"/>
      <c r="H1837" s="113" t="s">
        <v>5508</v>
      </c>
      <c r="I1837" s="92"/>
    </row>
    <row r="1838" spans="1:9" x14ac:dyDescent="0.2">
      <c r="A1838" s="69">
        <v>1838</v>
      </c>
      <c r="B1838" s="111" t="s">
        <v>1213</v>
      </c>
      <c r="C1838" s="111" t="s">
        <v>5593</v>
      </c>
      <c r="D1838" s="111" t="s">
        <v>5594</v>
      </c>
      <c r="E1838" s="112">
        <v>3115543999</v>
      </c>
      <c r="F1838" s="113" t="s">
        <v>5574</v>
      </c>
      <c r="G1838" s="112"/>
      <c r="H1838" s="113" t="s">
        <v>5508</v>
      </c>
      <c r="I1838" s="92"/>
    </row>
    <row r="1839" spans="1:9" x14ac:dyDescent="0.2">
      <c r="A1839" s="69">
        <v>1839</v>
      </c>
      <c r="B1839" s="111" t="s">
        <v>5595</v>
      </c>
      <c r="C1839" s="111" t="s">
        <v>5596</v>
      </c>
      <c r="D1839" s="111" t="s">
        <v>5597</v>
      </c>
      <c r="E1839" s="112">
        <v>3227009338</v>
      </c>
      <c r="F1839" s="113" t="s">
        <v>3969</v>
      </c>
      <c r="G1839" s="112"/>
      <c r="H1839" s="113" t="s">
        <v>5508</v>
      </c>
      <c r="I1839" s="92"/>
    </row>
    <row r="1840" spans="1:9" x14ac:dyDescent="0.2">
      <c r="A1840" s="69">
        <v>1840</v>
      </c>
      <c r="B1840" s="111" t="s">
        <v>5598</v>
      </c>
      <c r="C1840" s="111" t="s">
        <v>639</v>
      </c>
      <c r="D1840" s="111" t="s">
        <v>5599</v>
      </c>
      <c r="E1840" s="112">
        <v>3123243164</v>
      </c>
      <c r="F1840" s="113" t="s">
        <v>3969</v>
      </c>
      <c r="G1840" s="112"/>
      <c r="H1840" s="113" t="s">
        <v>5508</v>
      </c>
      <c r="I1840" s="92"/>
    </row>
    <row r="1841" spans="1:9" x14ac:dyDescent="0.2">
      <c r="A1841" s="69">
        <v>1841</v>
      </c>
      <c r="B1841" s="111" t="s">
        <v>5600</v>
      </c>
      <c r="C1841" s="111" t="s">
        <v>639</v>
      </c>
      <c r="D1841" s="111" t="s">
        <v>5601</v>
      </c>
      <c r="E1841" s="112">
        <v>3215207318</v>
      </c>
      <c r="F1841" s="113" t="s">
        <v>3969</v>
      </c>
      <c r="G1841" s="112"/>
      <c r="H1841" s="113" t="s">
        <v>5508</v>
      </c>
      <c r="I1841" s="92"/>
    </row>
    <row r="1842" spans="1:9" x14ac:dyDescent="0.2">
      <c r="A1842" s="69">
        <v>1842</v>
      </c>
      <c r="B1842" s="111" t="s">
        <v>5602</v>
      </c>
      <c r="C1842" s="111" t="s">
        <v>1195</v>
      </c>
      <c r="D1842" s="111" t="s">
        <v>5603</v>
      </c>
      <c r="E1842" s="112">
        <v>2783331</v>
      </c>
      <c r="F1842" s="113" t="s">
        <v>5604</v>
      </c>
      <c r="G1842" s="112"/>
      <c r="H1842" s="113" t="s">
        <v>5508</v>
      </c>
      <c r="I1842" s="92"/>
    </row>
    <row r="1843" spans="1:9" x14ac:dyDescent="0.2">
      <c r="A1843" s="69">
        <v>1843</v>
      </c>
      <c r="B1843" s="111" t="s">
        <v>5605</v>
      </c>
      <c r="C1843" s="111" t="s">
        <v>5606</v>
      </c>
      <c r="D1843" s="111" t="s">
        <v>5607</v>
      </c>
      <c r="E1843" s="112">
        <v>2786350</v>
      </c>
      <c r="F1843" s="113" t="s">
        <v>5604</v>
      </c>
      <c r="G1843" s="112"/>
      <c r="H1843" s="113" t="s">
        <v>5508</v>
      </c>
      <c r="I1843" s="92"/>
    </row>
    <row r="1844" spans="1:9" x14ac:dyDescent="0.2">
      <c r="A1844" s="69">
        <v>1844</v>
      </c>
      <c r="B1844" s="111" t="s">
        <v>5608</v>
      </c>
      <c r="C1844" s="111" t="s">
        <v>5609</v>
      </c>
      <c r="D1844" s="111" t="s">
        <v>5610</v>
      </c>
      <c r="E1844" s="112">
        <v>3142010134</v>
      </c>
      <c r="F1844" s="113" t="s">
        <v>4021</v>
      </c>
      <c r="G1844" s="112"/>
      <c r="H1844" s="113" t="s">
        <v>5508</v>
      </c>
      <c r="I1844" s="92"/>
    </row>
    <row r="1845" spans="1:9" x14ac:dyDescent="0.2">
      <c r="A1845" s="69">
        <v>1845</v>
      </c>
      <c r="B1845" s="111" t="s">
        <v>5611</v>
      </c>
      <c r="C1845" s="111" t="s">
        <v>5612</v>
      </c>
      <c r="D1845" s="111" t="s">
        <v>5613</v>
      </c>
      <c r="E1845" s="112">
        <v>3232080988</v>
      </c>
      <c r="F1845" s="113" t="s">
        <v>4021</v>
      </c>
      <c r="G1845" s="112"/>
      <c r="H1845" s="113" t="s">
        <v>5508</v>
      </c>
      <c r="I1845" s="92"/>
    </row>
    <row r="1846" spans="1:9" x14ac:dyDescent="0.2">
      <c r="A1846" s="69">
        <v>1846</v>
      </c>
      <c r="B1846" s="111" t="s">
        <v>5614</v>
      </c>
      <c r="C1846" s="111" t="s">
        <v>5615</v>
      </c>
      <c r="D1846" s="111" t="s">
        <v>5616</v>
      </c>
      <c r="E1846" s="112">
        <v>3115442326</v>
      </c>
      <c r="F1846" s="113" t="s">
        <v>4021</v>
      </c>
      <c r="G1846" s="112"/>
      <c r="H1846" s="113" t="s">
        <v>5508</v>
      </c>
      <c r="I1846" s="92"/>
    </row>
    <row r="1847" spans="1:9" x14ac:dyDescent="0.2">
      <c r="A1847" s="69">
        <v>1847</v>
      </c>
      <c r="B1847" s="111" t="s">
        <v>2218</v>
      </c>
      <c r="C1847" s="111" t="s">
        <v>639</v>
      </c>
      <c r="D1847" s="111" t="s">
        <v>5617</v>
      </c>
      <c r="E1847" s="112">
        <v>2396928</v>
      </c>
      <c r="F1847" s="113" t="s">
        <v>4021</v>
      </c>
      <c r="G1847" s="112"/>
      <c r="H1847" s="113" t="s">
        <v>5508</v>
      </c>
      <c r="I1847" s="92"/>
    </row>
    <row r="1848" spans="1:9" x14ac:dyDescent="0.2">
      <c r="A1848" s="69">
        <v>1848</v>
      </c>
      <c r="B1848" s="111" t="s">
        <v>5618</v>
      </c>
      <c r="C1848" s="111" t="s">
        <v>5619</v>
      </c>
      <c r="D1848" s="111" t="s">
        <v>5620</v>
      </c>
      <c r="E1848" s="112">
        <v>3108755730</v>
      </c>
      <c r="F1848" s="113" t="s">
        <v>3006</v>
      </c>
      <c r="G1848" s="112"/>
      <c r="H1848" s="113" t="s">
        <v>5508</v>
      </c>
      <c r="I1848" s="92"/>
    </row>
    <row r="1849" spans="1:9" x14ac:dyDescent="0.2">
      <c r="A1849" s="69">
        <v>1849</v>
      </c>
      <c r="B1849" s="111" t="s">
        <v>3854</v>
      </c>
      <c r="C1849" s="111" t="s">
        <v>3855</v>
      </c>
      <c r="D1849" s="111" t="s">
        <v>5621</v>
      </c>
      <c r="E1849" s="112">
        <v>3134770265</v>
      </c>
      <c r="F1849" s="113" t="s">
        <v>3006</v>
      </c>
      <c r="G1849" s="112"/>
      <c r="H1849" s="113" t="s">
        <v>5508</v>
      </c>
      <c r="I1849" s="92"/>
    </row>
    <row r="1850" spans="1:9" x14ac:dyDescent="0.2">
      <c r="A1850" s="69">
        <v>1850</v>
      </c>
      <c r="B1850" s="111" t="s">
        <v>5622</v>
      </c>
      <c r="C1850" s="111" t="s">
        <v>5623</v>
      </c>
      <c r="D1850" s="111" t="s">
        <v>5624</v>
      </c>
      <c r="E1850" s="112">
        <v>3118646282</v>
      </c>
      <c r="F1850" s="113" t="s">
        <v>5543</v>
      </c>
      <c r="G1850" s="112"/>
      <c r="H1850" s="113" t="s">
        <v>5508</v>
      </c>
      <c r="I1850" s="92"/>
    </row>
    <row r="1851" spans="1:9" x14ac:dyDescent="0.2">
      <c r="A1851" s="69">
        <v>1851</v>
      </c>
      <c r="B1851" s="111" t="s">
        <v>5625</v>
      </c>
      <c r="C1851" s="111" t="s">
        <v>5626</v>
      </c>
      <c r="D1851" s="111" t="s">
        <v>5627</v>
      </c>
      <c r="E1851" s="112">
        <v>3106254592</v>
      </c>
      <c r="F1851" s="113" t="s">
        <v>4631</v>
      </c>
      <c r="G1851" s="112"/>
      <c r="H1851" s="113" t="s">
        <v>5508</v>
      </c>
      <c r="I1851" s="92"/>
    </row>
    <row r="1852" spans="1:9" x14ac:dyDescent="0.2">
      <c r="A1852" s="69">
        <v>1852</v>
      </c>
      <c r="B1852" s="111" t="s">
        <v>5628</v>
      </c>
      <c r="C1852" s="111" t="s">
        <v>5629</v>
      </c>
      <c r="D1852" s="111" t="s">
        <v>5630</v>
      </c>
      <c r="E1852" s="112">
        <v>3134955112</v>
      </c>
      <c r="F1852" s="113" t="s">
        <v>5631</v>
      </c>
      <c r="G1852" s="112"/>
      <c r="H1852" s="113" t="s">
        <v>5508</v>
      </c>
      <c r="I1852" s="92"/>
    </row>
    <row r="1853" spans="1:9" x14ac:dyDescent="0.2">
      <c r="A1853" s="69">
        <v>1853</v>
      </c>
      <c r="B1853" s="111" t="s">
        <v>5632</v>
      </c>
      <c r="C1853" s="111" t="s">
        <v>5633</v>
      </c>
      <c r="D1853" s="111" t="s">
        <v>5634</v>
      </c>
      <c r="E1853" s="112">
        <v>3174984265</v>
      </c>
      <c r="F1853" s="113" t="s">
        <v>5631</v>
      </c>
      <c r="G1853" s="112"/>
      <c r="H1853" s="113" t="s">
        <v>5508</v>
      </c>
      <c r="I1853" s="92"/>
    </row>
    <row r="1854" spans="1:9" x14ac:dyDescent="0.2">
      <c r="A1854" s="69">
        <v>1854</v>
      </c>
      <c r="B1854" s="111" t="s">
        <v>5635</v>
      </c>
      <c r="C1854" s="111" t="s">
        <v>5636</v>
      </c>
      <c r="D1854" s="111" t="s">
        <v>5637</v>
      </c>
      <c r="E1854" s="112">
        <v>3015618036</v>
      </c>
      <c r="F1854" s="113" t="s">
        <v>3969</v>
      </c>
      <c r="G1854" s="112"/>
      <c r="H1854" s="113" t="s">
        <v>5508</v>
      </c>
      <c r="I1854" s="92"/>
    </row>
    <row r="1855" spans="1:9" x14ac:dyDescent="0.2">
      <c r="A1855" s="69">
        <v>1855</v>
      </c>
      <c r="B1855" s="111" t="s">
        <v>1631</v>
      </c>
      <c r="C1855" s="111" t="s">
        <v>5638</v>
      </c>
      <c r="D1855" s="111" t="s">
        <v>5639</v>
      </c>
      <c r="E1855" s="112">
        <v>3929588</v>
      </c>
      <c r="F1855" s="113" t="s">
        <v>3969</v>
      </c>
      <c r="G1855" s="112"/>
      <c r="H1855" s="113" t="s">
        <v>5508</v>
      </c>
      <c r="I1855" s="92"/>
    </row>
    <row r="1856" spans="1:9" x14ac:dyDescent="0.2">
      <c r="A1856" s="69">
        <v>1856</v>
      </c>
      <c r="B1856" s="111" t="s">
        <v>5640</v>
      </c>
      <c r="C1856" s="111" t="s">
        <v>5641</v>
      </c>
      <c r="D1856" s="111" t="s">
        <v>5642</v>
      </c>
      <c r="E1856" s="112">
        <v>3203868114</v>
      </c>
      <c r="F1856" s="113" t="s">
        <v>3969</v>
      </c>
      <c r="G1856" s="112"/>
      <c r="H1856" s="113" t="s">
        <v>5508</v>
      </c>
      <c r="I1856" s="92"/>
    </row>
    <row r="1857" spans="1:9" x14ac:dyDescent="0.2">
      <c r="A1857" s="69">
        <v>1857</v>
      </c>
      <c r="B1857" s="111" t="s">
        <v>5643</v>
      </c>
      <c r="C1857" s="111" t="s">
        <v>5644</v>
      </c>
      <c r="D1857" s="111" t="s">
        <v>5645</v>
      </c>
      <c r="E1857" s="112">
        <v>3102431132</v>
      </c>
      <c r="F1857" s="113" t="s">
        <v>3969</v>
      </c>
      <c r="G1857" s="112"/>
      <c r="H1857" s="113" t="s">
        <v>5508</v>
      </c>
      <c r="I1857" s="92"/>
    </row>
    <row r="1858" spans="1:9" x14ac:dyDescent="0.2">
      <c r="A1858" s="69">
        <v>1858</v>
      </c>
      <c r="B1858" s="111" t="s">
        <v>5646</v>
      </c>
      <c r="C1858" s="111" t="s">
        <v>5647</v>
      </c>
      <c r="D1858" s="111" t="s">
        <v>5648</v>
      </c>
      <c r="E1858" s="112">
        <v>8015149</v>
      </c>
      <c r="F1858" s="113" t="s">
        <v>5631</v>
      </c>
      <c r="G1858" s="112"/>
      <c r="H1858" s="113" t="s">
        <v>5508</v>
      </c>
      <c r="I1858" s="92"/>
    </row>
    <row r="1859" spans="1:9" x14ac:dyDescent="0.2">
      <c r="A1859" s="69">
        <v>1859</v>
      </c>
      <c r="B1859" s="111" t="s">
        <v>5649</v>
      </c>
      <c r="C1859" s="111" t="s">
        <v>5650</v>
      </c>
      <c r="D1859" s="111" t="s">
        <v>5651</v>
      </c>
      <c r="E1859" s="112">
        <v>3138247849</v>
      </c>
      <c r="F1859" s="113" t="s">
        <v>5631</v>
      </c>
      <c r="G1859" s="112"/>
      <c r="H1859" s="113" t="s">
        <v>5508</v>
      </c>
      <c r="I1859" s="92"/>
    </row>
    <row r="1860" spans="1:9" x14ac:dyDescent="0.2">
      <c r="A1860" s="69">
        <v>1860</v>
      </c>
      <c r="B1860" s="111" t="s">
        <v>5652</v>
      </c>
      <c r="C1860" s="111" t="s">
        <v>5653</v>
      </c>
      <c r="D1860" s="111" t="s">
        <v>5654</v>
      </c>
      <c r="E1860" s="112">
        <v>3103446896</v>
      </c>
      <c r="F1860" s="113" t="s">
        <v>3969</v>
      </c>
      <c r="G1860" s="112"/>
      <c r="H1860" s="113" t="s">
        <v>5508</v>
      </c>
      <c r="I1860" s="92"/>
    </row>
    <row r="1861" spans="1:9" x14ac:dyDescent="0.2">
      <c r="A1861" s="69">
        <v>1861</v>
      </c>
      <c r="B1861" s="111" t="s">
        <v>5655</v>
      </c>
      <c r="C1861" s="111" t="s">
        <v>5656</v>
      </c>
      <c r="D1861" s="111" t="s">
        <v>5657</v>
      </c>
      <c r="E1861" s="112">
        <v>3193669402</v>
      </c>
      <c r="F1861" s="113" t="s">
        <v>1062</v>
      </c>
      <c r="G1861" s="112"/>
      <c r="H1861" s="113" t="s">
        <v>5508</v>
      </c>
      <c r="I1861" s="92"/>
    </row>
    <row r="1862" spans="1:9" x14ac:dyDescent="0.2">
      <c r="A1862" s="69">
        <v>1862</v>
      </c>
      <c r="B1862" s="111" t="s">
        <v>5658</v>
      </c>
      <c r="C1862" s="111" t="s">
        <v>5659</v>
      </c>
      <c r="D1862" s="111" t="s">
        <v>5660</v>
      </c>
      <c r="E1862" s="112">
        <v>3125827092</v>
      </c>
      <c r="F1862" s="113" t="s">
        <v>5604</v>
      </c>
      <c r="G1862" s="112"/>
      <c r="H1862" s="113" t="s">
        <v>5508</v>
      </c>
      <c r="I1862" s="92"/>
    </row>
    <row r="1863" spans="1:9" x14ac:dyDescent="0.2">
      <c r="A1863" s="69">
        <v>1863</v>
      </c>
      <c r="B1863" s="111" t="s">
        <v>5661</v>
      </c>
      <c r="C1863" s="111" t="s">
        <v>639</v>
      </c>
      <c r="D1863" s="111" t="s">
        <v>5662</v>
      </c>
      <c r="E1863" s="112">
        <v>3164610127</v>
      </c>
      <c r="F1863" s="113" t="s">
        <v>5604</v>
      </c>
      <c r="G1863" s="112"/>
      <c r="H1863" s="113" t="s">
        <v>5508</v>
      </c>
      <c r="I1863" s="92"/>
    </row>
    <row r="1864" spans="1:9" x14ac:dyDescent="0.2">
      <c r="A1864" s="69">
        <v>1864</v>
      </c>
      <c r="B1864" s="111" t="s">
        <v>5663</v>
      </c>
      <c r="C1864" s="111" t="s">
        <v>5664</v>
      </c>
      <c r="D1864" s="111" t="s">
        <v>5665</v>
      </c>
      <c r="E1864" s="112">
        <v>5485628</v>
      </c>
      <c r="F1864" s="113" t="s">
        <v>2302</v>
      </c>
      <c r="G1864" s="112"/>
      <c r="H1864" s="113" t="s">
        <v>8611</v>
      </c>
      <c r="I1864" s="92"/>
    </row>
    <row r="1865" spans="1:9" x14ac:dyDescent="0.2">
      <c r="A1865" s="69">
        <v>1865</v>
      </c>
      <c r="B1865" s="111" t="s">
        <v>2716</v>
      </c>
      <c r="C1865" s="111" t="s">
        <v>5666</v>
      </c>
      <c r="D1865" s="111" t="s">
        <v>5667</v>
      </c>
      <c r="E1865" s="112">
        <v>3202333113</v>
      </c>
      <c r="F1865" s="113" t="s">
        <v>5668</v>
      </c>
      <c r="G1865" s="112"/>
      <c r="H1865" s="113" t="s">
        <v>5508</v>
      </c>
      <c r="I1865" s="92"/>
    </row>
    <row r="1866" spans="1:9" x14ac:dyDescent="0.2">
      <c r="A1866" s="69">
        <v>1866</v>
      </c>
      <c r="B1866" s="111" t="s">
        <v>5669</v>
      </c>
      <c r="C1866" s="111" t="s">
        <v>5670</v>
      </c>
      <c r="D1866" s="111" t="s">
        <v>5671</v>
      </c>
      <c r="E1866" s="112">
        <v>3108579610</v>
      </c>
      <c r="F1866" s="113" t="s">
        <v>5668</v>
      </c>
      <c r="G1866" s="112" t="s">
        <v>5672</v>
      </c>
      <c r="H1866" s="113" t="s">
        <v>5508</v>
      </c>
      <c r="I1866" s="92"/>
    </row>
    <row r="1867" spans="1:9" x14ac:dyDescent="0.2">
      <c r="A1867" s="69">
        <v>1867</v>
      </c>
      <c r="B1867" s="111" t="s">
        <v>5673</v>
      </c>
      <c r="C1867" s="111" t="s">
        <v>5674</v>
      </c>
      <c r="D1867" s="111" t="s">
        <v>5675</v>
      </c>
      <c r="E1867" s="112">
        <v>3125450237</v>
      </c>
      <c r="F1867" s="113" t="s">
        <v>5668</v>
      </c>
      <c r="G1867" s="112" t="s">
        <v>5676</v>
      </c>
      <c r="H1867" s="113" t="s">
        <v>5508</v>
      </c>
      <c r="I1867" s="92"/>
    </row>
    <row r="1868" spans="1:9" x14ac:dyDescent="0.2">
      <c r="A1868" s="69">
        <v>1868</v>
      </c>
      <c r="B1868" s="111" t="s">
        <v>5677</v>
      </c>
      <c r="C1868" s="111" t="s">
        <v>5678</v>
      </c>
      <c r="D1868" s="111" t="s">
        <v>5679</v>
      </c>
      <c r="E1868" s="112">
        <v>3123422336</v>
      </c>
      <c r="F1868" s="113" t="s">
        <v>5604</v>
      </c>
      <c r="G1868" s="112"/>
      <c r="H1868" s="113" t="s">
        <v>5508</v>
      </c>
      <c r="I1868" s="92"/>
    </row>
    <row r="1869" spans="1:9" x14ac:dyDescent="0.2">
      <c r="A1869" s="69">
        <v>1869</v>
      </c>
      <c r="B1869" s="111" t="s">
        <v>5680</v>
      </c>
      <c r="C1869" s="111" t="s">
        <v>5681</v>
      </c>
      <c r="D1869" s="111" t="s">
        <v>5682</v>
      </c>
      <c r="E1869" s="112"/>
      <c r="F1869" s="113" t="s">
        <v>4021</v>
      </c>
      <c r="G1869" s="112" t="s">
        <v>5683</v>
      </c>
      <c r="H1869" s="113" t="s">
        <v>5508</v>
      </c>
      <c r="I1869" s="92"/>
    </row>
    <row r="1870" spans="1:9" x14ac:dyDescent="0.2">
      <c r="A1870" s="69">
        <v>1870</v>
      </c>
      <c r="B1870" s="111" t="s">
        <v>5684</v>
      </c>
      <c r="C1870" s="111" t="s">
        <v>5685</v>
      </c>
      <c r="D1870" s="111" t="s">
        <v>3062</v>
      </c>
      <c r="E1870" s="112">
        <v>3114595708</v>
      </c>
      <c r="F1870" s="113" t="s">
        <v>5686</v>
      </c>
      <c r="G1870" s="112" t="s">
        <v>5687</v>
      </c>
      <c r="H1870" s="113" t="s">
        <v>5508</v>
      </c>
      <c r="I1870" s="92"/>
    </row>
    <row r="1871" spans="1:9" x14ac:dyDescent="0.2">
      <c r="A1871" s="69">
        <v>1871</v>
      </c>
      <c r="B1871" s="111" t="s">
        <v>5688</v>
      </c>
      <c r="C1871" s="111" t="s">
        <v>5689</v>
      </c>
      <c r="D1871" s="111" t="s">
        <v>5690</v>
      </c>
      <c r="E1871" s="112">
        <v>3114641433</v>
      </c>
      <c r="F1871" s="113" t="s">
        <v>5691</v>
      </c>
      <c r="G1871" s="112"/>
      <c r="H1871" s="113" t="s">
        <v>5508</v>
      </c>
      <c r="I1871" s="92"/>
    </row>
    <row r="1872" spans="1:9" x14ac:dyDescent="0.2">
      <c r="A1872" s="69">
        <v>1872</v>
      </c>
      <c r="B1872" s="111" t="s">
        <v>5692</v>
      </c>
      <c r="C1872" s="111" t="s">
        <v>5693</v>
      </c>
      <c r="D1872" s="111" t="s">
        <v>5694</v>
      </c>
      <c r="E1872" s="112">
        <v>3204220467</v>
      </c>
      <c r="F1872" s="113" t="s">
        <v>5691</v>
      </c>
      <c r="G1872" s="112"/>
      <c r="H1872" s="113" t="s">
        <v>5508</v>
      </c>
      <c r="I1872" s="92"/>
    </row>
    <row r="1873" spans="1:9" x14ac:dyDescent="0.2">
      <c r="A1873" s="69">
        <v>1873</v>
      </c>
      <c r="B1873" s="111" t="s">
        <v>5695</v>
      </c>
      <c r="C1873" s="111" t="s">
        <v>1348</v>
      </c>
      <c r="D1873" s="111" t="s">
        <v>5696</v>
      </c>
      <c r="E1873" s="112">
        <v>3143256845</v>
      </c>
      <c r="F1873" s="113" t="s">
        <v>5691</v>
      </c>
      <c r="G1873" s="112"/>
      <c r="H1873" s="113" t="s">
        <v>5508</v>
      </c>
      <c r="I1873" s="92"/>
    </row>
    <row r="1874" spans="1:9" x14ac:dyDescent="0.2">
      <c r="A1874" s="69">
        <v>1874</v>
      </c>
      <c r="B1874" s="111" t="s">
        <v>5697</v>
      </c>
      <c r="C1874" s="111" t="s">
        <v>5698</v>
      </c>
      <c r="D1874" s="111" t="s">
        <v>5699</v>
      </c>
      <c r="E1874" s="112">
        <v>7144621</v>
      </c>
      <c r="F1874" s="113" t="s">
        <v>3969</v>
      </c>
      <c r="G1874" s="112"/>
      <c r="H1874" s="113" t="s">
        <v>5508</v>
      </c>
      <c r="I1874" s="92"/>
    </row>
    <row r="1875" spans="1:9" x14ac:dyDescent="0.2">
      <c r="A1875" s="69">
        <v>1875</v>
      </c>
      <c r="B1875" s="111" t="s">
        <v>5700</v>
      </c>
      <c r="C1875" s="111" t="s">
        <v>5701</v>
      </c>
      <c r="D1875" s="111" t="s">
        <v>5702</v>
      </c>
      <c r="E1875" s="112">
        <v>3125803522</v>
      </c>
      <c r="F1875" s="113" t="s">
        <v>5703</v>
      </c>
      <c r="G1875" s="112"/>
      <c r="H1875" s="113" t="s">
        <v>5508</v>
      </c>
      <c r="I1875" s="92"/>
    </row>
    <row r="1876" spans="1:9" x14ac:dyDescent="0.2">
      <c r="A1876" s="69">
        <v>1876</v>
      </c>
      <c r="B1876" s="111" t="s">
        <v>5704</v>
      </c>
      <c r="C1876" s="111" t="s">
        <v>5705</v>
      </c>
      <c r="D1876" s="111" t="s">
        <v>5706</v>
      </c>
      <c r="E1876" s="112">
        <v>3208081737</v>
      </c>
      <c r="F1876" s="113" t="s">
        <v>2302</v>
      </c>
      <c r="G1876" s="112"/>
      <c r="H1876" s="113" t="s">
        <v>5508</v>
      </c>
      <c r="I1876" s="92"/>
    </row>
    <row r="1877" spans="1:9" x14ac:dyDescent="0.2">
      <c r="A1877" s="69">
        <v>1877</v>
      </c>
      <c r="B1877" s="111" t="s">
        <v>5707</v>
      </c>
      <c r="C1877" s="111" t="s">
        <v>5708</v>
      </c>
      <c r="D1877" s="111" t="s">
        <v>5709</v>
      </c>
      <c r="E1877" s="112">
        <v>3185160551</v>
      </c>
      <c r="F1877" s="113" t="s">
        <v>5604</v>
      </c>
      <c r="G1877" s="112"/>
      <c r="H1877" s="113" t="s">
        <v>5508</v>
      </c>
      <c r="I1877" s="92"/>
    </row>
    <row r="1878" spans="1:9" x14ac:dyDescent="0.2">
      <c r="A1878" s="69">
        <v>1878</v>
      </c>
      <c r="B1878" s="111" t="s">
        <v>5710</v>
      </c>
      <c r="C1878" s="111" t="s">
        <v>639</v>
      </c>
      <c r="D1878" s="111" t="s">
        <v>5711</v>
      </c>
      <c r="E1878" s="112">
        <v>3133551478</v>
      </c>
      <c r="F1878" s="113" t="s">
        <v>5712</v>
      </c>
      <c r="G1878" s="112"/>
      <c r="H1878" s="113" t="s">
        <v>5508</v>
      </c>
      <c r="I1878" s="92"/>
    </row>
    <row r="1879" spans="1:9" x14ac:dyDescent="0.2">
      <c r="A1879" s="69">
        <v>1879</v>
      </c>
      <c r="B1879" s="111" t="s">
        <v>5713</v>
      </c>
      <c r="C1879" s="111" t="s">
        <v>639</v>
      </c>
      <c r="D1879" s="111" t="s">
        <v>5714</v>
      </c>
      <c r="E1879" s="112">
        <v>7485146</v>
      </c>
      <c r="F1879" s="113" t="s">
        <v>5712</v>
      </c>
      <c r="G1879" s="112"/>
      <c r="H1879" s="113" t="s">
        <v>5508</v>
      </c>
      <c r="I1879" s="92"/>
    </row>
    <row r="1880" spans="1:9" x14ac:dyDescent="0.2">
      <c r="A1880" s="69">
        <v>1880</v>
      </c>
      <c r="B1880" s="111" t="s">
        <v>5715</v>
      </c>
      <c r="C1880" s="111" t="s">
        <v>639</v>
      </c>
      <c r="D1880" s="111" t="s">
        <v>5716</v>
      </c>
      <c r="E1880" s="112">
        <v>5682375</v>
      </c>
      <c r="F1880" s="113" t="s">
        <v>5712</v>
      </c>
      <c r="G1880" s="112"/>
      <c r="H1880" s="113" t="s">
        <v>5508</v>
      </c>
      <c r="I1880" s="92"/>
    </row>
    <row r="1881" spans="1:9" x14ac:dyDescent="0.2">
      <c r="A1881" s="69">
        <v>1881</v>
      </c>
      <c r="B1881" s="111" t="s">
        <v>5717</v>
      </c>
      <c r="C1881" s="111" t="s">
        <v>5718</v>
      </c>
      <c r="D1881" s="111" t="s">
        <v>5719</v>
      </c>
      <c r="E1881" s="112">
        <v>3142246334</v>
      </c>
      <c r="F1881" s="113" t="s">
        <v>5712</v>
      </c>
      <c r="G1881" s="112"/>
      <c r="H1881" s="113" t="s">
        <v>5508</v>
      </c>
      <c r="I1881" s="92"/>
    </row>
    <row r="1882" spans="1:9" x14ac:dyDescent="0.2">
      <c r="A1882" s="69">
        <v>1882</v>
      </c>
      <c r="B1882" s="111" t="s">
        <v>5720</v>
      </c>
      <c r="C1882" s="111" t="s">
        <v>1348</v>
      </c>
      <c r="D1882" s="111" t="s">
        <v>5721</v>
      </c>
      <c r="E1882" s="112">
        <v>3138155293</v>
      </c>
      <c r="F1882" s="113" t="s">
        <v>5712</v>
      </c>
      <c r="G1882" s="112" t="s">
        <v>5722</v>
      </c>
      <c r="H1882" s="113" t="s">
        <v>5508</v>
      </c>
      <c r="I1882" s="92"/>
    </row>
    <row r="1883" spans="1:9" x14ac:dyDescent="0.2">
      <c r="A1883" s="69">
        <v>1883</v>
      </c>
      <c r="B1883" s="111" t="s">
        <v>5723</v>
      </c>
      <c r="C1883" s="111" t="s">
        <v>4716</v>
      </c>
      <c r="D1883" s="111" t="s">
        <v>5724</v>
      </c>
      <c r="E1883" s="112">
        <v>5688714</v>
      </c>
      <c r="F1883" s="113" t="s">
        <v>5725</v>
      </c>
      <c r="G1883" s="112"/>
      <c r="H1883" s="113" t="s">
        <v>5508</v>
      </c>
      <c r="I1883" s="92"/>
    </row>
    <row r="1884" spans="1:9" x14ac:dyDescent="0.2">
      <c r="A1884" s="69">
        <v>1884</v>
      </c>
      <c r="B1884" s="111" t="s">
        <v>5726</v>
      </c>
      <c r="C1884" s="111" t="s">
        <v>639</v>
      </c>
      <c r="D1884" s="111" t="s">
        <v>5727</v>
      </c>
      <c r="E1884" s="112">
        <v>3107553631</v>
      </c>
      <c r="F1884" s="113" t="s">
        <v>3969</v>
      </c>
      <c r="G1884" s="112"/>
      <c r="H1884" s="113" t="s">
        <v>1123</v>
      </c>
      <c r="I1884" s="92"/>
    </row>
    <row r="1885" spans="1:9" x14ac:dyDescent="0.2">
      <c r="A1885" s="69">
        <v>1885</v>
      </c>
      <c r="B1885" s="111" t="s">
        <v>5728</v>
      </c>
      <c r="C1885" s="111" t="s">
        <v>639</v>
      </c>
      <c r="D1885" s="111" t="s">
        <v>5729</v>
      </c>
      <c r="E1885" s="112">
        <v>3212978192</v>
      </c>
      <c r="F1885" s="113" t="s">
        <v>3969</v>
      </c>
      <c r="G1885" s="112"/>
      <c r="H1885" s="113" t="s">
        <v>5508</v>
      </c>
      <c r="I1885" s="92"/>
    </row>
    <row r="1886" spans="1:9" x14ac:dyDescent="0.2">
      <c r="A1886" s="69">
        <v>1886</v>
      </c>
      <c r="B1886" s="111" t="s">
        <v>5730</v>
      </c>
      <c r="C1886" s="111" t="s">
        <v>5731</v>
      </c>
      <c r="D1886" s="111" t="s">
        <v>5732</v>
      </c>
      <c r="E1886" s="112">
        <v>3157662624</v>
      </c>
      <c r="F1886" s="113" t="s">
        <v>5668</v>
      </c>
      <c r="G1886" s="112">
        <v>80145829</v>
      </c>
      <c r="H1886" s="113" t="s">
        <v>5508</v>
      </c>
      <c r="I1886" s="92"/>
    </row>
    <row r="1887" spans="1:9" x14ac:dyDescent="0.2">
      <c r="A1887" s="69">
        <v>1887</v>
      </c>
      <c r="B1887" s="111" t="s">
        <v>5733</v>
      </c>
      <c r="C1887" s="111" t="s">
        <v>5734</v>
      </c>
      <c r="D1887" s="111" t="s">
        <v>5735</v>
      </c>
      <c r="E1887" s="112">
        <v>3203462348</v>
      </c>
      <c r="F1887" s="113" t="s">
        <v>5604</v>
      </c>
      <c r="G1887" s="112"/>
      <c r="H1887" s="113" t="s">
        <v>5508</v>
      </c>
      <c r="I1887" s="92"/>
    </row>
    <row r="1888" spans="1:9" x14ac:dyDescent="0.2">
      <c r="A1888" s="69">
        <v>1888</v>
      </c>
      <c r="B1888" s="111" t="s">
        <v>5736</v>
      </c>
      <c r="C1888" s="111" t="s">
        <v>5737</v>
      </c>
      <c r="D1888" s="111" t="s">
        <v>2910</v>
      </c>
      <c r="E1888" s="112">
        <v>3142053098</v>
      </c>
      <c r="F1888" s="113" t="s">
        <v>4560</v>
      </c>
      <c r="G1888" s="112" t="s">
        <v>5738</v>
      </c>
      <c r="H1888" s="113" t="s">
        <v>1123</v>
      </c>
      <c r="I1888" s="92"/>
    </row>
    <row r="1889" spans="1:9" x14ac:dyDescent="0.2">
      <c r="A1889" s="69">
        <v>1889</v>
      </c>
      <c r="B1889" s="111" t="s">
        <v>5739</v>
      </c>
      <c r="C1889" s="111" t="s">
        <v>5740</v>
      </c>
      <c r="D1889" s="111" t="s">
        <v>5741</v>
      </c>
      <c r="E1889" s="112">
        <v>3144423270</v>
      </c>
      <c r="F1889" s="113" t="s">
        <v>2418</v>
      </c>
      <c r="G1889" s="112"/>
      <c r="H1889" s="113" t="s">
        <v>1123</v>
      </c>
      <c r="I1889" s="92"/>
    </row>
    <row r="1890" spans="1:9" x14ac:dyDescent="0.2">
      <c r="A1890" s="69">
        <v>1890</v>
      </c>
      <c r="B1890" s="111" t="s">
        <v>5742</v>
      </c>
      <c r="C1890" s="111" t="s">
        <v>5743</v>
      </c>
      <c r="D1890" s="111" t="s">
        <v>5744</v>
      </c>
      <c r="E1890" s="112">
        <v>7670516</v>
      </c>
      <c r="F1890" s="113" t="s">
        <v>2418</v>
      </c>
      <c r="G1890" s="112"/>
      <c r="H1890" s="113" t="s">
        <v>5508</v>
      </c>
      <c r="I1890" s="92"/>
    </row>
    <row r="1891" spans="1:9" x14ac:dyDescent="0.2">
      <c r="A1891" s="69">
        <v>1891</v>
      </c>
      <c r="B1891" s="111" t="s">
        <v>5745</v>
      </c>
      <c r="C1891" s="111" t="s">
        <v>5746</v>
      </c>
      <c r="D1891" s="111" t="s">
        <v>5747</v>
      </c>
      <c r="E1891" s="112">
        <v>7127683</v>
      </c>
      <c r="F1891" s="113" t="s">
        <v>2418</v>
      </c>
      <c r="G1891" s="112" t="s">
        <v>5748</v>
      </c>
      <c r="H1891" s="113" t="s">
        <v>5508</v>
      </c>
      <c r="I1891" s="92"/>
    </row>
    <row r="1892" spans="1:9" x14ac:dyDescent="0.2">
      <c r="A1892" s="69">
        <v>1892</v>
      </c>
      <c r="B1892" s="111" t="s">
        <v>5749</v>
      </c>
      <c r="C1892" s="111" t="s">
        <v>5750</v>
      </c>
      <c r="D1892" s="111" t="s">
        <v>5751</v>
      </c>
      <c r="E1892" s="112">
        <v>3212198174</v>
      </c>
      <c r="F1892" s="113" t="s">
        <v>2418</v>
      </c>
      <c r="G1892" s="112"/>
      <c r="H1892" s="113" t="s">
        <v>5508</v>
      </c>
      <c r="I1892" s="92"/>
    </row>
    <row r="1893" spans="1:9" x14ac:dyDescent="0.2">
      <c r="A1893" s="69">
        <v>1893</v>
      </c>
      <c r="B1893" s="111" t="s">
        <v>5752</v>
      </c>
      <c r="C1893" s="111" t="s">
        <v>5753</v>
      </c>
      <c r="D1893" s="111" t="s">
        <v>5754</v>
      </c>
      <c r="E1893" s="112">
        <v>3133799183</v>
      </c>
      <c r="F1893" s="113" t="s">
        <v>4560</v>
      </c>
      <c r="G1893" s="112">
        <v>1022935847</v>
      </c>
      <c r="H1893" s="113" t="s">
        <v>5508</v>
      </c>
      <c r="I1893" s="92"/>
    </row>
    <row r="1894" spans="1:9" x14ac:dyDescent="0.2">
      <c r="A1894" s="69">
        <v>1894</v>
      </c>
      <c r="B1894" s="111" t="s">
        <v>5755</v>
      </c>
      <c r="C1894" s="111" t="s">
        <v>5756</v>
      </c>
      <c r="D1894" s="111" t="s">
        <v>5757</v>
      </c>
      <c r="E1894" s="112">
        <v>3015087347</v>
      </c>
      <c r="F1894" s="113" t="s">
        <v>4560</v>
      </c>
      <c r="G1894" s="112">
        <v>52504746</v>
      </c>
      <c r="H1894" s="113" t="s">
        <v>5508</v>
      </c>
      <c r="I1894" s="92"/>
    </row>
    <row r="1895" spans="1:9" x14ac:dyDescent="0.2">
      <c r="A1895" s="69">
        <v>1895</v>
      </c>
      <c r="B1895" s="111" t="s">
        <v>5758</v>
      </c>
      <c r="C1895" s="111" t="s">
        <v>5759</v>
      </c>
      <c r="D1895" s="111" t="s">
        <v>5760</v>
      </c>
      <c r="E1895" s="112"/>
      <c r="F1895" s="113" t="s">
        <v>2418</v>
      </c>
      <c r="G1895" s="112"/>
      <c r="H1895" s="113" t="s">
        <v>5508</v>
      </c>
      <c r="I1895" s="92"/>
    </row>
    <row r="1896" spans="1:9" x14ac:dyDescent="0.2">
      <c r="A1896" s="69">
        <v>1896</v>
      </c>
      <c r="B1896" s="111" t="s">
        <v>5761</v>
      </c>
      <c r="C1896" s="111" t="s">
        <v>639</v>
      </c>
      <c r="D1896" s="111" t="s">
        <v>5762</v>
      </c>
      <c r="E1896" s="112">
        <v>3212580366</v>
      </c>
      <c r="F1896" s="113" t="s">
        <v>2418</v>
      </c>
      <c r="G1896" s="112"/>
      <c r="H1896" s="113" t="s">
        <v>5508</v>
      </c>
      <c r="I1896" s="92"/>
    </row>
    <row r="1897" spans="1:9" x14ac:dyDescent="0.2">
      <c r="A1897" s="69">
        <v>1897</v>
      </c>
      <c r="B1897" s="111" t="s">
        <v>5763</v>
      </c>
      <c r="C1897" s="111" t="s">
        <v>5414</v>
      </c>
      <c r="D1897" s="111" t="s">
        <v>5764</v>
      </c>
      <c r="E1897" s="112">
        <v>3148353015</v>
      </c>
      <c r="F1897" s="113" t="s">
        <v>5691</v>
      </c>
      <c r="G1897" s="112"/>
      <c r="H1897" s="113" t="s">
        <v>5508</v>
      </c>
      <c r="I1897" s="92"/>
    </row>
    <row r="1898" spans="1:9" x14ac:dyDescent="0.2">
      <c r="A1898" s="69">
        <v>1898</v>
      </c>
      <c r="B1898" s="111" t="s">
        <v>5765</v>
      </c>
      <c r="C1898" s="111" t="s">
        <v>5766</v>
      </c>
      <c r="D1898" s="111" t="s">
        <v>5767</v>
      </c>
      <c r="E1898" s="112">
        <v>3105877600</v>
      </c>
      <c r="F1898" s="113" t="s">
        <v>5691</v>
      </c>
      <c r="G1898" s="112"/>
      <c r="H1898" s="113" t="s">
        <v>1123</v>
      </c>
      <c r="I1898" s="92"/>
    </row>
    <row r="1899" spans="1:9" x14ac:dyDescent="0.2">
      <c r="A1899" s="69">
        <v>1899</v>
      </c>
      <c r="B1899" s="111" t="s">
        <v>5768</v>
      </c>
      <c r="C1899" s="111" t="s">
        <v>5769</v>
      </c>
      <c r="D1899" s="111" t="s">
        <v>5770</v>
      </c>
      <c r="E1899" s="112">
        <v>3118462407</v>
      </c>
      <c r="F1899" s="113" t="s">
        <v>5574</v>
      </c>
      <c r="G1899" s="112"/>
      <c r="H1899" s="113" t="s">
        <v>5508</v>
      </c>
      <c r="I1899" s="92"/>
    </row>
    <row r="1900" spans="1:9" x14ac:dyDescent="0.2">
      <c r="A1900" s="69">
        <v>1900</v>
      </c>
      <c r="B1900" s="111" t="s">
        <v>5771</v>
      </c>
      <c r="C1900" s="111" t="s">
        <v>5772</v>
      </c>
      <c r="D1900" s="111" t="s">
        <v>5773</v>
      </c>
      <c r="E1900" s="112">
        <v>3132497929</v>
      </c>
      <c r="F1900" s="113" t="s">
        <v>3564</v>
      </c>
      <c r="G1900" s="112"/>
      <c r="H1900" s="113" t="s">
        <v>5508</v>
      </c>
      <c r="I1900" s="92"/>
    </row>
    <row r="1901" spans="1:9" x14ac:dyDescent="0.2">
      <c r="A1901" s="69">
        <v>1901</v>
      </c>
      <c r="B1901" s="111" t="s">
        <v>5774</v>
      </c>
      <c r="C1901" s="111" t="s">
        <v>639</v>
      </c>
      <c r="D1901" s="111" t="s">
        <v>5775</v>
      </c>
      <c r="E1901" s="112">
        <v>3637291</v>
      </c>
      <c r="F1901" s="113" t="s">
        <v>2302</v>
      </c>
      <c r="G1901" s="112"/>
      <c r="H1901" s="113" t="s">
        <v>5508</v>
      </c>
      <c r="I1901" s="92"/>
    </row>
    <row r="1902" spans="1:9" x14ac:dyDescent="0.2">
      <c r="A1902" s="69">
        <v>1902</v>
      </c>
      <c r="B1902" s="111" t="s">
        <v>5776</v>
      </c>
      <c r="C1902" s="111" t="s">
        <v>1348</v>
      </c>
      <c r="D1902" s="111" t="s">
        <v>5777</v>
      </c>
      <c r="E1902" s="112">
        <v>3102353351</v>
      </c>
      <c r="F1902" s="113" t="s">
        <v>2302</v>
      </c>
      <c r="G1902" s="112"/>
      <c r="H1902" s="113" t="s">
        <v>5508</v>
      </c>
      <c r="I1902" s="92"/>
    </row>
    <row r="1903" spans="1:9" x14ac:dyDescent="0.2">
      <c r="A1903" s="69">
        <v>1903</v>
      </c>
      <c r="B1903" s="111" t="s">
        <v>5778</v>
      </c>
      <c r="C1903" s="111" t="s">
        <v>5779</v>
      </c>
      <c r="D1903" s="111" t="s">
        <v>5780</v>
      </c>
      <c r="E1903" s="112">
        <v>3138858474</v>
      </c>
      <c r="F1903" s="113" t="s">
        <v>5604</v>
      </c>
      <c r="G1903" s="112"/>
      <c r="H1903" s="113" t="s">
        <v>5508</v>
      </c>
      <c r="I1903" s="92"/>
    </row>
    <row r="1904" spans="1:9" x14ac:dyDescent="0.2">
      <c r="A1904" s="69">
        <v>1904</v>
      </c>
      <c r="B1904" s="111" t="s">
        <v>2213</v>
      </c>
      <c r="C1904" s="111" t="s">
        <v>4716</v>
      </c>
      <c r="D1904" s="111" t="s">
        <v>5781</v>
      </c>
      <c r="E1904" s="112">
        <v>5108385</v>
      </c>
      <c r="F1904" s="113" t="s">
        <v>4021</v>
      </c>
      <c r="G1904" s="112"/>
      <c r="H1904" s="113" t="s">
        <v>5508</v>
      </c>
      <c r="I1904" s="92"/>
    </row>
    <row r="1905" spans="1:9" x14ac:dyDescent="0.2">
      <c r="A1905" s="69">
        <v>1905</v>
      </c>
      <c r="B1905" s="111" t="s">
        <v>5782</v>
      </c>
      <c r="C1905" s="111" t="s">
        <v>5783</v>
      </c>
      <c r="D1905" s="111" t="s">
        <v>5784</v>
      </c>
      <c r="E1905" s="112">
        <v>3044747052</v>
      </c>
      <c r="F1905" s="113" t="s">
        <v>5604</v>
      </c>
      <c r="G1905" s="112">
        <v>52170418</v>
      </c>
      <c r="H1905" s="113" t="s">
        <v>5508</v>
      </c>
      <c r="I1905" s="92"/>
    </row>
    <row r="1906" spans="1:9" x14ac:dyDescent="0.2">
      <c r="A1906" s="69">
        <v>1906</v>
      </c>
      <c r="B1906" s="111" t="s">
        <v>5785</v>
      </c>
      <c r="C1906" s="111" t="s">
        <v>5786</v>
      </c>
      <c r="D1906" s="111" t="s">
        <v>5787</v>
      </c>
      <c r="E1906" s="112">
        <v>2004470</v>
      </c>
      <c r="F1906" s="113" t="s">
        <v>5788</v>
      </c>
      <c r="G1906" s="112"/>
      <c r="H1906" s="113" t="s">
        <v>5508</v>
      </c>
      <c r="I1906" s="92"/>
    </row>
    <row r="1907" spans="1:9" x14ac:dyDescent="0.2">
      <c r="A1907" s="69">
        <v>1907</v>
      </c>
      <c r="B1907" s="111" t="s">
        <v>5789</v>
      </c>
      <c r="C1907" s="111" t="s">
        <v>5790</v>
      </c>
      <c r="D1907" s="111" t="s">
        <v>5791</v>
      </c>
      <c r="E1907" s="112"/>
      <c r="F1907" s="113" t="s">
        <v>5792</v>
      </c>
      <c r="G1907" s="112"/>
      <c r="H1907" s="113" t="s">
        <v>5508</v>
      </c>
      <c r="I1907" s="92"/>
    </row>
    <row r="1908" spans="1:9" x14ac:dyDescent="0.2">
      <c r="A1908" s="69">
        <v>1908</v>
      </c>
      <c r="B1908" s="111" t="s">
        <v>5793</v>
      </c>
      <c r="C1908" s="111" t="s">
        <v>1195</v>
      </c>
      <c r="D1908" s="111" t="s">
        <v>5794</v>
      </c>
      <c r="E1908" s="112">
        <v>3053095405</v>
      </c>
      <c r="F1908" s="113" t="s">
        <v>5792</v>
      </c>
      <c r="G1908" s="112" t="s">
        <v>5795</v>
      </c>
      <c r="H1908" s="113" t="s">
        <v>5508</v>
      </c>
      <c r="I1908" s="92"/>
    </row>
    <row r="1909" spans="1:9" x14ac:dyDescent="0.2">
      <c r="A1909" s="69">
        <v>1909</v>
      </c>
      <c r="B1909" s="111" t="s">
        <v>5796</v>
      </c>
      <c r="C1909" s="111" t="s">
        <v>5797</v>
      </c>
      <c r="D1909" s="111" t="s">
        <v>5798</v>
      </c>
      <c r="E1909" s="112">
        <v>3202324117</v>
      </c>
      <c r="F1909" s="113" t="s">
        <v>5792</v>
      </c>
      <c r="G1909" s="112"/>
      <c r="H1909" s="113" t="s">
        <v>5508</v>
      </c>
      <c r="I1909" s="92"/>
    </row>
    <row r="1910" spans="1:9" x14ac:dyDescent="0.2">
      <c r="A1910" s="69">
        <v>1910</v>
      </c>
      <c r="B1910" s="111" t="s">
        <v>5799</v>
      </c>
      <c r="C1910" s="111" t="s">
        <v>5800</v>
      </c>
      <c r="D1910" s="111" t="s">
        <v>5801</v>
      </c>
      <c r="E1910" s="112">
        <v>3227927086</v>
      </c>
      <c r="F1910" s="113" t="s">
        <v>5802</v>
      </c>
      <c r="G1910" s="112"/>
      <c r="H1910" s="113" t="s">
        <v>5508</v>
      </c>
      <c r="I1910" s="92"/>
    </row>
    <row r="1911" spans="1:9" x14ac:dyDescent="0.2">
      <c r="A1911" s="69">
        <v>1911</v>
      </c>
      <c r="B1911" s="111" t="s">
        <v>5803</v>
      </c>
      <c r="C1911" s="111" t="s">
        <v>5804</v>
      </c>
      <c r="D1911" s="111" t="s">
        <v>5805</v>
      </c>
      <c r="E1911" s="112">
        <v>3142486219</v>
      </c>
      <c r="F1911" s="113" t="s">
        <v>5806</v>
      </c>
      <c r="G1911" s="112"/>
      <c r="H1911" s="113" t="s">
        <v>5508</v>
      </c>
      <c r="I1911" s="92"/>
    </row>
    <row r="1912" spans="1:9" x14ac:dyDescent="0.2">
      <c r="A1912" s="69">
        <v>1912</v>
      </c>
      <c r="B1912" s="111" t="s">
        <v>3223</v>
      </c>
      <c r="C1912" s="111" t="s">
        <v>950</v>
      </c>
      <c r="D1912" s="111" t="s">
        <v>5807</v>
      </c>
      <c r="E1912" s="112">
        <v>3187884182</v>
      </c>
      <c r="F1912" s="113" t="s">
        <v>5806</v>
      </c>
      <c r="G1912" s="112"/>
      <c r="H1912" s="113" t="s">
        <v>5508</v>
      </c>
      <c r="I1912" s="92"/>
    </row>
    <row r="1913" spans="1:9" x14ac:dyDescent="0.2">
      <c r="A1913" s="69">
        <v>1913</v>
      </c>
      <c r="B1913" s="111" t="s">
        <v>5808</v>
      </c>
      <c r="C1913" s="111" t="s">
        <v>5809</v>
      </c>
      <c r="D1913" s="111" t="s">
        <v>5810</v>
      </c>
      <c r="E1913" s="112">
        <v>3163903895</v>
      </c>
      <c r="F1913" s="113" t="s">
        <v>5811</v>
      </c>
      <c r="G1913" s="112"/>
      <c r="H1913" s="113" t="s">
        <v>5508</v>
      </c>
      <c r="I1913" s="92"/>
    </row>
    <row r="1914" spans="1:9" x14ac:dyDescent="0.2">
      <c r="A1914" s="69">
        <v>1914</v>
      </c>
      <c r="B1914" s="111" t="s">
        <v>5812</v>
      </c>
      <c r="C1914" s="111" t="s">
        <v>5813</v>
      </c>
      <c r="D1914" s="111" t="s">
        <v>5814</v>
      </c>
      <c r="E1914" s="112">
        <v>3108557711</v>
      </c>
      <c r="F1914" s="113" t="s">
        <v>5792</v>
      </c>
      <c r="G1914" s="112"/>
      <c r="H1914" s="113" t="s">
        <v>5508</v>
      </c>
      <c r="I1914" s="92"/>
    </row>
    <row r="1915" spans="1:9" x14ac:dyDescent="0.2">
      <c r="A1915" s="69">
        <v>1915</v>
      </c>
      <c r="B1915" s="111" t="s">
        <v>5815</v>
      </c>
      <c r="C1915" s="111" t="s">
        <v>4893</v>
      </c>
      <c r="D1915" s="111" t="s">
        <v>5816</v>
      </c>
      <c r="E1915" s="112">
        <v>3014701290</v>
      </c>
      <c r="F1915" s="113" t="s">
        <v>953</v>
      </c>
      <c r="G1915" s="82">
        <v>10577360105</v>
      </c>
      <c r="H1915" s="113" t="s">
        <v>3048</v>
      </c>
      <c r="I1915" s="92"/>
    </row>
    <row r="1916" spans="1:9" x14ac:dyDescent="0.2">
      <c r="A1916" s="69">
        <v>1916</v>
      </c>
      <c r="B1916" s="111" t="s">
        <v>5817</v>
      </c>
      <c r="C1916" s="111" t="s">
        <v>5818</v>
      </c>
      <c r="D1916" s="111" t="s">
        <v>5819</v>
      </c>
      <c r="E1916" s="112">
        <v>3115091052</v>
      </c>
      <c r="F1916" s="113" t="s">
        <v>953</v>
      </c>
      <c r="G1916" s="82">
        <v>24720817</v>
      </c>
      <c r="H1916" s="113" t="s">
        <v>5820</v>
      </c>
      <c r="I1916" s="92"/>
    </row>
    <row r="1917" spans="1:9" x14ac:dyDescent="0.2">
      <c r="A1917" s="69">
        <v>1917</v>
      </c>
      <c r="B1917" s="111" t="s">
        <v>5821</v>
      </c>
      <c r="C1917" s="111" t="s">
        <v>5822</v>
      </c>
      <c r="D1917" s="111" t="s">
        <v>5823</v>
      </c>
      <c r="E1917" s="112">
        <v>3138404743</v>
      </c>
      <c r="F1917" s="113" t="s">
        <v>953</v>
      </c>
      <c r="G1917" s="82">
        <v>52372140</v>
      </c>
      <c r="H1917" s="113" t="s">
        <v>5824</v>
      </c>
      <c r="I1917" s="92"/>
    </row>
    <row r="1918" spans="1:9" x14ac:dyDescent="0.2">
      <c r="A1918" s="69">
        <v>1918</v>
      </c>
      <c r="B1918" s="111" t="s">
        <v>5825</v>
      </c>
      <c r="C1918" s="111" t="s">
        <v>5826</v>
      </c>
      <c r="D1918" s="111" t="s">
        <v>5827</v>
      </c>
      <c r="E1918" s="112">
        <v>3142390499</v>
      </c>
      <c r="F1918" s="113" t="s">
        <v>953</v>
      </c>
      <c r="G1918" s="82">
        <v>3213395</v>
      </c>
      <c r="H1918" s="113" t="s">
        <v>5828</v>
      </c>
      <c r="I1918" s="92"/>
    </row>
    <row r="1919" spans="1:9" x14ac:dyDescent="0.2">
      <c r="A1919" s="69">
        <v>1919</v>
      </c>
      <c r="B1919" s="111" t="s">
        <v>5829</v>
      </c>
      <c r="C1919" s="111" t="s">
        <v>5830</v>
      </c>
      <c r="D1919" s="111" t="s">
        <v>5831</v>
      </c>
      <c r="E1919" s="112">
        <v>3133701149</v>
      </c>
      <c r="F1919" s="113" t="s">
        <v>3564</v>
      </c>
      <c r="G1919" s="112">
        <v>21135748</v>
      </c>
      <c r="H1919" s="93" t="s">
        <v>1123</v>
      </c>
      <c r="I1919" s="92"/>
    </row>
    <row r="1920" spans="1:9" x14ac:dyDescent="0.2">
      <c r="A1920" s="69">
        <v>1920</v>
      </c>
      <c r="B1920" s="89" t="s">
        <v>5832</v>
      </c>
      <c r="C1920" s="89" t="s">
        <v>5833</v>
      </c>
      <c r="D1920" s="89" t="s">
        <v>5834</v>
      </c>
      <c r="E1920" s="82">
        <v>3166289309</v>
      </c>
      <c r="F1920" s="95" t="s">
        <v>3564</v>
      </c>
      <c r="G1920" s="82">
        <v>1022345158</v>
      </c>
      <c r="H1920" s="93" t="s">
        <v>1123</v>
      </c>
      <c r="I1920" s="92"/>
    </row>
    <row r="1921" spans="1:9" x14ac:dyDescent="0.2">
      <c r="A1921" s="69">
        <v>1921</v>
      </c>
      <c r="B1921" s="89" t="s">
        <v>5835</v>
      </c>
      <c r="C1921" s="89" t="s">
        <v>5836</v>
      </c>
      <c r="D1921" s="89" t="s">
        <v>5837</v>
      </c>
      <c r="E1921" s="82">
        <v>3102083162</v>
      </c>
      <c r="F1921" s="95" t="s">
        <v>3301</v>
      </c>
      <c r="G1921" s="82">
        <v>1022929619</v>
      </c>
      <c r="H1921" s="93" t="s">
        <v>1123</v>
      </c>
      <c r="I1921" s="92"/>
    </row>
    <row r="1922" spans="1:9" x14ac:dyDescent="0.2">
      <c r="A1922" s="69">
        <v>1922</v>
      </c>
      <c r="B1922" s="89" t="s">
        <v>5838</v>
      </c>
      <c r="C1922" s="89" t="s">
        <v>5839</v>
      </c>
      <c r="D1922" s="89" t="s">
        <v>5840</v>
      </c>
      <c r="E1922" s="82">
        <v>6618021</v>
      </c>
      <c r="F1922" s="95" t="s">
        <v>3564</v>
      </c>
      <c r="G1922" s="82"/>
      <c r="H1922" s="93" t="s">
        <v>1123</v>
      </c>
      <c r="I1922" s="92"/>
    </row>
    <row r="1923" spans="1:9" x14ac:dyDescent="0.2">
      <c r="A1923" s="69">
        <v>1923</v>
      </c>
      <c r="B1923" s="111" t="s">
        <v>5841</v>
      </c>
      <c r="C1923" s="111" t="s">
        <v>5842</v>
      </c>
      <c r="D1923" s="111" t="s">
        <v>5843</v>
      </c>
      <c r="E1923" s="112">
        <v>3115423382</v>
      </c>
      <c r="F1923" s="113" t="s">
        <v>5691</v>
      </c>
      <c r="G1923" s="112"/>
      <c r="H1923" s="113" t="s">
        <v>5508</v>
      </c>
      <c r="I1923" s="92"/>
    </row>
    <row r="1924" spans="1:9" x14ac:dyDescent="0.2">
      <c r="A1924" s="69">
        <v>1924</v>
      </c>
      <c r="B1924" s="111" t="s">
        <v>5844</v>
      </c>
      <c r="C1924" s="111" t="s">
        <v>1348</v>
      </c>
      <c r="D1924" s="111" t="s">
        <v>5845</v>
      </c>
      <c r="E1924" s="112">
        <v>3216561119</v>
      </c>
      <c r="F1924" s="113" t="s">
        <v>5846</v>
      </c>
      <c r="G1924" s="112"/>
      <c r="H1924" s="113" t="s">
        <v>5508</v>
      </c>
      <c r="I1924" s="92"/>
    </row>
    <row r="1925" spans="1:9" x14ac:dyDescent="0.2">
      <c r="A1925" s="69">
        <v>1925</v>
      </c>
      <c r="B1925" s="111" t="s">
        <v>5847</v>
      </c>
      <c r="C1925" s="111" t="s">
        <v>5848</v>
      </c>
      <c r="D1925" s="111" t="s">
        <v>5849</v>
      </c>
      <c r="E1925" s="112">
        <v>3214851916</v>
      </c>
      <c r="F1925" s="113" t="s">
        <v>5846</v>
      </c>
      <c r="G1925" s="112"/>
      <c r="H1925" s="113" t="s">
        <v>5508</v>
      </c>
      <c r="I1925" s="92"/>
    </row>
    <row r="1926" spans="1:9" x14ac:dyDescent="0.2">
      <c r="A1926" s="69">
        <v>1926</v>
      </c>
      <c r="B1926" s="111" t="s">
        <v>5850</v>
      </c>
      <c r="C1926" s="111" t="s">
        <v>5851</v>
      </c>
      <c r="D1926" s="111" t="s">
        <v>5852</v>
      </c>
      <c r="E1926" s="112">
        <v>3163169379</v>
      </c>
      <c r="F1926" s="113" t="s">
        <v>5853</v>
      </c>
      <c r="G1926" s="112" t="s">
        <v>5854</v>
      </c>
      <c r="H1926" s="113" t="s">
        <v>5508</v>
      </c>
      <c r="I1926" s="92"/>
    </row>
    <row r="1927" spans="1:9" x14ac:dyDescent="0.2">
      <c r="A1927" s="69">
        <v>1927</v>
      </c>
      <c r="B1927" s="111" t="s">
        <v>5855</v>
      </c>
      <c r="C1927" s="111" t="s">
        <v>5856</v>
      </c>
      <c r="D1927" s="111" t="s">
        <v>5857</v>
      </c>
      <c r="E1927" s="112">
        <v>3195608721</v>
      </c>
      <c r="F1927" s="113" t="s">
        <v>5574</v>
      </c>
      <c r="G1927" s="112"/>
      <c r="H1927" s="113" t="s">
        <v>5508</v>
      </c>
      <c r="I1927" s="92"/>
    </row>
    <row r="1928" spans="1:9" x14ac:dyDescent="0.2">
      <c r="A1928" s="69">
        <v>1928</v>
      </c>
      <c r="B1928" s="111" t="s">
        <v>5858</v>
      </c>
      <c r="C1928" s="111" t="s">
        <v>5859</v>
      </c>
      <c r="D1928" s="111" t="s">
        <v>5860</v>
      </c>
      <c r="E1928" s="112">
        <v>3132978989</v>
      </c>
      <c r="F1928" s="113" t="s">
        <v>2302</v>
      </c>
      <c r="G1928" s="112"/>
      <c r="H1928" s="113" t="s">
        <v>5508</v>
      </c>
      <c r="I1928" s="92"/>
    </row>
    <row r="1929" spans="1:9" x14ac:dyDescent="0.2">
      <c r="A1929" s="69">
        <v>1929</v>
      </c>
      <c r="B1929" s="111" t="s">
        <v>5861</v>
      </c>
      <c r="C1929" s="111" t="s">
        <v>5862</v>
      </c>
      <c r="D1929" s="111" t="s">
        <v>5863</v>
      </c>
      <c r="E1929" s="112">
        <v>3108662724</v>
      </c>
      <c r="F1929" s="113" t="s">
        <v>5604</v>
      </c>
      <c r="G1929" s="112"/>
      <c r="H1929" s="113" t="s">
        <v>5508</v>
      </c>
      <c r="I1929" s="92"/>
    </row>
    <row r="1930" spans="1:9" x14ac:dyDescent="0.2">
      <c r="A1930" s="69">
        <v>1930</v>
      </c>
      <c r="B1930" s="111" t="s">
        <v>5864</v>
      </c>
      <c r="C1930" s="111" t="s">
        <v>5865</v>
      </c>
      <c r="D1930" s="111" t="s">
        <v>5866</v>
      </c>
      <c r="E1930" s="112">
        <v>3125056786</v>
      </c>
      <c r="F1930" s="113" t="s">
        <v>5604</v>
      </c>
      <c r="G1930" s="112"/>
      <c r="H1930" s="113" t="s">
        <v>5508</v>
      </c>
      <c r="I1930" s="92"/>
    </row>
    <row r="1931" spans="1:9" x14ac:dyDescent="0.2">
      <c r="A1931" s="69">
        <v>1931</v>
      </c>
      <c r="B1931" s="111" t="s">
        <v>5867</v>
      </c>
      <c r="C1931" s="111" t="s">
        <v>5868</v>
      </c>
      <c r="D1931" s="111" t="s">
        <v>5869</v>
      </c>
      <c r="E1931" s="112">
        <v>3013207876</v>
      </c>
      <c r="F1931" s="113" t="s">
        <v>5870</v>
      </c>
      <c r="G1931" s="112"/>
      <c r="H1931" s="113" t="s">
        <v>5508</v>
      </c>
      <c r="I1931" s="92"/>
    </row>
    <row r="1932" spans="1:9" x14ac:dyDescent="0.2">
      <c r="A1932" s="69">
        <v>1932</v>
      </c>
      <c r="B1932" s="111" t="s">
        <v>3114</v>
      </c>
      <c r="C1932" s="111" t="s">
        <v>5871</v>
      </c>
      <c r="D1932" s="111" t="s">
        <v>5872</v>
      </c>
      <c r="E1932" s="112">
        <v>3103109364</v>
      </c>
      <c r="F1932" s="113" t="s">
        <v>5870</v>
      </c>
      <c r="G1932" s="112" t="s">
        <v>5738</v>
      </c>
      <c r="H1932" s="113" t="s">
        <v>5508</v>
      </c>
      <c r="I1932" s="92"/>
    </row>
    <row r="1933" spans="1:9" x14ac:dyDescent="0.2">
      <c r="A1933" s="69">
        <v>1933</v>
      </c>
      <c r="B1933" s="111" t="s">
        <v>5873</v>
      </c>
      <c r="C1933" s="111" t="s">
        <v>5874</v>
      </c>
      <c r="D1933" s="111" t="s">
        <v>5875</v>
      </c>
      <c r="E1933" s="112"/>
      <c r="F1933" s="113" t="s">
        <v>5788</v>
      </c>
      <c r="G1933" s="112"/>
      <c r="H1933" s="113" t="s">
        <v>5508</v>
      </c>
      <c r="I1933" s="92"/>
    </row>
    <row r="1934" spans="1:9" x14ac:dyDescent="0.2">
      <c r="A1934" s="69">
        <v>1934</v>
      </c>
      <c r="B1934" s="111" t="s">
        <v>5876</v>
      </c>
      <c r="C1934" s="111" t="s">
        <v>5877</v>
      </c>
      <c r="D1934" s="111" t="s">
        <v>5878</v>
      </c>
      <c r="E1934" s="112">
        <v>3212915475</v>
      </c>
      <c r="F1934" s="113" t="s">
        <v>5788</v>
      </c>
      <c r="G1934" s="112"/>
      <c r="H1934" s="113" t="s">
        <v>5508</v>
      </c>
      <c r="I1934" s="92"/>
    </row>
    <row r="1935" spans="1:9" x14ac:dyDescent="0.2">
      <c r="A1935" s="69">
        <v>1935</v>
      </c>
      <c r="B1935" s="111" t="s">
        <v>5879</v>
      </c>
      <c r="C1935" s="111" t="s">
        <v>5871</v>
      </c>
      <c r="D1935" s="111" t="s">
        <v>5880</v>
      </c>
      <c r="E1935" s="112">
        <v>7643457</v>
      </c>
      <c r="F1935" s="113" t="s">
        <v>5788</v>
      </c>
      <c r="G1935" s="112"/>
      <c r="H1935" s="113" t="s">
        <v>5508</v>
      </c>
      <c r="I1935" s="92"/>
    </row>
    <row r="1936" spans="1:9" x14ac:dyDescent="0.2">
      <c r="A1936" s="69">
        <v>1936</v>
      </c>
      <c r="B1936" s="111" t="s">
        <v>5881</v>
      </c>
      <c r="C1936" s="111" t="s">
        <v>5882</v>
      </c>
      <c r="D1936" s="111" t="s">
        <v>5883</v>
      </c>
      <c r="E1936" s="112">
        <v>7672054</v>
      </c>
      <c r="F1936" s="113" t="s">
        <v>5788</v>
      </c>
      <c r="G1936" s="112"/>
      <c r="H1936" s="113" t="s">
        <v>5508</v>
      </c>
      <c r="I1936" s="92"/>
    </row>
    <row r="1937" spans="1:9" x14ac:dyDescent="0.2">
      <c r="A1937" s="69">
        <v>1937</v>
      </c>
      <c r="B1937" s="111" t="s">
        <v>5884</v>
      </c>
      <c r="C1937" s="111" t="s">
        <v>5885</v>
      </c>
      <c r="D1937" s="111" t="s">
        <v>5886</v>
      </c>
      <c r="E1937" s="112">
        <v>3142300590</v>
      </c>
      <c r="F1937" s="113" t="s">
        <v>5887</v>
      </c>
      <c r="G1937" s="112"/>
      <c r="H1937" s="113" t="s">
        <v>5508</v>
      </c>
      <c r="I1937" s="92"/>
    </row>
    <row r="1938" spans="1:9" x14ac:dyDescent="0.2">
      <c r="A1938" s="69">
        <v>1938</v>
      </c>
      <c r="B1938" s="111" t="s">
        <v>5888</v>
      </c>
      <c r="C1938" s="111" t="s">
        <v>5445</v>
      </c>
      <c r="D1938" s="111" t="s">
        <v>5889</v>
      </c>
      <c r="E1938" s="112">
        <v>3114616880</v>
      </c>
      <c r="F1938" s="113" t="s">
        <v>5788</v>
      </c>
      <c r="G1938" s="112"/>
      <c r="H1938" s="113" t="s">
        <v>5508</v>
      </c>
      <c r="I1938" s="92"/>
    </row>
    <row r="1939" spans="1:9" x14ac:dyDescent="0.2">
      <c r="A1939" s="69">
        <v>1939</v>
      </c>
      <c r="B1939" s="111" t="s">
        <v>5890</v>
      </c>
      <c r="C1939" s="111" t="s">
        <v>5891</v>
      </c>
      <c r="D1939" s="111" t="s">
        <v>5892</v>
      </c>
      <c r="E1939" s="112">
        <v>3124620819</v>
      </c>
      <c r="F1939" s="113" t="s">
        <v>5788</v>
      </c>
      <c r="G1939" s="112" t="s">
        <v>5738</v>
      </c>
      <c r="H1939" s="113" t="s">
        <v>5508</v>
      </c>
      <c r="I1939" s="92"/>
    </row>
    <row r="1940" spans="1:9" x14ac:dyDescent="0.2">
      <c r="A1940" s="69">
        <v>1940</v>
      </c>
      <c r="B1940" s="111" t="s">
        <v>5893</v>
      </c>
      <c r="C1940" s="111" t="s">
        <v>5894</v>
      </c>
      <c r="D1940" s="111" t="s">
        <v>5895</v>
      </c>
      <c r="E1940" s="112">
        <v>8002899</v>
      </c>
      <c r="F1940" s="113" t="s">
        <v>5896</v>
      </c>
      <c r="G1940" s="112"/>
      <c r="H1940" s="113" t="s">
        <v>5508</v>
      </c>
      <c r="I1940" s="92"/>
    </row>
    <row r="1941" spans="1:9" x14ac:dyDescent="0.2">
      <c r="A1941" s="69">
        <v>1941</v>
      </c>
      <c r="B1941" s="111" t="s">
        <v>5897</v>
      </c>
      <c r="C1941" s="111" t="s">
        <v>5871</v>
      </c>
      <c r="D1941" s="111" t="s">
        <v>5898</v>
      </c>
      <c r="E1941" s="112">
        <v>3114552680</v>
      </c>
      <c r="F1941" s="113" t="s">
        <v>5896</v>
      </c>
      <c r="G1941" s="112"/>
      <c r="H1941" s="113" t="s">
        <v>5508</v>
      </c>
      <c r="I1941" s="92"/>
    </row>
    <row r="1942" spans="1:9" x14ac:dyDescent="0.2">
      <c r="A1942" s="69">
        <v>1942</v>
      </c>
      <c r="B1942" s="111" t="s">
        <v>5899</v>
      </c>
      <c r="C1942" s="111" t="s">
        <v>5900</v>
      </c>
      <c r="D1942" s="111" t="s">
        <v>5901</v>
      </c>
      <c r="E1942" s="112">
        <v>3143603025</v>
      </c>
      <c r="F1942" s="113" t="s">
        <v>5896</v>
      </c>
      <c r="G1942" s="112"/>
      <c r="H1942" s="113" t="s">
        <v>5508</v>
      </c>
      <c r="I1942" s="92"/>
    </row>
    <row r="1943" spans="1:9" x14ac:dyDescent="0.2">
      <c r="A1943" s="69">
        <v>1943</v>
      </c>
      <c r="B1943" s="111" t="s">
        <v>5902</v>
      </c>
      <c r="C1943" s="111" t="s">
        <v>5903</v>
      </c>
      <c r="D1943" s="111" t="s">
        <v>5904</v>
      </c>
      <c r="E1943" s="112">
        <v>7671265</v>
      </c>
      <c r="F1943" s="113" t="s">
        <v>5896</v>
      </c>
      <c r="G1943" s="112"/>
      <c r="H1943" s="113" t="s">
        <v>5508</v>
      </c>
      <c r="I1943" s="92"/>
    </row>
    <row r="1944" spans="1:9" x14ac:dyDescent="0.2">
      <c r="A1944" s="69">
        <v>1944</v>
      </c>
      <c r="B1944" s="111" t="s">
        <v>5905</v>
      </c>
      <c r="C1944" s="111" t="s">
        <v>5906</v>
      </c>
      <c r="D1944" s="111" t="s">
        <v>5907</v>
      </c>
      <c r="E1944" s="112">
        <v>3132082646</v>
      </c>
      <c r="F1944" s="113" t="s">
        <v>5908</v>
      </c>
      <c r="G1944" s="112"/>
      <c r="H1944" s="113" t="s">
        <v>5508</v>
      </c>
      <c r="I1944" s="92"/>
    </row>
    <row r="1945" spans="1:9" x14ac:dyDescent="0.2">
      <c r="A1945" s="69">
        <v>1945</v>
      </c>
      <c r="B1945" s="111" t="s">
        <v>5909</v>
      </c>
      <c r="C1945" s="111" t="s">
        <v>948</v>
      </c>
      <c r="D1945" s="111" t="s">
        <v>5910</v>
      </c>
      <c r="E1945" s="112">
        <v>5678392</v>
      </c>
      <c r="F1945" s="113" t="s">
        <v>5846</v>
      </c>
      <c r="G1945" s="112"/>
      <c r="H1945" s="113" t="s">
        <v>5508</v>
      </c>
      <c r="I1945" s="92"/>
    </row>
    <row r="1946" spans="1:9" x14ac:dyDescent="0.2">
      <c r="A1946" s="69">
        <v>1946</v>
      </c>
      <c r="B1946" s="111" t="s">
        <v>5911</v>
      </c>
      <c r="C1946" s="111" t="s">
        <v>4716</v>
      </c>
      <c r="D1946" s="111" t="s">
        <v>5912</v>
      </c>
      <c r="E1946" s="112">
        <v>7670032</v>
      </c>
      <c r="F1946" s="113" t="s">
        <v>5913</v>
      </c>
      <c r="G1946" s="112"/>
      <c r="H1946" s="113" t="s">
        <v>5508</v>
      </c>
      <c r="I1946" s="92"/>
    </row>
    <row r="1947" spans="1:9" x14ac:dyDescent="0.2">
      <c r="A1947" s="69">
        <v>1947</v>
      </c>
      <c r="B1947" s="111" t="s">
        <v>5914</v>
      </c>
      <c r="C1947" s="111" t="s">
        <v>639</v>
      </c>
      <c r="D1947" s="111" t="s">
        <v>5915</v>
      </c>
      <c r="E1947" s="112">
        <v>3213273930</v>
      </c>
      <c r="F1947" s="113" t="s">
        <v>5896</v>
      </c>
      <c r="G1947" s="112"/>
      <c r="H1947" s="113" t="s">
        <v>5508</v>
      </c>
      <c r="I1947" s="92"/>
    </row>
    <row r="1948" spans="1:9" x14ac:dyDescent="0.2">
      <c r="A1948" s="69">
        <v>1948</v>
      </c>
      <c r="B1948" s="111" t="s">
        <v>5916</v>
      </c>
      <c r="C1948" s="111" t="s">
        <v>639</v>
      </c>
      <c r="D1948" s="111" t="s">
        <v>5917</v>
      </c>
      <c r="E1948" s="112">
        <v>7616343</v>
      </c>
      <c r="F1948" s="113" t="s">
        <v>5792</v>
      </c>
      <c r="G1948" s="112"/>
      <c r="H1948" s="113" t="s">
        <v>5508</v>
      </c>
      <c r="I1948" s="92"/>
    </row>
    <row r="1949" spans="1:9" x14ac:dyDescent="0.2">
      <c r="A1949" s="69">
        <v>1949</v>
      </c>
      <c r="B1949" s="111" t="s">
        <v>5918</v>
      </c>
      <c r="C1949" s="111" t="s">
        <v>5919</v>
      </c>
      <c r="D1949" s="111" t="s">
        <v>5920</v>
      </c>
      <c r="E1949" s="112">
        <v>3212235488</v>
      </c>
      <c r="F1949" s="113" t="s">
        <v>5896</v>
      </c>
      <c r="G1949" s="112"/>
      <c r="H1949" s="113" t="s">
        <v>5508</v>
      </c>
      <c r="I1949" s="92"/>
    </row>
    <row r="1950" spans="1:9" x14ac:dyDescent="0.2">
      <c r="A1950" s="69">
        <v>1950</v>
      </c>
      <c r="B1950" s="111" t="s">
        <v>5921</v>
      </c>
      <c r="C1950" s="111" t="s">
        <v>639</v>
      </c>
      <c r="D1950" s="111" t="s">
        <v>5922</v>
      </c>
      <c r="E1950" s="112">
        <v>3142175859</v>
      </c>
      <c r="F1950" s="113" t="s">
        <v>2621</v>
      </c>
      <c r="G1950" s="112">
        <v>24330284</v>
      </c>
      <c r="H1950" s="113" t="s">
        <v>1123</v>
      </c>
      <c r="I1950" s="92"/>
    </row>
    <row r="1951" spans="1:9" x14ac:dyDescent="0.2">
      <c r="A1951" s="69">
        <v>1951</v>
      </c>
      <c r="B1951" s="111" t="s">
        <v>5923</v>
      </c>
      <c r="C1951" s="111" t="s">
        <v>5924</v>
      </c>
      <c r="D1951" s="111" t="s">
        <v>5925</v>
      </c>
      <c r="E1951" s="112">
        <v>3222416113</v>
      </c>
      <c r="F1951" s="113" t="s">
        <v>2621</v>
      </c>
      <c r="G1951" s="112">
        <v>52359448</v>
      </c>
      <c r="H1951" s="113" t="s">
        <v>1123</v>
      </c>
      <c r="I1951" s="92"/>
    </row>
    <row r="1952" spans="1:9" x14ac:dyDescent="0.2">
      <c r="A1952" s="69">
        <v>1952</v>
      </c>
      <c r="B1952" s="111" t="s">
        <v>5926</v>
      </c>
      <c r="C1952" s="111" t="s">
        <v>5927</v>
      </c>
      <c r="D1952" s="111" t="s">
        <v>5928</v>
      </c>
      <c r="E1952" s="112">
        <v>3622034</v>
      </c>
      <c r="F1952" s="113" t="s">
        <v>2621</v>
      </c>
      <c r="G1952" s="112">
        <v>51866043</v>
      </c>
      <c r="H1952" s="113" t="s">
        <v>1123</v>
      </c>
      <c r="I1952" s="92"/>
    </row>
    <row r="1953" spans="1:9" x14ac:dyDescent="0.2">
      <c r="A1953" s="69">
        <v>1953</v>
      </c>
      <c r="B1953" s="111" t="s">
        <v>5929</v>
      </c>
      <c r="C1953" s="111" t="s">
        <v>949</v>
      </c>
      <c r="D1953" s="111" t="s">
        <v>5930</v>
      </c>
      <c r="E1953" s="112">
        <v>5605295</v>
      </c>
      <c r="F1953" s="113" t="s">
        <v>2621</v>
      </c>
      <c r="G1953" s="112">
        <v>1023914566</v>
      </c>
      <c r="H1953" s="113" t="s">
        <v>1123</v>
      </c>
      <c r="I1953" s="92"/>
    </row>
    <row r="1954" spans="1:9" x14ac:dyDescent="0.2">
      <c r="A1954" s="69">
        <v>1954</v>
      </c>
      <c r="B1954" s="111" t="s">
        <v>5931</v>
      </c>
      <c r="C1954" s="111" t="s">
        <v>5932</v>
      </c>
      <c r="D1954" s="111" t="s">
        <v>5933</v>
      </c>
      <c r="E1954" s="112">
        <v>3204001915</v>
      </c>
      <c r="F1954" s="113" t="s">
        <v>2621</v>
      </c>
      <c r="G1954" s="112">
        <v>41707131</v>
      </c>
      <c r="H1954" s="113" t="s">
        <v>1123</v>
      </c>
      <c r="I1954" s="92"/>
    </row>
    <row r="1955" spans="1:9" x14ac:dyDescent="0.2">
      <c r="A1955" s="69">
        <v>1955</v>
      </c>
      <c r="B1955" s="111" t="s">
        <v>5934</v>
      </c>
      <c r="C1955" s="111" t="s">
        <v>5935</v>
      </c>
      <c r="D1955" s="111" t="s">
        <v>5936</v>
      </c>
      <c r="E1955" s="112">
        <v>3202204824</v>
      </c>
      <c r="F1955" s="113" t="s">
        <v>2621</v>
      </c>
      <c r="G1955" s="112">
        <v>794562557</v>
      </c>
      <c r="H1955" s="113" t="s">
        <v>1123</v>
      </c>
      <c r="I1955" s="92"/>
    </row>
    <row r="1956" spans="1:9" x14ac:dyDescent="0.2">
      <c r="A1956" s="69">
        <v>1956</v>
      </c>
      <c r="B1956" s="111" t="s">
        <v>5937</v>
      </c>
      <c r="C1956" s="111" t="s">
        <v>1701</v>
      </c>
      <c r="D1956" s="111" t="s">
        <v>5938</v>
      </c>
      <c r="E1956" s="112">
        <v>3636829</v>
      </c>
      <c r="F1956" s="113" t="s">
        <v>2621</v>
      </c>
      <c r="G1956" s="112">
        <v>79052446</v>
      </c>
      <c r="H1956" s="113" t="s">
        <v>1123</v>
      </c>
      <c r="I1956" s="92"/>
    </row>
    <row r="1957" spans="1:9" x14ac:dyDescent="0.2">
      <c r="A1957" s="69">
        <v>1957</v>
      </c>
      <c r="B1957" s="111" t="s">
        <v>5939</v>
      </c>
      <c r="C1957" s="111" t="s">
        <v>639</v>
      </c>
      <c r="D1957" s="111" t="s">
        <v>5940</v>
      </c>
      <c r="E1957" s="112">
        <v>4735771</v>
      </c>
      <c r="F1957" s="113" t="s">
        <v>2621</v>
      </c>
      <c r="G1957" s="112">
        <v>1023918712</v>
      </c>
      <c r="H1957" s="113" t="s">
        <v>1123</v>
      </c>
      <c r="I1957" s="92"/>
    </row>
    <row r="1958" spans="1:9" x14ac:dyDescent="0.2">
      <c r="A1958" s="69">
        <v>1958</v>
      </c>
      <c r="B1958" s="111" t="s">
        <v>5941</v>
      </c>
      <c r="C1958" s="111" t="s">
        <v>5942</v>
      </c>
      <c r="D1958" s="111" t="s">
        <v>5358</v>
      </c>
      <c r="E1958" s="112">
        <v>3143845896</v>
      </c>
      <c r="F1958" s="113" t="s">
        <v>2621</v>
      </c>
      <c r="G1958" s="112">
        <v>10233871555</v>
      </c>
      <c r="H1958" s="113" t="s">
        <v>1123</v>
      </c>
      <c r="I1958" s="92"/>
    </row>
    <row r="1959" spans="1:9" x14ac:dyDescent="0.2">
      <c r="A1959" s="69">
        <v>1959</v>
      </c>
      <c r="B1959" s="111" t="s">
        <v>5943</v>
      </c>
      <c r="C1959" s="111" t="s">
        <v>639</v>
      </c>
      <c r="D1959" s="111" t="s">
        <v>5944</v>
      </c>
      <c r="E1959" s="112">
        <v>5686099</v>
      </c>
      <c r="F1959" s="113" t="s">
        <v>1028</v>
      </c>
      <c r="G1959" s="112"/>
      <c r="H1959" s="113" t="s">
        <v>1123</v>
      </c>
      <c r="I1959" s="92"/>
    </row>
    <row r="1960" spans="1:9" x14ac:dyDescent="0.2">
      <c r="A1960" s="69">
        <v>1960</v>
      </c>
      <c r="B1960" s="111" t="s">
        <v>5945</v>
      </c>
      <c r="C1960" s="111" t="s">
        <v>639</v>
      </c>
      <c r="D1960" s="111" t="s">
        <v>5946</v>
      </c>
      <c r="E1960" s="112"/>
      <c r="F1960" s="113" t="s">
        <v>2545</v>
      </c>
      <c r="G1960" s="112"/>
      <c r="H1960" s="113" t="s">
        <v>1123</v>
      </c>
      <c r="I1960" s="92"/>
    </row>
    <row r="1961" spans="1:9" x14ac:dyDescent="0.2">
      <c r="A1961" s="69">
        <v>1961</v>
      </c>
      <c r="B1961" s="111" t="s">
        <v>5947</v>
      </c>
      <c r="C1961" s="111" t="s">
        <v>5948</v>
      </c>
      <c r="D1961" s="111" t="s">
        <v>5949</v>
      </c>
      <c r="E1961" s="112">
        <v>3203140176</v>
      </c>
      <c r="F1961" s="113" t="s">
        <v>2545</v>
      </c>
      <c r="G1961" s="112">
        <v>52444020</v>
      </c>
      <c r="H1961" s="113" t="s">
        <v>1123</v>
      </c>
      <c r="I1961" s="92"/>
    </row>
    <row r="1962" spans="1:9" x14ac:dyDescent="0.2">
      <c r="A1962" s="69">
        <v>1962</v>
      </c>
      <c r="B1962" s="89" t="s">
        <v>5950</v>
      </c>
      <c r="C1962" s="89" t="s">
        <v>5951</v>
      </c>
      <c r="D1962" s="89" t="s">
        <v>5952</v>
      </c>
      <c r="E1962" s="82">
        <v>3144905220</v>
      </c>
      <c r="F1962" s="95" t="s">
        <v>2545</v>
      </c>
      <c r="G1962" s="82">
        <v>1069583852</v>
      </c>
      <c r="H1962" s="113" t="s">
        <v>1123</v>
      </c>
      <c r="I1962" s="92"/>
    </row>
    <row r="1963" spans="1:9" x14ac:dyDescent="0.2">
      <c r="A1963" s="69">
        <v>1963</v>
      </c>
      <c r="B1963" s="111" t="s">
        <v>5953</v>
      </c>
      <c r="C1963" s="111" t="s">
        <v>1856</v>
      </c>
      <c r="D1963" s="111" t="s">
        <v>5954</v>
      </c>
      <c r="E1963" s="112">
        <v>3208325829</v>
      </c>
      <c r="F1963" s="113" t="s">
        <v>5788</v>
      </c>
      <c r="G1963" s="112"/>
      <c r="H1963" s="113" t="s">
        <v>5508</v>
      </c>
      <c r="I1963" s="92"/>
    </row>
    <row r="1964" spans="1:9" x14ac:dyDescent="0.2">
      <c r="A1964" s="69">
        <v>1964</v>
      </c>
      <c r="B1964" s="111" t="s">
        <v>5955</v>
      </c>
      <c r="C1964" s="111" t="s">
        <v>950</v>
      </c>
      <c r="D1964" s="111" t="s">
        <v>5956</v>
      </c>
      <c r="E1964" s="112">
        <v>3143503697</v>
      </c>
      <c r="F1964" s="113" t="s">
        <v>5788</v>
      </c>
      <c r="G1964" s="112"/>
      <c r="H1964" s="113" t="s">
        <v>1123</v>
      </c>
      <c r="I1964" s="92"/>
    </row>
    <row r="1965" spans="1:9" x14ac:dyDescent="0.2">
      <c r="A1965" s="69">
        <v>1965</v>
      </c>
      <c r="B1965" s="111" t="s">
        <v>5957</v>
      </c>
      <c r="C1965" s="111" t="s">
        <v>5958</v>
      </c>
      <c r="D1965" s="111" t="s">
        <v>5959</v>
      </c>
      <c r="E1965" s="112">
        <v>3112073543</v>
      </c>
      <c r="F1965" s="113" t="s">
        <v>5896</v>
      </c>
      <c r="G1965" s="112"/>
      <c r="H1965" s="113" t="s">
        <v>1123</v>
      </c>
      <c r="I1965" s="92"/>
    </row>
    <row r="1966" spans="1:9" x14ac:dyDescent="0.2">
      <c r="A1966" s="69">
        <v>1966</v>
      </c>
      <c r="B1966" s="111" t="s">
        <v>5960</v>
      </c>
      <c r="C1966" s="111" t="s">
        <v>5961</v>
      </c>
      <c r="D1966" s="111" t="s">
        <v>5962</v>
      </c>
      <c r="E1966" s="112">
        <v>3105833372</v>
      </c>
      <c r="F1966" s="113" t="s">
        <v>5792</v>
      </c>
      <c r="G1966" s="112"/>
      <c r="H1966" s="113" t="s">
        <v>5508</v>
      </c>
      <c r="I1966" s="92"/>
    </row>
    <row r="1967" spans="1:9" x14ac:dyDescent="0.2">
      <c r="A1967" s="69">
        <v>1967</v>
      </c>
      <c r="B1967" s="111" t="s">
        <v>5963</v>
      </c>
      <c r="C1967" s="111" t="s">
        <v>5865</v>
      </c>
      <c r="D1967" s="111" t="s">
        <v>5964</v>
      </c>
      <c r="E1967" s="112">
        <v>3144661640</v>
      </c>
      <c r="F1967" s="113" t="s">
        <v>5896</v>
      </c>
      <c r="G1967" s="112" t="s">
        <v>5965</v>
      </c>
      <c r="H1967" s="113" t="s">
        <v>5508</v>
      </c>
      <c r="I1967" s="92"/>
    </row>
    <row r="1968" spans="1:9" x14ac:dyDescent="0.2">
      <c r="A1968" s="69">
        <v>1968</v>
      </c>
      <c r="B1968" s="111" t="s">
        <v>5966</v>
      </c>
      <c r="C1968" s="111" t="s">
        <v>1348</v>
      </c>
      <c r="D1968" s="111" t="s">
        <v>5967</v>
      </c>
      <c r="E1968" s="112">
        <v>3124795013</v>
      </c>
      <c r="F1968" s="113" t="s">
        <v>5806</v>
      </c>
      <c r="G1968" s="112" t="s">
        <v>5968</v>
      </c>
      <c r="H1968" s="113" t="s">
        <v>1123</v>
      </c>
      <c r="I1968" s="92"/>
    </row>
    <row r="1969" spans="1:9" x14ac:dyDescent="0.2">
      <c r="A1969" s="69">
        <v>1969</v>
      </c>
      <c r="B1969" s="111" t="s">
        <v>5969</v>
      </c>
      <c r="C1969" s="111" t="s">
        <v>947</v>
      </c>
      <c r="D1969" s="111" t="s">
        <v>5970</v>
      </c>
      <c r="E1969" s="112">
        <v>3175503126</v>
      </c>
      <c r="F1969" s="113" t="s">
        <v>5712</v>
      </c>
      <c r="G1969" s="112"/>
      <c r="H1969" s="113" t="s">
        <v>5508</v>
      </c>
      <c r="I1969" s="92"/>
    </row>
    <row r="1970" spans="1:9" x14ac:dyDescent="0.2">
      <c r="A1970" s="69">
        <v>1970</v>
      </c>
      <c r="B1970" s="89" t="s">
        <v>5971</v>
      </c>
      <c r="C1970" s="89" t="s">
        <v>4716</v>
      </c>
      <c r="D1970" s="89" t="s">
        <v>5972</v>
      </c>
      <c r="E1970" s="82">
        <v>3124698893</v>
      </c>
      <c r="F1970" s="95" t="s">
        <v>3256</v>
      </c>
      <c r="G1970" s="82">
        <v>80259016</v>
      </c>
      <c r="H1970" s="93" t="s">
        <v>1123</v>
      </c>
      <c r="I1970" s="92"/>
    </row>
    <row r="1971" spans="1:9" x14ac:dyDescent="0.2">
      <c r="A1971" s="69">
        <v>1971</v>
      </c>
      <c r="B1971" s="89" t="s">
        <v>5973</v>
      </c>
      <c r="C1971" s="89" t="s">
        <v>5974</v>
      </c>
      <c r="D1971" s="89" t="s">
        <v>5975</v>
      </c>
      <c r="E1971" s="82">
        <v>3143345136</v>
      </c>
      <c r="F1971" s="95" t="s">
        <v>2418</v>
      </c>
      <c r="G1971" s="82">
        <v>1022993275</v>
      </c>
      <c r="H1971" s="93" t="s">
        <v>1123</v>
      </c>
      <c r="I1971" s="92"/>
    </row>
    <row r="1972" spans="1:9" x14ac:dyDescent="0.2">
      <c r="A1972" s="69">
        <v>1972</v>
      </c>
      <c r="B1972" s="111" t="s">
        <v>5829</v>
      </c>
      <c r="C1972" s="111" t="s">
        <v>5830</v>
      </c>
      <c r="D1972" s="111" t="s">
        <v>5831</v>
      </c>
      <c r="E1972" s="112">
        <v>3133701149</v>
      </c>
      <c r="F1972" s="113" t="s">
        <v>3564</v>
      </c>
      <c r="G1972" s="112">
        <v>21135748</v>
      </c>
      <c r="H1972" s="93" t="s">
        <v>1123</v>
      </c>
      <c r="I1972" s="92"/>
    </row>
    <row r="1973" spans="1:9" x14ac:dyDescent="0.2">
      <c r="A1973" s="69">
        <v>1973</v>
      </c>
      <c r="B1973" s="89" t="s">
        <v>5976</v>
      </c>
      <c r="C1973" s="89" t="s">
        <v>5977</v>
      </c>
      <c r="D1973" s="89" t="s">
        <v>5978</v>
      </c>
      <c r="E1973" s="82">
        <v>3165668275</v>
      </c>
      <c r="F1973" s="95" t="s">
        <v>5979</v>
      </c>
      <c r="G1973" s="82">
        <v>52278184</v>
      </c>
      <c r="H1973" s="93" t="s">
        <v>1123</v>
      </c>
      <c r="I1973" s="92"/>
    </row>
    <row r="1974" spans="1:9" x14ac:dyDescent="0.2">
      <c r="A1974" s="69">
        <v>1974</v>
      </c>
      <c r="B1974" s="89" t="s">
        <v>5980</v>
      </c>
      <c r="C1974" s="89" t="s">
        <v>5981</v>
      </c>
      <c r="D1974" s="89" t="s">
        <v>5982</v>
      </c>
      <c r="E1974" s="82">
        <v>3126745624</v>
      </c>
      <c r="F1974" s="95" t="s">
        <v>3564</v>
      </c>
      <c r="G1974" s="82">
        <v>1023896833</v>
      </c>
      <c r="H1974" s="93" t="s">
        <v>1123</v>
      </c>
      <c r="I1974" s="92"/>
    </row>
    <row r="1975" spans="1:9" x14ac:dyDescent="0.2">
      <c r="A1975" s="69">
        <v>1975</v>
      </c>
      <c r="B1975" s="89" t="s">
        <v>5983</v>
      </c>
      <c r="C1975" s="89" t="s">
        <v>5984</v>
      </c>
      <c r="D1975" s="89" t="s">
        <v>5985</v>
      </c>
      <c r="E1975" s="82">
        <v>3204914366</v>
      </c>
      <c r="F1975" s="95" t="s">
        <v>5986</v>
      </c>
      <c r="G1975" s="82">
        <v>9921860</v>
      </c>
      <c r="H1975" s="93" t="s">
        <v>1123</v>
      </c>
      <c r="I1975" s="92"/>
    </row>
    <row r="1976" spans="1:9" x14ac:dyDescent="0.2">
      <c r="A1976" s="69">
        <v>1976</v>
      </c>
      <c r="B1976" s="89" t="s">
        <v>5987</v>
      </c>
      <c r="C1976" s="89" t="s">
        <v>5988</v>
      </c>
      <c r="D1976" s="89" t="s">
        <v>5989</v>
      </c>
      <c r="E1976" s="82">
        <v>3115063341</v>
      </c>
      <c r="F1976" s="95" t="s">
        <v>3256</v>
      </c>
      <c r="G1976" s="82">
        <v>5935369</v>
      </c>
      <c r="H1976" s="93" t="s">
        <v>1123</v>
      </c>
      <c r="I1976" s="92"/>
    </row>
    <row r="1977" spans="1:9" x14ac:dyDescent="0.2">
      <c r="A1977" s="69">
        <v>1977</v>
      </c>
      <c r="B1977" s="89" t="s">
        <v>5990</v>
      </c>
      <c r="C1977" s="89" t="s">
        <v>5991</v>
      </c>
      <c r="D1977" s="89" t="s">
        <v>5992</v>
      </c>
      <c r="E1977" s="82">
        <v>5685898</v>
      </c>
      <c r="F1977" s="95" t="s">
        <v>3564</v>
      </c>
      <c r="G1977" s="82">
        <v>80374457</v>
      </c>
      <c r="H1977" s="93" t="s">
        <v>1123</v>
      </c>
      <c r="I1977" s="92"/>
    </row>
    <row r="1978" spans="1:9" x14ac:dyDescent="0.2">
      <c r="A1978" s="69">
        <v>1978</v>
      </c>
      <c r="B1978" s="89" t="s">
        <v>5993</v>
      </c>
      <c r="C1978" s="89" t="s">
        <v>5994</v>
      </c>
      <c r="D1978" s="89" t="s">
        <v>5995</v>
      </c>
      <c r="E1978" s="82">
        <v>3504955256</v>
      </c>
      <c r="F1978" s="95" t="s">
        <v>3564</v>
      </c>
      <c r="G1978" s="82">
        <v>1033735988</v>
      </c>
      <c r="H1978" s="93" t="s">
        <v>1123</v>
      </c>
      <c r="I1978" s="92"/>
    </row>
    <row r="1979" spans="1:9" x14ac:dyDescent="0.2">
      <c r="A1979" s="69">
        <v>1979</v>
      </c>
      <c r="B1979" s="89" t="s">
        <v>5996</v>
      </c>
      <c r="C1979" s="89" t="s">
        <v>5997</v>
      </c>
      <c r="D1979" s="89" t="s">
        <v>5998</v>
      </c>
      <c r="E1979" s="82">
        <v>3146227365</v>
      </c>
      <c r="F1979" s="113" t="s">
        <v>3564</v>
      </c>
      <c r="G1979" s="82">
        <v>24738287</v>
      </c>
      <c r="H1979" s="93" t="s">
        <v>1123</v>
      </c>
      <c r="I1979" s="92"/>
    </row>
    <row r="1980" spans="1:9" x14ac:dyDescent="0.2">
      <c r="A1980" s="69">
        <v>1980</v>
      </c>
      <c r="B1980" s="89" t="s">
        <v>5999</v>
      </c>
      <c r="C1980" s="89" t="s">
        <v>6000</v>
      </c>
      <c r="D1980" s="89" t="s">
        <v>6001</v>
      </c>
      <c r="E1980" s="82">
        <v>3213175321</v>
      </c>
      <c r="F1980" s="95" t="s">
        <v>6002</v>
      </c>
      <c r="G1980" s="82"/>
      <c r="H1980" s="93" t="s">
        <v>1123</v>
      </c>
      <c r="I1980" s="92"/>
    </row>
    <row r="1981" spans="1:9" x14ac:dyDescent="0.2">
      <c r="A1981" s="69">
        <v>1981</v>
      </c>
      <c r="B1981" s="89" t="s">
        <v>6003</v>
      </c>
      <c r="C1981" s="89" t="s">
        <v>6004</v>
      </c>
      <c r="D1981" s="89" t="s">
        <v>6005</v>
      </c>
      <c r="E1981" s="82">
        <v>3203057395</v>
      </c>
      <c r="F1981" s="95" t="s">
        <v>6002</v>
      </c>
      <c r="G1981" s="82">
        <v>13615110</v>
      </c>
      <c r="H1981" s="93" t="s">
        <v>1123</v>
      </c>
      <c r="I1981" s="92"/>
    </row>
    <row r="1982" spans="1:9" x14ac:dyDescent="0.2">
      <c r="A1982" s="69">
        <v>1982</v>
      </c>
      <c r="B1982" s="89" t="s">
        <v>6006</v>
      </c>
      <c r="C1982" s="89" t="s">
        <v>6007</v>
      </c>
      <c r="D1982" s="89" t="s">
        <v>6008</v>
      </c>
      <c r="E1982" s="82">
        <v>3162258732</v>
      </c>
      <c r="F1982" s="95" t="s">
        <v>3256</v>
      </c>
      <c r="G1982" s="82">
        <v>12131342</v>
      </c>
      <c r="H1982" s="93" t="s">
        <v>1123</v>
      </c>
      <c r="I1982" s="92"/>
    </row>
    <row r="1983" spans="1:9" x14ac:dyDescent="0.2">
      <c r="A1983" s="69">
        <v>1983</v>
      </c>
      <c r="B1983" s="89" t="s">
        <v>6009</v>
      </c>
      <c r="C1983" s="89" t="s">
        <v>6010</v>
      </c>
      <c r="D1983" s="89" t="s">
        <v>6011</v>
      </c>
      <c r="E1983" s="82">
        <v>3228821390</v>
      </c>
      <c r="F1983" s="95" t="s">
        <v>3256</v>
      </c>
      <c r="G1983" s="82">
        <v>19192723</v>
      </c>
      <c r="H1983" s="93" t="s">
        <v>1123</v>
      </c>
      <c r="I1983" s="92"/>
    </row>
    <row r="1984" spans="1:9" x14ac:dyDescent="0.2">
      <c r="A1984" s="69">
        <v>1984</v>
      </c>
      <c r="B1984" s="91" t="s">
        <v>6012</v>
      </c>
      <c r="C1984" s="89" t="s">
        <v>6013</v>
      </c>
      <c r="D1984" s="89" t="s">
        <v>6014</v>
      </c>
      <c r="E1984" s="82">
        <v>3133586644</v>
      </c>
      <c r="F1984" s="95" t="s">
        <v>2418</v>
      </c>
      <c r="G1984" s="82"/>
      <c r="H1984" s="95" t="s">
        <v>1123</v>
      </c>
      <c r="I1984" s="92"/>
    </row>
    <row r="1985" spans="1:9" x14ac:dyDescent="0.2">
      <c r="A1985" s="69">
        <v>1985</v>
      </c>
      <c r="B1985" s="91" t="s">
        <v>6015</v>
      </c>
      <c r="C1985" s="89" t="s">
        <v>6016</v>
      </c>
      <c r="D1985" s="89" t="s">
        <v>6017</v>
      </c>
      <c r="E1985" s="82">
        <v>3105701768</v>
      </c>
      <c r="F1985" s="95" t="s">
        <v>2418</v>
      </c>
      <c r="G1985" s="82"/>
      <c r="H1985" s="95" t="s">
        <v>1123</v>
      </c>
      <c r="I1985" s="92"/>
    </row>
    <row r="1986" spans="1:9" x14ac:dyDescent="0.2">
      <c r="A1986" s="69">
        <v>1986</v>
      </c>
      <c r="B1986" s="89" t="s">
        <v>6018</v>
      </c>
      <c r="C1986" s="89" t="s">
        <v>6019</v>
      </c>
      <c r="D1986" s="89" t="s">
        <v>6020</v>
      </c>
      <c r="E1986" s="82">
        <v>3133200815</v>
      </c>
      <c r="F1986" s="95"/>
      <c r="G1986" s="82"/>
      <c r="H1986" s="93" t="s">
        <v>4487</v>
      </c>
      <c r="I1986" s="92"/>
    </row>
    <row r="1987" spans="1:9" x14ac:dyDescent="0.2">
      <c r="A1987" s="69">
        <v>1987</v>
      </c>
      <c r="B1987" s="89" t="s">
        <v>6021</v>
      </c>
      <c r="C1987" s="89" t="s">
        <v>639</v>
      </c>
      <c r="D1987" s="89" t="s">
        <v>6022</v>
      </c>
      <c r="E1987" s="82">
        <v>3202405136</v>
      </c>
      <c r="F1987" s="95" t="s">
        <v>2418</v>
      </c>
      <c r="G1987" s="82">
        <v>52949962</v>
      </c>
      <c r="H1987" s="93" t="s">
        <v>1123</v>
      </c>
      <c r="I1987" s="92"/>
    </row>
    <row r="1988" spans="1:9" x14ac:dyDescent="0.2">
      <c r="A1988" s="69">
        <v>1988</v>
      </c>
      <c r="B1988" s="89" t="s">
        <v>6023</v>
      </c>
      <c r="C1988" s="89" t="s">
        <v>6024</v>
      </c>
      <c r="D1988" s="89" t="s">
        <v>6025</v>
      </c>
      <c r="E1988" s="82">
        <v>3123277099</v>
      </c>
      <c r="F1988" s="113" t="s">
        <v>3256</v>
      </c>
      <c r="G1988" s="82">
        <v>107244650</v>
      </c>
      <c r="H1988" s="93" t="s">
        <v>1123</v>
      </c>
      <c r="I1988" s="92"/>
    </row>
    <row r="1989" spans="1:9" x14ac:dyDescent="0.2">
      <c r="A1989" s="69">
        <v>1989</v>
      </c>
      <c r="B1989" s="89" t="s">
        <v>5832</v>
      </c>
      <c r="C1989" s="89" t="s">
        <v>5833</v>
      </c>
      <c r="D1989" s="89" t="s">
        <v>5834</v>
      </c>
      <c r="E1989" s="82">
        <v>3166289309</v>
      </c>
      <c r="F1989" s="95" t="s">
        <v>3564</v>
      </c>
      <c r="G1989" s="82">
        <v>1022345158</v>
      </c>
      <c r="H1989" s="93" t="s">
        <v>1123</v>
      </c>
      <c r="I1989" s="92"/>
    </row>
    <row r="1990" spans="1:9" x14ac:dyDescent="0.2">
      <c r="A1990" s="69">
        <v>1990</v>
      </c>
      <c r="B1990" s="89" t="s">
        <v>5835</v>
      </c>
      <c r="C1990" s="89" t="s">
        <v>5836</v>
      </c>
      <c r="D1990" s="89" t="s">
        <v>5837</v>
      </c>
      <c r="E1990" s="82">
        <v>3102083162</v>
      </c>
      <c r="F1990" s="95" t="s">
        <v>3301</v>
      </c>
      <c r="G1990" s="82">
        <v>1022929619</v>
      </c>
      <c r="H1990" s="93" t="s">
        <v>1123</v>
      </c>
      <c r="I1990" s="92"/>
    </row>
    <row r="1991" spans="1:9" x14ac:dyDescent="0.2">
      <c r="A1991" s="69">
        <v>1991</v>
      </c>
      <c r="B1991" s="89" t="s">
        <v>5838</v>
      </c>
      <c r="C1991" s="89" t="s">
        <v>5839</v>
      </c>
      <c r="D1991" s="89" t="s">
        <v>5840</v>
      </c>
      <c r="E1991" s="82">
        <v>6618021</v>
      </c>
      <c r="F1991" s="95" t="s">
        <v>3564</v>
      </c>
      <c r="G1991" s="82"/>
      <c r="H1991" s="93" t="s">
        <v>1123</v>
      </c>
      <c r="I1991" s="92"/>
    </row>
    <row r="1992" spans="1:9" x14ac:dyDescent="0.2">
      <c r="A1992" s="69">
        <v>1992</v>
      </c>
      <c r="B1992" s="111" t="s">
        <v>6026</v>
      </c>
      <c r="C1992" s="111" t="s">
        <v>6027</v>
      </c>
      <c r="D1992" s="111" t="s">
        <v>6028</v>
      </c>
      <c r="E1992" s="112">
        <v>3124222880</v>
      </c>
      <c r="F1992" s="113" t="s">
        <v>4699</v>
      </c>
      <c r="G1992" s="112">
        <v>17317487</v>
      </c>
      <c r="H1992" s="93" t="s">
        <v>1123</v>
      </c>
      <c r="I1992" s="92"/>
    </row>
    <row r="1993" spans="1:9" x14ac:dyDescent="0.2">
      <c r="A1993" s="69">
        <v>1993</v>
      </c>
      <c r="B1993" s="89" t="s">
        <v>6029</v>
      </c>
      <c r="C1993" s="89" t="s">
        <v>6030</v>
      </c>
      <c r="D1993" s="89" t="s">
        <v>6031</v>
      </c>
      <c r="E1993" s="82">
        <v>3123185305</v>
      </c>
      <c r="F1993" s="95" t="s">
        <v>2418</v>
      </c>
      <c r="G1993" s="82">
        <v>1018405248</v>
      </c>
      <c r="H1993" s="113" t="s">
        <v>1123</v>
      </c>
      <c r="I1993" s="92"/>
    </row>
    <row r="1994" spans="1:9" x14ac:dyDescent="0.2">
      <c r="A1994" s="69">
        <v>1994</v>
      </c>
      <c r="B1994" s="89" t="s">
        <v>6032</v>
      </c>
      <c r="C1994" s="89" t="s">
        <v>6033</v>
      </c>
      <c r="D1994" s="89" t="s">
        <v>6034</v>
      </c>
      <c r="E1994" s="82">
        <v>3106084387</v>
      </c>
      <c r="F1994" s="113" t="s">
        <v>2418</v>
      </c>
      <c r="G1994" s="82">
        <v>1022950927</v>
      </c>
      <c r="H1994" s="113" t="s">
        <v>1123</v>
      </c>
      <c r="I1994" s="92"/>
    </row>
    <row r="1995" spans="1:9" x14ac:dyDescent="0.2">
      <c r="A1995" s="69">
        <v>1995</v>
      </c>
      <c r="B1995" s="111" t="s">
        <v>6021</v>
      </c>
      <c r="C1995" s="111" t="s">
        <v>639</v>
      </c>
      <c r="D1995" s="111" t="s">
        <v>6022</v>
      </c>
      <c r="E1995" s="112">
        <v>3202405136</v>
      </c>
      <c r="F1995" s="113" t="s">
        <v>2418</v>
      </c>
      <c r="G1995" s="112">
        <v>52949962</v>
      </c>
      <c r="H1995" s="93" t="s">
        <v>1123</v>
      </c>
      <c r="I1995" s="92"/>
    </row>
    <row r="1996" spans="1:9" x14ac:dyDescent="0.2">
      <c r="A1996" s="69">
        <v>1996</v>
      </c>
      <c r="B1996" s="89" t="s">
        <v>6035</v>
      </c>
      <c r="C1996" s="89" t="s">
        <v>6036</v>
      </c>
      <c r="D1996" s="89" t="s">
        <v>6037</v>
      </c>
      <c r="E1996" s="82">
        <v>3124467425</v>
      </c>
      <c r="F1996" s="95" t="s">
        <v>3564</v>
      </c>
      <c r="G1996" s="82"/>
      <c r="H1996" s="93" t="s">
        <v>1123</v>
      </c>
      <c r="I1996" s="92"/>
    </row>
    <row r="1997" spans="1:9" x14ac:dyDescent="0.2">
      <c r="A1997" s="69">
        <v>1997</v>
      </c>
      <c r="B1997" s="89" t="s">
        <v>6038</v>
      </c>
      <c r="C1997" s="89" t="s">
        <v>1525</v>
      </c>
      <c r="D1997" s="89" t="s">
        <v>6039</v>
      </c>
      <c r="E1997" s="82">
        <v>3208032247</v>
      </c>
      <c r="F1997" s="95" t="s">
        <v>3564</v>
      </c>
      <c r="G1997" s="82"/>
      <c r="H1997" s="93" t="s">
        <v>1123</v>
      </c>
      <c r="I1997" s="92"/>
    </row>
    <row r="1998" spans="1:9" x14ac:dyDescent="0.2">
      <c r="A1998" s="69">
        <v>1998</v>
      </c>
      <c r="B1998" s="89" t="s">
        <v>6040</v>
      </c>
      <c r="C1998" s="89" t="s">
        <v>6041</v>
      </c>
      <c r="D1998" s="89" t="s">
        <v>6042</v>
      </c>
      <c r="E1998" s="82" t="s">
        <v>6043</v>
      </c>
      <c r="F1998" s="95" t="s">
        <v>3564</v>
      </c>
      <c r="G1998" s="82"/>
      <c r="H1998" s="93" t="s">
        <v>1123</v>
      </c>
      <c r="I1998" s="92"/>
    </row>
    <row r="1999" spans="1:9" x14ac:dyDescent="0.2">
      <c r="A1999" s="69">
        <v>1999</v>
      </c>
      <c r="B1999" s="89" t="s">
        <v>6044</v>
      </c>
      <c r="C1999" s="89" t="s">
        <v>5445</v>
      </c>
      <c r="D1999" s="89" t="s">
        <v>6045</v>
      </c>
      <c r="E1999" s="82"/>
      <c r="F1999" s="95" t="s">
        <v>3334</v>
      </c>
      <c r="G1999" s="82"/>
      <c r="H1999" s="95" t="s">
        <v>1123</v>
      </c>
      <c r="I1999" s="92"/>
    </row>
    <row r="2000" spans="1:9" x14ac:dyDescent="0.2">
      <c r="A2000" s="69">
        <v>2000</v>
      </c>
      <c r="B2000" s="111" t="s">
        <v>6046</v>
      </c>
      <c r="C2000" s="111" t="s">
        <v>6047</v>
      </c>
      <c r="D2000" s="111" t="s">
        <v>6048</v>
      </c>
      <c r="E2000" s="112">
        <v>3167183722</v>
      </c>
      <c r="F2000" s="113" t="s">
        <v>961</v>
      </c>
      <c r="G2000" s="112">
        <v>31163726</v>
      </c>
      <c r="H2000" s="113" t="s">
        <v>5508</v>
      </c>
      <c r="I2000" s="92"/>
    </row>
    <row r="2001" spans="1:9" x14ac:dyDescent="0.2">
      <c r="A2001" s="69">
        <v>2001</v>
      </c>
      <c r="B2001" s="111" t="s">
        <v>6049</v>
      </c>
      <c r="C2001" s="111" t="s">
        <v>5865</v>
      </c>
      <c r="D2001" s="111" t="s">
        <v>6050</v>
      </c>
      <c r="E2001" s="112">
        <v>3115524174</v>
      </c>
      <c r="F2001" s="113" t="s">
        <v>961</v>
      </c>
      <c r="G2001" s="112">
        <v>80051152</v>
      </c>
      <c r="H2001" s="113" t="s">
        <v>5508</v>
      </c>
      <c r="I2001" s="92"/>
    </row>
    <row r="2002" spans="1:9" x14ac:dyDescent="0.2">
      <c r="A2002" s="69">
        <v>2002</v>
      </c>
      <c r="B2002" s="111" t="s">
        <v>6051</v>
      </c>
      <c r="C2002" s="111" t="s">
        <v>5868</v>
      </c>
      <c r="D2002" s="111" t="s">
        <v>6052</v>
      </c>
      <c r="E2002" s="112">
        <v>4818422</v>
      </c>
      <c r="F2002" s="113" t="s">
        <v>961</v>
      </c>
      <c r="G2002" s="112" t="s">
        <v>6053</v>
      </c>
      <c r="H2002" s="113" t="s">
        <v>5508</v>
      </c>
      <c r="I2002" s="92"/>
    </row>
    <row r="2003" spans="1:9" x14ac:dyDescent="0.2">
      <c r="A2003" s="69">
        <v>2003</v>
      </c>
      <c r="B2003" s="111" t="s">
        <v>2089</v>
      </c>
      <c r="C2003" s="111" t="s">
        <v>6054</v>
      </c>
      <c r="D2003" s="111" t="s">
        <v>6055</v>
      </c>
      <c r="E2003" s="112">
        <v>3214499027</v>
      </c>
      <c r="F2003" s="113" t="s">
        <v>961</v>
      </c>
      <c r="G2003" s="112" t="s">
        <v>6056</v>
      </c>
      <c r="H2003" s="113" t="s">
        <v>5508</v>
      </c>
      <c r="I2003" s="92"/>
    </row>
    <row r="2004" spans="1:9" x14ac:dyDescent="0.2">
      <c r="A2004" s="69">
        <v>2004</v>
      </c>
      <c r="B2004" s="111" t="s">
        <v>6057</v>
      </c>
      <c r="C2004" s="111" t="s">
        <v>4716</v>
      </c>
      <c r="D2004" s="111" t="s">
        <v>6058</v>
      </c>
      <c r="E2004" s="112">
        <v>3227492651</v>
      </c>
      <c r="F2004" s="113" t="s">
        <v>4631</v>
      </c>
      <c r="G2004" s="112">
        <v>79627596</v>
      </c>
      <c r="H2004" s="113" t="s">
        <v>5508</v>
      </c>
      <c r="I2004" s="92"/>
    </row>
    <row r="2005" spans="1:9" x14ac:dyDescent="0.2">
      <c r="A2005" s="69">
        <v>2005</v>
      </c>
      <c r="B2005" s="111" t="s">
        <v>6059</v>
      </c>
      <c r="C2005" s="111" t="s">
        <v>6060</v>
      </c>
      <c r="D2005" s="111" t="s">
        <v>6061</v>
      </c>
      <c r="E2005" s="112">
        <v>6615075</v>
      </c>
      <c r="F2005" s="113" t="s">
        <v>2302</v>
      </c>
      <c r="G2005" s="112"/>
      <c r="H2005" s="113" t="s">
        <v>5508</v>
      </c>
      <c r="I2005" s="92"/>
    </row>
    <row r="2006" spans="1:9" x14ac:dyDescent="0.2">
      <c r="A2006" s="69">
        <v>2006</v>
      </c>
      <c r="B2006" s="111" t="s">
        <v>8567</v>
      </c>
      <c r="C2006" s="111" t="s">
        <v>8568</v>
      </c>
      <c r="D2006" s="111" t="s">
        <v>6064</v>
      </c>
      <c r="E2006" s="112">
        <v>3143169974</v>
      </c>
      <c r="F2006" s="113" t="s">
        <v>5788</v>
      </c>
      <c r="G2006" s="112">
        <v>1000734315</v>
      </c>
      <c r="H2006" s="113" t="s">
        <v>1123</v>
      </c>
      <c r="I2006" s="92"/>
    </row>
    <row r="2007" spans="1:9" x14ac:dyDescent="0.2">
      <c r="A2007" s="69">
        <v>2007</v>
      </c>
      <c r="B2007" s="111" t="s">
        <v>6065</v>
      </c>
      <c r="C2007" s="111" t="s">
        <v>6066</v>
      </c>
      <c r="D2007" s="111" t="s">
        <v>6067</v>
      </c>
      <c r="E2007" s="112">
        <v>3133160254</v>
      </c>
      <c r="F2007" s="113" t="s">
        <v>6068</v>
      </c>
      <c r="G2007" s="112"/>
      <c r="H2007" s="113" t="s">
        <v>5508</v>
      </c>
      <c r="I2007" s="92"/>
    </row>
    <row r="2008" spans="1:9" x14ac:dyDescent="0.2">
      <c r="A2008" s="69">
        <v>2008</v>
      </c>
      <c r="B2008" s="111" t="s">
        <v>6069</v>
      </c>
      <c r="C2008" s="111" t="s">
        <v>6070</v>
      </c>
      <c r="D2008" s="111" t="s">
        <v>6071</v>
      </c>
      <c r="E2008" s="112">
        <v>3124429553</v>
      </c>
      <c r="F2008" s="113" t="s">
        <v>6072</v>
      </c>
      <c r="G2008" s="112">
        <v>52819373</v>
      </c>
      <c r="H2008" s="113" t="s">
        <v>1123</v>
      </c>
      <c r="I2008" s="92"/>
    </row>
    <row r="2009" spans="1:9" x14ac:dyDescent="0.2">
      <c r="A2009" s="69">
        <v>2009</v>
      </c>
      <c r="B2009" s="111" t="s">
        <v>6073</v>
      </c>
      <c r="C2009" s="111" t="s">
        <v>5445</v>
      </c>
      <c r="D2009" s="111" t="s">
        <v>6074</v>
      </c>
      <c r="E2009" s="112">
        <v>3118705143</v>
      </c>
      <c r="F2009" s="113" t="s">
        <v>6072</v>
      </c>
      <c r="G2009" s="112">
        <v>79425576</v>
      </c>
      <c r="H2009" s="113" t="s">
        <v>1123</v>
      </c>
      <c r="I2009" s="92"/>
    </row>
    <row r="2010" spans="1:9" x14ac:dyDescent="0.2">
      <c r="A2010" s="69">
        <v>2010</v>
      </c>
      <c r="B2010" s="111" t="s">
        <v>3088</v>
      </c>
      <c r="C2010" s="111" t="s">
        <v>639</v>
      </c>
      <c r="D2010" s="111" t="s">
        <v>6075</v>
      </c>
      <c r="E2010" s="112">
        <v>3005366049</v>
      </c>
      <c r="F2010" s="113" t="s">
        <v>2418</v>
      </c>
      <c r="G2010" s="112"/>
      <c r="H2010" s="113" t="s">
        <v>5508</v>
      </c>
      <c r="I2010" s="92"/>
    </row>
    <row r="2011" spans="1:9" x14ac:dyDescent="0.2">
      <c r="A2011" s="69">
        <v>2011</v>
      </c>
      <c r="B2011" s="111" t="s">
        <v>6076</v>
      </c>
      <c r="C2011" s="111" t="s">
        <v>6077</v>
      </c>
      <c r="D2011" s="111" t="s">
        <v>6078</v>
      </c>
      <c r="E2011" s="112">
        <v>3175421493</v>
      </c>
      <c r="F2011" s="113" t="s">
        <v>2418</v>
      </c>
      <c r="G2011" s="112"/>
      <c r="H2011" s="113" t="s">
        <v>5508</v>
      </c>
      <c r="I2011" s="92"/>
    </row>
    <row r="2012" spans="1:9" x14ac:dyDescent="0.2">
      <c r="A2012" s="69">
        <v>2012</v>
      </c>
      <c r="B2012" s="111" t="s">
        <v>6079</v>
      </c>
      <c r="C2012" s="111" t="s">
        <v>6080</v>
      </c>
      <c r="D2012" s="111" t="s">
        <v>6081</v>
      </c>
      <c r="E2012" s="112">
        <v>3143877162</v>
      </c>
      <c r="F2012" s="113" t="s">
        <v>961</v>
      </c>
      <c r="G2012" s="112"/>
      <c r="H2012" s="113" t="s">
        <v>5508</v>
      </c>
      <c r="I2012" s="92"/>
    </row>
    <row r="2013" spans="1:9" x14ac:dyDescent="0.2">
      <c r="A2013" s="69">
        <v>2013</v>
      </c>
      <c r="B2013" s="111" t="s">
        <v>6082</v>
      </c>
      <c r="C2013" s="111" t="s">
        <v>5851</v>
      </c>
      <c r="D2013" s="111" t="s">
        <v>6083</v>
      </c>
      <c r="E2013" s="112">
        <v>3114708629</v>
      </c>
      <c r="F2013" s="113" t="s">
        <v>961</v>
      </c>
      <c r="G2013" s="112"/>
      <c r="H2013" s="113" t="s">
        <v>5508</v>
      </c>
      <c r="I2013" s="92"/>
    </row>
    <row r="2014" spans="1:9" x14ac:dyDescent="0.2">
      <c r="A2014" s="69">
        <v>2014</v>
      </c>
      <c r="B2014" s="111" t="s">
        <v>6084</v>
      </c>
      <c r="C2014" s="111" t="s">
        <v>6085</v>
      </c>
      <c r="D2014" s="111" t="s">
        <v>2077</v>
      </c>
      <c r="E2014" s="112">
        <v>3222266567</v>
      </c>
      <c r="F2014" s="113" t="s">
        <v>4631</v>
      </c>
      <c r="G2014" s="112"/>
      <c r="H2014" s="113" t="s">
        <v>5508</v>
      </c>
      <c r="I2014" s="92"/>
    </row>
    <row r="2015" spans="1:9" x14ac:dyDescent="0.2">
      <c r="A2015" s="69">
        <v>2015</v>
      </c>
      <c r="B2015" s="111" t="s">
        <v>6086</v>
      </c>
      <c r="C2015" s="111" t="s">
        <v>6087</v>
      </c>
      <c r="D2015" s="111" t="s">
        <v>6088</v>
      </c>
      <c r="E2015" s="112">
        <v>2055252</v>
      </c>
      <c r="F2015" s="113" t="s">
        <v>4631</v>
      </c>
      <c r="G2015" s="112"/>
      <c r="H2015" s="113" t="s">
        <v>5508</v>
      </c>
      <c r="I2015" s="92"/>
    </row>
    <row r="2016" spans="1:9" x14ac:dyDescent="0.2">
      <c r="A2016" s="69">
        <v>2016</v>
      </c>
      <c r="B2016" s="111" t="s">
        <v>6089</v>
      </c>
      <c r="C2016" s="111" t="s">
        <v>6090</v>
      </c>
      <c r="D2016" s="111" t="s">
        <v>6091</v>
      </c>
      <c r="E2016" s="112">
        <v>2798308</v>
      </c>
      <c r="F2016" s="113" t="s">
        <v>4631</v>
      </c>
      <c r="G2016" s="112"/>
      <c r="H2016" s="113" t="s">
        <v>5508</v>
      </c>
      <c r="I2016" s="92"/>
    </row>
    <row r="2017" spans="1:9" x14ac:dyDescent="0.2">
      <c r="A2017" s="69">
        <v>2017</v>
      </c>
      <c r="B2017" s="111" t="s">
        <v>5427</v>
      </c>
      <c r="C2017" s="111" t="s">
        <v>639</v>
      </c>
      <c r="D2017" s="111" t="s">
        <v>6092</v>
      </c>
      <c r="E2017" s="112">
        <v>3188334601</v>
      </c>
      <c r="F2017" s="113" t="s">
        <v>1062</v>
      </c>
      <c r="G2017" s="82"/>
      <c r="H2017" s="95" t="s">
        <v>5437</v>
      </c>
      <c r="I2017" s="92"/>
    </row>
    <row r="2018" spans="1:9" x14ac:dyDescent="0.2">
      <c r="A2018" s="69">
        <v>2018</v>
      </c>
      <c r="B2018" s="111" t="s">
        <v>6093</v>
      </c>
      <c r="C2018" s="111" t="s">
        <v>639</v>
      </c>
      <c r="D2018" s="111" t="s">
        <v>6094</v>
      </c>
      <c r="E2018" s="112">
        <v>3133368790</v>
      </c>
      <c r="F2018" s="113" t="s">
        <v>1044</v>
      </c>
      <c r="G2018" s="82"/>
      <c r="H2018" s="95" t="s">
        <v>5440</v>
      </c>
      <c r="I2018" s="92"/>
    </row>
    <row r="2019" spans="1:9" x14ac:dyDescent="0.2">
      <c r="A2019" s="69">
        <v>2019</v>
      </c>
      <c r="B2019" s="111" t="s">
        <v>6095</v>
      </c>
      <c r="C2019" s="111" t="s">
        <v>6096</v>
      </c>
      <c r="D2019" s="111" t="s">
        <v>6097</v>
      </c>
      <c r="E2019" s="112">
        <v>3204045311</v>
      </c>
      <c r="F2019" s="107" t="s">
        <v>1108</v>
      </c>
      <c r="G2019" s="87">
        <v>51944318</v>
      </c>
      <c r="H2019" s="107" t="s">
        <v>5443</v>
      </c>
      <c r="I2019" s="92"/>
    </row>
    <row r="2020" spans="1:9" x14ac:dyDescent="0.2">
      <c r="A2020" s="69">
        <v>2020</v>
      </c>
      <c r="B2020" s="111" t="s">
        <v>6098</v>
      </c>
      <c r="C2020" s="111" t="s">
        <v>6099</v>
      </c>
      <c r="D2020" s="111" t="s">
        <v>6100</v>
      </c>
      <c r="E2020" s="112">
        <v>3174967106</v>
      </c>
      <c r="F2020" s="113" t="s">
        <v>1033</v>
      </c>
      <c r="G2020" s="82">
        <v>1013582110</v>
      </c>
      <c r="H2020" s="95" t="s">
        <v>6101</v>
      </c>
      <c r="I2020" s="92"/>
    </row>
    <row r="2021" spans="1:9" x14ac:dyDescent="0.2">
      <c r="A2021" s="69">
        <v>2021</v>
      </c>
      <c r="B2021" s="111" t="s">
        <v>6102</v>
      </c>
      <c r="C2021" s="111" t="s">
        <v>948</v>
      </c>
      <c r="D2021" s="111" t="s">
        <v>6103</v>
      </c>
      <c r="E2021" s="112">
        <v>3228055</v>
      </c>
      <c r="F2021" s="113" t="s">
        <v>1062</v>
      </c>
      <c r="G2021" s="82"/>
      <c r="H2021" s="95" t="s">
        <v>6104</v>
      </c>
      <c r="I2021" s="92"/>
    </row>
    <row r="2022" spans="1:9" x14ac:dyDescent="0.2">
      <c r="A2022" s="69">
        <v>2022</v>
      </c>
      <c r="B2022" s="111" t="s">
        <v>2512</v>
      </c>
      <c r="C2022" s="111" t="s">
        <v>1031</v>
      </c>
      <c r="D2022" s="111" t="s">
        <v>6105</v>
      </c>
      <c r="E2022" s="82"/>
      <c r="F2022" s="113" t="s">
        <v>1041</v>
      </c>
      <c r="G2022" s="82"/>
      <c r="H2022" s="95" t="s">
        <v>6106</v>
      </c>
      <c r="I2022" s="92"/>
    </row>
    <row r="2023" spans="1:9" x14ac:dyDescent="0.2">
      <c r="A2023" s="69">
        <v>2023</v>
      </c>
      <c r="B2023" s="111" t="s">
        <v>6107</v>
      </c>
      <c r="C2023" s="111" t="s">
        <v>4431</v>
      </c>
      <c r="D2023" s="111" t="s">
        <v>6108</v>
      </c>
      <c r="E2023" s="112">
        <v>3177813185</v>
      </c>
      <c r="F2023" s="113" t="s">
        <v>2929</v>
      </c>
      <c r="G2023" s="82">
        <v>52532504</v>
      </c>
      <c r="H2023" s="95" t="s">
        <v>6109</v>
      </c>
      <c r="I2023" s="92"/>
    </row>
    <row r="2024" spans="1:9" x14ac:dyDescent="0.2">
      <c r="A2024" s="69">
        <v>2024</v>
      </c>
      <c r="B2024" s="111" t="s">
        <v>4184</v>
      </c>
      <c r="C2024" s="111" t="s">
        <v>6110</v>
      </c>
      <c r="D2024" s="111" t="s">
        <v>6111</v>
      </c>
      <c r="E2024" s="112">
        <v>3118525776</v>
      </c>
      <c r="F2024" s="113" t="s">
        <v>1090</v>
      </c>
      <c r="G2024" s="82"/>
      <c r="H2024" s="95" t="s">
        <v>6112</v>
      </c>
      <c r="I2024" s="92"/>
    </row>
    <row r="2025" spans="1:9" x14ac:dyDescent="0.2">
      <c r="A2025" s="69">
        <v>2025</v>
      </c>
      <c r="B2025" s="111" t="s">
        <v>6113</v>
      </c>
      <c r="C2025" s="111" t="s">
        <v>1701</v>
      </c>
      <c r="D2025" s="111" t="s">
        <v>6114</v>
      </c>
      <c r="E2025" s="112">
        <v>3186437058</v>
      </c>
      <c r="F2025" s="113" t="s">
        <v>1084</v>
      </c>
      <c r="G2025" s="82">
        <v>51348272</v>
      </c>
      <c r="H2025" s="95" t="s">
        <v>4141</v>
      </c>
      <c r="I2025" s="92"/>
    </row>
    <row r="2026" spans="1:9" x14ac:dyDescent="0.2">
      <c r="A2026" s="69">
        <v>2026</v>
      </c>
      <c r="B2026" s="111" t="s">
        <v>6115</v>
      </c>
      <c r="C2026" s="111" t="s">
        <v>1485</v>
      </c>
      <c r="D2026" s="111" t="s">
        <v>6116</v>
      </c>
      <c r="E2026" s="112">
        <v>3214707621</v>
      </c>
      <c r="F2026" s="113" t="s">
        <v>1090</v>
      </c>
      <c r="G2026" s="82">
        <v>736000218</v>
      </c>
      <c r="H2026" s="95" t="s">
        <v>4141</v>
      </c>
      <c r="I2026" s="92"/>
    </row>
    <row r="2027" spans="1:9" x14ac:dyDescent="0.2">
      <c r="A2027" s="69">
        <v>2027</v>
      </c>
      <c r="B2027" s="111" t="s">
        <v>6117</v>
      </c>
      <c r="C2027" s="111" t="s">
        <v>6118</v>
      </c>
      <c r="D2027" s="111" t="s">
        <v>6119</v>
      </c>
      <c r="E2027" s="112">
        <v>3208081177</v>
      </c>
      <c r="F2027" s="113" t="s">
        <v>1044</v>
      </c>
      <c r="G2027" s="82">
        <v>1013579561</v>
      </c>
      <c r="H2027" s="95" t="s">
        <v>4141</v>
      </c>
      <c r="I2027" s="92"/>
    </row>
    <row r="2028" spans="1:9" x14ac:dyDescent="0.2">
      <c r="A2028" s="69">
        <v>2028</v>
      </c>
      <c r="B2028" s="111" t="s">
        <v>6120</v>
      </c>
      <c r="C2028" s="111" t="s">
        <v>639</v>
      </c>
      <c r="D2028" s="111" t="s">
        <v>6121</v>
      </c>
      <c r="E2028" s="112">
        <v>3118390395</v>
      </c>
      <c r="F2028" s="113" t="s">
        <v>1044</v>
      </c>
      <c r="G2028" s="82"/>
      <c r="H2028" s="95" t="s">
        <v>4141</v>
      </c>
      <c r="I2028" s="92"/>
    </row>
    <row r="2029" spans="1:9" x14ac:dyDescent="0.2">
      <c r="A2029" s="69">
        <v>2029</v>
      </c>
      <c r="B2029" s="111" t="s">
        <v>6122</v>
      </c>
      <c r="C2029" s="111" t="s">
        <v>6123</v>
      </c>
      <c r="D2029" s="111" t="s">
        <v>4075</v>
      </c>
      <c r="E2029" s="112">
        <v>3102493741</v>
      </c>
      <c r="F2029" s="113" t="s">
        <v>5788</v>
      </c>
      <c r="G2029" s="112"/>
      <c r="H2029" s="113" t="s">
        <v>5508</v>
      </c>
      <c r="I2029" s="92"/>
    </row>
    <row r="2030" spans="1:9" x14ac:dyDescent="0.2">
      <c r="A2030" s="69">
        <v>2030</v>
      </c>
      <c r="B2030" s="111" t="s">
        <v>6124</v>
      </c>
      <c r="C2030" s="111" t="s">
        <v>639</v>
      </c>
      <c r="D2030" s="111" t="s">
        <v>6125</v>
      </c>
      <c r="E2030" s="112">
        <v>3184679805</v>
      </c>
      <c r="F2030" s="113" t="s">
        <v>4560</v>
      </c>
      <c r="G2030" s="112"/>
      <c r="H2030" s="113" t="s">
        <v>1123</v>
      </c>
      <c r="I2030" s="92"/>
    </row>
    <row r="2031" spans="1:9" x14ac:dyDescent="0.2">
      <c r="A2031" s="69">
        <v>2031</v>
      </c>
      <c r="B2031" s="111" t="s">
        <v>6126</v>
      </c>
      <c r="C2031" s="111" t="s">
        <v>6127</v>
      </c>
      <c r="D2031" s="111" t="s">
        <v>6128</v>
      </c>
      <c r="E2031" s="112">
        <v>4073542</v>
      </c>
      <c r="F2031" s="113" t="s">
        <v>961</v>
      </c>
      <c r="G2031" s="112"/>
      <c r="H2031" s="113" t="s">
        <v>5508</v>
      </c>
      <c r="I2031" s="92"/>
    </row>
    <row r="2032" spans="1:9" x14ac:dyDescent="0.2">
      <c r="A2032" s="69">
        <v>2032</v>
      </c>
      <c r="B2032" s="111" t="s">
        <v>6129</v>
      </c>
      <c r="C2032" s="111" t="s">
        <v>5868</v>
      </c>
      <c r="D2032" s="111" t="s">
        <v>6130</v>
      </c>
      <c r="E2032" s="112">
        <v>3118421383</v>
      </c>
      <c r="F2032" s="113" t="s">
        <v>961</v>
      </c>
      <c r="G2032" s="112"/>
      <c r="H2032" s="113" t="s">
        <v>5508</v>
      </c>
      <c r="I2032" s="92"/>
    </row>
    <row r="2033" spans="1:9" x14ac:dyDescent="0.2">
      <c r="A2033" s="69">
        <v>2033</v>
      </c>
      <c r="B2033" s="111" t="s">
        <v>6131</v>
      </c>
      <c r="C2033" s="111" t="s">
        <v>1809</v>
      </c>
      <c r="D2033" s="111" t="s">
        <v>6132</v>
      </c>
      <c r="E2033" s="112">
        <v>4081640</v>
      </c>
      <c r="F2033" s="113" t="s">
        <v>961</v>
      </c>
      <c r="G2033" s="112"/>
      <c r="H2033" s="113" t="s">
        <v>5508</v>
      </c>
      <c r="I2033" s="92"/>
    </row>
    <row r="2034" spans="1:9" x14ac:dyDescent="0.2">
      <c r="A2034" s="69">
        <v>2034</v>
      </c>
      <c r="B2034" s="111" t="s">
        <v>6133</v>
      </c>
      <c r="C2034" s="111" t="s">
        <v>639</v>
      </c>
      <c r="D2034" s="111" t="s">
        <v>6134</v>
      </c>
      <c r="E2034" s="112">
        <v>2722760</v>
      </c>
      <c r="F2034" s="113" t="s">
        <v>961</v>
      </c>
      <c r="G2034" s="112"/>
      <c r="H2034" s="113" t="s">
        <v>5508</v>
      </c>
      <c r="I2034" s="92"/>
    </row>
    <row r="2035" spans="1:9" x14ac:dyDescent="0.2">
      <c r="A2035" s="69">
        <v>2035</v>
      </c>
      <c r="B2035" s="111" t="s">
        <v>6135</v>
      </c>
      <c r="C2035" s="111" t="s">
        <v>5874</v>
      </c>
      <c r="D2035" s="111" t="s">
        <v>6136</v>
      </c>
      <c r="E2035" s="112">
        <v>3203248713</v>
      </c>
      <c r="F2035" s="113" t="s">
        <v>961</v>
      </c>
      <c r="G2035" s="112"/>
      <c r="H2035" s="113" t="s">
        <v>1123</v>
      </c>
      <c r="I2035" s="92"/>
    </row>
    <row r="2036" spans="1:9" x14ac:dyDescent="0.2">
      <c r="A2036" s="69">
        <v>2036</v>
      </c>
      <c r="B2036" s="89" t="s">
        <v>6137</v>
      </c>
      <c r="C2036" s="89" t="s">
        <v>6138</v>
      </c>
      <c r="D2036" s="89" t="s">
        <v>6139</v>
      </c>
      <c r="E2036" s="82">
        <v>3202122559</v>
      </c>
      <c r="F2036" s="95" t="s">
        <v>6140</v>
      </c>
      <c r="G2036" s="82">
        <v>52049255</v>
      </c>
      <c r="H2036" s="95" t="s">
        <v>6141</v>
      </c>
      <c r="I2036" s="92"/>
    </row>
    <row r="2037" spans="1:9" x14ac:dyDescent="0.2">
      <c r="A2037" s="69">
        <v>2037</v>
      </c>
      <c r="B2037" s="89" t="s">
        <v>6142</v>
      </c>
      <c r="C2037" s="89" t="s">
        <v>6143</v>
      </c>
      <c r="D2037" s="89" t="s">
        <v>6144</v>
      </c>
      <c r="E2037" s="82">
        <v>3134025523</v>
      </c>
      <c r="F2037" s="95" t="s">
        <v>6145</v>
      </c>
      <c r="G2037" s="82">
        <v>5882704</v>
      </c>
      <c r="H2037" s="95" t="s">
        <v>6141</v>
      </c>
      <c r="I2037" s="92"/>
    </row>
    <row r="2038" spans="1:9" x14ac:dyDescent="0.2">
      <c r="A2038" s="69">
        <v>2038</v>
      </c>
      <c r="B2038" s="89" t="s">
        <v>6146</v>
      </c>
      <c r="C2038" s="89" t="s">
        <v>4532</v>
      </c>
      <c r="D2038" s="89" t="s">
        <v>6147</v>
      </c>
      <c r="E2038" s="82">
        <v>2064937</v>
      </c>
      <c r="F2038" s="95" t="s">
        <v>1044</v>
      </c>
      <c r="G2038" s="82">
        <v>11290960</v>
      </c>
      <c r="H2038" s="95" t="s">
        <v>6141</v>
      </c>
      <c r="I2038" s="92"/>
    </row>
    <row r="2039" spans="1:9" x14ac:dyDescent="0.2">
      <c r="A2039" s="69">
        <v>2039</v>
      </c>
      <c r="B2039" s="89" t="s">
        <v>6148</v>
      </c>
      <c r="C2039" s="89" t="s">
        <v>639</v>
      </c>
      <c r="D2039" s="89" t="s">
        <v>6149</v>
      </c>
      <c r="E2039" s="82">
        <v>5602586</v>
      </c>
      <c r="F2039" s="95" t="s">
        <v>6150</v>
      </c>
      <c r="G2039" s="82">
        <v>4255860</v>
      </c>
      <c r="H2039" s="95" t="s">
        <v>6141</v>
      </c>
      <c r="I2039" s="92"/>
    </row>
    <row r="2040" spans="1:9" x14ac:dyDescent="0.2">
      <c r="A2040" s="69">
        <v>2040</v>
      </c>
      <c r="B2040" s="89" t="s">
        <v>6151</v>
      </c>
      <c r="C2040" s="89" t="s">
        <v>6152</v>
      </c>
      <c r="D2040" s="89" t="s">
        <v>6153</v>
      </c>
      <c r="E2040" s="82">
        <v>3133242722</v>
      </c>
      <c r="F2040" s="95" t="s">
        <v>6154</v>
      </c>
      <c r="G2040" s="82">
        <v>1090384101</v>
      </c>
      <c r="H2040" s="95" t="s">
        <v>8611</v>
      </c>
      <c r="I2040" s="92"/>
    </row>
    <row r="2041" spans="1:9" x14ac:dyDescent="0.2">
      <c r="A2041" s="69">
        <v>2041</v>
      </c>
      <c r="B2041" s="89" t="s">
        <v>6155</v>
      </c>
      <c r="C2041" s="89" t="s">
        <v>993</v>
      </c>
      <c r="D2041" s="89" t="s">
        <v>6156</v>
      </c>
      <c r="E2041" s="82">
        <v>3227500585</v>
      </c>
      <c r="F2041" s="95" t="s">
        <v>5037</v>
      </c>
      <c r="G2041" s="82">
        <v>1032469982</v>
      </c>
      <c r="H2041" s="95" t="s">
        <v>6141</v>
      </c>
      <c r="I2041" s="92"/>
    </row>
    <row r="2042" spans="1:9" x14ac:dyDescent="0.2">
      <c r="A2042" s="69">
        <v>2042</v>
      </c>
      <c r="B2042" s="89" t="s">
        <v>6157</v>
      </c>
      <c r="C2042" s="89" t="s">
        <v>6158</v>
      </c>
      <c r="D2042" s="89" t="s">
        <v>6159</v>
      </c>
      <c r="E2042" s="82">
        <v>3138313729</v>
      </c>
      <c r="F2042" s="95" t="s">
        <v>6160</v>
      </c>
      <c r="G2042" s="82">
        <v>74410786</v>
      </c>
      <c r="H2042" s="95" t="s">
        <v>6141</v>
      </c>
      <c r="I2042" s="92"/>
    </row>
    <row r="2043" spans="1:9" x14ac:dyDescent="0.2">
      <c r="A2043" s="69">
        <v>2043</v>
      </c>
      <c r="B2043" s="89" t="s">
        <v>6161</v>
      </c>
      <c r="C2043" s="89" t="s">
        <v>6162</v>
      </c>
      <c r="D2043" s="89" t="s">
        <v>6163</v>
      </c>
      <c r="E2043" s="82">
        <v>3102535811</v>
      </c>
      <c r="F2043" s="95" t="s">
        <v>2621</v>
      </c>
      <c r="G2043" s="82">
        <v>1007610814</v>
      </c>
      <c r="H2043" s="95" t="s">
        <v>6141</v>
      </c>
      <c r="I2043" s="92"/>
    </row>
    <row r="2044" spans="1:9" x14ac:dyDescent="0.2">
      <c r="A2044" s="69">
        <v>2044</v>
      </c>
      <c r="B2044" s="89" t="s">
        <v>6164</v>
      </c>
      <c r="C2044" s="89" t="s">
        <v>6165</v>
      </c>
      <c r="D2044" s="89" t="s">
        <v>6166</v>
      </c>
      <c r="E2044" s="82">
        <v>3102939444</v>
      </c>
      <c r="F2044" s="95" t="s">
        <v>6167</v>
      </c>
      <c r="G2044" s="82">
        <v>52970946</v>
      </c>
      <c r="H2044" s="95" t="s">
        <v>1123</v>
      </c>
      <c r="I2044" s="92"/>
    </row>
    <row r="2045" spans="1:9" x14ac:dyDescent="0.2">
      <c r="A2045" s="69">
        <v>2045</v>
      </c>
      <c r="B2045" s="111" t="s">
        <v>6168</v>
      </c>
      <c r="C2045" s="111" t="s">
        <v>4028</v>
      </c>
      <c r="D2045" s="111" t="s">
        <v>6169</v>
      </c>
      <c r="E2045" s="112">
        <v>3214670432</v>
      </c>
      <c r="F2045" s="113" t="s">
        <v>961</v>
      </c>
      <c r="G2045" s="112"/>
      <c r="H2045" s="113" t="s">
        <v>5508</v>
      </c>
      <c r="I2045" s="92"/>
    </row>
    <row r="2046" spans="1:9" x14ac:dyDescent="0.2">
      <c r="A2046" s="69">
        <v>2046</v>
      </c>
      <c r="B2046" s="111" t="s">
        <v>6170</v>
      </c>
      <c r="C2046" s="111" t="s">
        <v>6171</v>
      </c>
      <c r="D2046" s="111" t="s">
        <v>6172</v>
      </c>
      <c r="E2046" s="112">
        <v>3138932264</v>
      </c>
      <c r="F2046" s="113" t="s">
        <v>961</v>
      </c>
      <c r="G2046" s="112"/>
      <c r="H2046" s="113" t="s">
        <v>8611</v>
      </c>
      <c r="I2046" s="92"/>
    </row>
    <row r="2047" spans="1:9" x14ac:dyDescent="0.2">
      <c r="A2047" s="69">
        <v>2047</v>
      </c>
      <c r="B2047" s="111" t="s">
        <v>6173</v>
      </c>
      <c r="C2047" s="111" t="s">
        <v>6174</v>
      </c>
      <c r="D2047" s="111" t="s">
        <v>1889</v>
      </c>
      <c r="E2047" s="112">
        <v>6085305</v>
      </c>
      <c r="F2047" s="113" t="s">
        <v>4631</v>
      </c>
      <c r="G2047" s="112">
        <v>51723086</v>
      </c>
      <c r="H2047" s="113" t="s">
        <v>5508</v>
      </c>
      <c r="I2047" s="92"/>
    </row>
    <row r="2048" spans="1:9" x14ac:dyDescent="0.2">
      <c r="A2048" s="69">
        <v>2048</v>
      </c>
      <c r="B2048" s="111" t="s">
        <v>6175</v>
      </c>
      <c r="C2048" s="111" t="s">
        <v>639</v>
      </c>
      <c r="D2048" s="111" t="s">
        <v>6176</v>
      </c>
      <c r="E2048" s="112">
        <v>6634033</v>
      </c>
      <c r="F2048" s="113" t="s">
        <v>5668</v>
      </c>
      <c r="G2048" s="112">
        <v>41776495</v>
      </c>
      <c r="H2048" s="113" t="s">
        <v>5508</v>
      </c>
      <c r="I2048" s="92"/>
    </row>
    <row r="2049" spans="1:9" x14ac:dyDescent="0.2">
      <c r="A2049" s="69">
        <v>2049</v>
      </c>
      <c r="B2049" s="111" t="s">
        <v>6177</v>
      </c>
      <c r="C2049" s="111" t="s">
        <v>6178</v>
      </c>
      <c r="D2049" s="111" t="s">
        <v>6179</v>
      </c>
      <c r="E2049" s="112">
        <v>3203956642</v>
      </c>
      <c r="F2049" s="113" t="s">
        <v>1062</v>
      </c>
      <c r="G2049" s="112" t="s">
        <v>5738</v>
      </c>
      <c r="H2049" s="113" t="s">
        <v>5508</v>
      </c>
      <c r="I2049" s="92"/>
    </row>
    <row r="2050" spans="1:9" x14ac:dyDescent="0.2">
      <c r="A2050" s="69">
        <v>2050</v>
      </c>
      <c r="B2050" s="111" t="s">
        <v>6180</v>
      </c>
      <c r="C2050" s="111" t="s">
        <v>6181</v>
      </c>
      <c r="D2050" s="111" t="s">
        <v>6182</v>
      </c>
      <c r="E2050" s="112"/>
      <c r="F2050" s="113" t="s">
        <v>5792</v>
      </c>
      <c r="G2050" s="112"/>
      <c r="H2050" s="113" t="s">
        <v>5508</v>
      </c>
      <c r="I2050" s="92"/>
    </row>
    <row r="2051" spans="1:9" x14ac:dyDescent="0.2">
      <c r="A2051" s="69">
        <v>2051</v>
      </c>
      <c r="B2051" s="111" t="s">
        <v>6183</v>
      </c>
      <c r="C2051" s="111" t="s">
        <v>6184</v>
      </c>
      <c r="D2051" s="111" t="s">
        <v>6185</v>
      </c>
      <c r="E2051" s="112">
        <v>3202756653</v>
      </c>
      <c r="F2051" s="113" t="s">
        <v>5806</v>
      </c>
      <c r="G2051" s="112"/>
      <c r="H2051" s="113" t="s">
        <v>1123</v>
      </c>
      <c r="I2051" s="92"/>
    </row>
    <row r="2052" spans="1:9" x14ac:dyDescent="0.2">
      <c r="A2052" s="69">
        <v>2052</v>
      </c>
      <c r="B2052" s="111" t="s">
        <v>6186</v>
      </c>
      <c r="C2052" s="111" t="s">
        <v>6187</v>
      </c>
      <c r="D2052" s="111" t="s">
        <v>6188</v>
      </c>
      <c r="E2052" s="112">
        <v>3214147653</v>
      </c>
      <c r="F2052" s="113" t="s">
        <v>5788</v>
      </c>
      <c r="G2052" s="112"/>
      <c r="H2052" s="113" t="s">
        <v>1123</v>
      </c>
      <c r="I2052" s="92"/>
    </row>
    <row r="2053" spans="1:9" x14ac:dyDescent="0.2">
      <c r="A2053" s="69">
        <v>2053</v>
      </c>
      <c r="B2053" s="91" t="s">
        <v>6189</v>
      </c>
      <c r="C2053" s="91" t="s">
        <v>6190</v>
      </c>
      <c r="D2053" s="91" t="s">
        <v>6191</v>
      </c>
      <c r="E2053" s="87">
        <v>3232117492</v>
      </c>
      <c r="F2053" s="107" t="s">
        <v>3969</v>
      </c>
      <c r="G2053" s="87">
        <v>80361271</v>
      </c>
      <c r="H2053" s="107" t="s">
        <v>3048</v>
      </c>
      <c r="I2053" s="92"/>
    </row>
    <row r="2054" spans="1:9" x14ac:dyDescent="0.2">
      <c r="A2054" s="69">
        <v>2054</v>
      </c>
      <c r="B2054" s="91" t="s">
        <v>6192</v>
      </c>
      <c r="C2054" s="91" t="s">
        <v>4031</v>
      </c>
      <c r="D2054" s="91" t="s">
        <v>6193</v>
      </c>
      <c r="E2054" s="87">
        <v>3102067903</v>
      </c>
      <c r="F2054" s="107" t="s">
        <v>3969</v>
      </c>
      <c r="G2054" s="87">
        <v>9779285</v>
      </c>
      <c r="H2054" s="107" t="s">
        <v>3048</v>
      </c>
      <c r="I2054" s="92"/>
    </row>
    <row r="2055" spans="1:9" x14ac:dyDescent="0.2">
      <c r="A2055" s="69">
        <v>2055</v>
      </c>
      <c r="B2055" s="91" t="s">
        <v>6194</v>
      </c>
      <c r="C2055" s="91" t="s">
        <v>639</v>
      </c>
      <c r="D2055" s="91" t="s">
        <v>6195</v>
      </c>
      <c r="E2055" s="87">
        <v>2793456</v>
      </c>
      <c r="F2055" s="107" t="s">
        <v>3969</v>
      </c>
      <c r="G2055" s="87">
        <v>52745603</v>
      </c>
      <c r="H2055" s="107" t="s">
        <v>3048</v>
      </c>
      <c r="I2055" s="92"/>
    </row>
    <row r="2056" spans="1:9" x14ac:dyDescent="0.2">
      <c r="A2056" s="69">
        <v>2056</v>
      </c>
      <c r="B2056" s="91"/>
      <c r="C2056" s="91" t="s">
        <v>6196</v>
      </c>
      <c r="D2056" s="91" t="s">
        <v>6197</v>
      </c>
      <c r="E2056" s="87">
        <v>3144791375</v>
      </c>
      <c r="F2056" s="107" t="s">
        <v>3969</v>
      </c>
      <c r="G2056" s="87">
        <v>79291767</v>
      </c>
      <c r="H2056" s="107" t="s">
        <v>3048</v>
      </c>
      <c r="I2056" s="92"/>
    </row>
    <row r="2057" spans="1:9" x14ac:dyDescent="0.2">
      <c r="A2057" s="69">
        <v>2057</v>
      </c>
      <c r="B2057" s="91" t="s">
        <v>6198</v>
      </c>
      <c r="C2057" s="91" t="s">
        <v>6199</v>
      </c>
      <c r="D2057" s="91" t="s">
        <v>6200</v>
      </c>
      <c r="E2057" s="87">
        <v>3213327205</v>
      </c>
      <c r="F2057" s="107" t="s">
        <v>3969</v>
      </c>
      <c r="G2057" s="87"/>
      <c r="H2057" s="107" t="s">
        <v>3048</v>
      </c>
      <c r="I2057" s="92"/>
    </row>
    <row r="2058" spans="1:9" x14ac:dyDescent="0.2">
      <c r="A2058" s="69">
        <v>2058</v>
      </c>
      <c r="B2058" s="91" t="s">
        <v>3870</v>
      </c>
      <c r="C2058" s="91" t="s">
        <v>1525</v>
      </c>
      <c r="D2058" s="91" t="s">
        <v>6201</v>
      </c>
      <c r="E2058" s="87">
        <v>3115334881</v>
      </c>
      <c r="F2058" s="107" t="s">
        <v>3969</v>
      </c>
      <c r="G2058" s="87">
        <v>36549544</v>
      </c>
      <c r="H2058" s="107" t="s">
        <v>3048</v>
      </c>
      <c r="I2058" s="92"/>
    </row>
    <row r="2059" spans="1:9" x14ac:dyDescent="0.2">
      <c r="A2059" s="69">
        <v>2059</v>
      </c>
      <c r="B2059" s="91" t="s">
        <v>6202</v>
      </c>
      <c r="C2059" s="91" t="s">
        <v>3784</v>
      </c>
      <c r="D2059" s="91" t="s">
        <v>6203</v>
      </c>
      <c r="E2059" s="87">
        <v>3058135555</v>
      </c>
      <c r="F2059" s="107" t="s">
        <v>3969</v>
      </c>
      <c r="G2059" s="87">
        <v>79339242</v>
      </c>
      <c r="H2059" s="107" t="s">
        <v>3048</v>
      </c>
      <c r="I2059" s="92"/>
    </row>
    <row r="2060" spans="1:9" x14ac:dyDescent="0.2">
      <c r="A2060" s="69">
        <v>2060</v>
      </c>
      <c r="B2060" s="91" t="s">
        <v>3427</v>
      </c>
      <c r="C2060" s="91" t="s">
        <v>6204</v>
      </c>
      <c r="D2060" s="91" t="s">
        <v>6205</v>
      </c>
      <c r="E2060" s="87">
        <v>2058291</v>
      </c>
      <c r="F2060" s="107" t="s">
        <v>3969</v>
      </c>
      <c r="G2060" s="87">
        <v>11410939</v>
      </c>
      <c r="H2060" s="107" t="s">
        <v>3048</v>
      </c>
      <c r="I2060" s="92"/>
    </row>
    <row r="2061" spans="1:9" x14ac:dyDescent="0.2">
      <c r="A2061" s="69">
        <v>2061</v>
      </c>
      <c r="B2061" s="91" t="s">
        <v>6206</v>
      </c>
      <c r="C2061" s="91" t="s">
        <v>6207</v>
      </c>
      <c r="D2061" s="91" t="s">
        <v>6208</v>
      </c>
      <c r="E2061" s="87">
        <v>3204601544</v>
      </c>
      <c r="F2061" s="107" t="s">
        <v>3969</v>
      </c>
      <c r="G2061" s="87">
        <v>51849226</v>
      </c>
      <c r="H2061" s="107" t="s">
        <v>3048</v>
      </c>
      <c r="I2061" s="92"/>
    </row>
    <row r="2062" spans="1:9" x14ac:dyDescent="0.2">
      <c r="A2062" s="69">
        <v>2062</v>
      </c>
      <c r="B2062" s="91" t="s">
        <v>4124</v>
      </c>
      <c r="C2062" s="91" t="s">
        <v>1525</v>
      </c>
      <c r="D2062" s="91" t="s">
        <v>6209</v>
      </c>
      <c r="E2062" s="87">
        <v>3164136741</v>
      </c>
      <c r="F2062" s="107" t="s">
        <v>3969</v>
      </c>
      <c r="G2062" s="87">
        <v>19498151</v>
      </c>
      <c r="H2062" s="107" t="s">
        <v>3048</v>
      </c>
      <c r="I2062" s="92"/>
    </row>
    <row r="2063" spans="1:9" x14ac:dyDescent="0.2">
      <c r="A2063" s="69">
        <v>2063</v>
      </c>
      <c r="B2063" s="91" t="s">
        <v>6210</v>
      </c>
      <c r="C2063" s="91" t="s">
        <v>6211</v>
      </c>
      <c r="D2063" s="91" t="s">
        <v>6212</v>
      </c>
      <c r="E2063" s="87">
        <v>3124840920</v>
      </c>
      <c r="F2063" s="107" t="s">
        <v>3969</v>
      </c>
      <c r="G2063" s="87">
        <v>81720877</v>
      </c>
      <c r="H2063" s="107" t="s">
        <v>3048</v>
      </c>
      <c r="I2063" s="92"/>
    </row>
    <row r="2064" spans="1:9" x14ac:dyDescent="0.2">
      <c r="A2064" s="69">
        <v>2064</v>
      </c>
      <c r="B2064" s="91" t="s">
        <v>6213</v>
      </c>
      <c r="C2064" s="91" t="s">
        <v>6214</v>
      </c>
      <c r="D2064" s="91" t="s">
        <v>6215</v>
      </c>
      <c r="E2064" s="87">
        <v>3143662255</v>
      </c>
      <c r="F2064" s="107" t="s">
        <v>3969</v>
      </c>
      <c r="G2064" s="87">
        <v>1031151041</v>
      </c>
      <c r="H2064" s="107" t="s">
        <v>3048</v>
      </c>
      <c r="I2064" s="92"/>
    </row>
    <row r="2065" spans="1:9" x14ac:dyDescent="0.2">
      <c r="A2065" s="69">
        <v>2065</v>
      </c>
      <c r="B2065" s="91" t="s">
        <v>6216</v>
      </c>
      <c r="C2065" s="91" t="s">
        <v>6217</v>
      </c>
      <c r="D2065" s="91" t="s">
        <v>6218</v>
      </c>
      <c r="E2065" s="87">
        <v>3175473647</v>
      </c>
      <c r="F2065" s="107" t="s">
        <v>3969</v>
      </c>
      <c r="G2065" s="87">
        <v>52373006</v>
      </c>
      <c r="H2065" s="107" t="s">
        <v>3048</v>
      </c>
      <c r="I2065" s="92"/>
    </row>
    <row r="2066" spans="1:9" x14ac:dyDescent="0.2">
      <c r="A2066" s="69">
        <v>2066</v>
      </c>
      <c r="B2066" s="91" t="s">
        <v>6192</v>
      </c>
      <c r="C2066" s="91" t="s">
        <v>4031</v>
      </c>
      <c r="D2066" s="91" t="s">
        <v>6219</v>
      </c>
      <c r="E2066" s="87">
        <v>3102067903</v>
      </c>
      <c r="F2066" s="107" t="s">
        <v>3969</v>
      </c>
      <c r="G2066" s="87">
        <v>9779285</v>
      </c>
      <c r="H2066" s="107" t="s">
        <v>3048</v>
      </c>
      <c r="I2066" s="92"/>
    </row>
    <row r="2067" spans="1:9" x14ac:dyDescent="0.2">
      <c r="A2067" s="69">
        <v>2067</v>
      </c>
      <c r="B2067" s="91" t="s">
        <v>6220</v>
      </c>
      <c r="C2067" s="91" t="s">
        <v>639</v>
      </c>
      <c r="D2067" s="91" t="s">
        <v>6221</v>
      </c>
      <c r="E2067" s="87">
        <v>3227713584</v>
      </c>
      <c r="F2067" s="107" t="s">
        <v>4534</v>
      </c>
      <c r="G2067" s="87">
        <v>19468108</v>
      </c>
      <c r="H2067" s="95" t="s">
        <v>4141</v>
      </c>
      <c r="I2067" s="92"/>
    </row>
    <row r="2068" spans="1:9" x14ac:dyDescent="0.2">
      <c r="A2068" s="69">
        <v>2068</v>
      </c>
      <c r="B2068" s="115" t="s">
        <v>6222</v>
      </c>
      <c r="C2068" s="116" t="s">
        <v>6223</v>
      </c>
      <c r="D2068" s="116" t="s">
        <v>6224</v>
      </c>
      <c r="E2068" s="117">
        <v>3114803139</v>
      </c>
      <c r="F2068" s="118" t="s">
        <v>2418</v>
      </c>
      <c r="G2068" s="117">
        <v>1022942656</v>
      </c>
      <c r="H2068" s="118" t="s">
        <v>1123</v>
      </c>
      <c r="I2068" s="92"/>
    </row>
    <row r="2069" spans="1:9" x14ac:dyDescent="0.2">
      <c r="A2069" s="69">
        <v>2069</v>
      </c>
      <c r="B2069" s="115" t="s">
        <v>6225</v>
      </c>
      <c r="C2069" s="115" t="s">
        <v>6226</v>
      </c>
      <c r="D2069" s="115" t="s">
        <v>6227</v>
      </c>
      <c r="E2069" s="119">
        <v>3152926298</v>
      </c>
      <c r="F2069" s="120" t="s">
        <v>6228</v>
      </c>
      <c r="G2069" s="119">
        <v>80812747</v>
      </c>
      <c r="H2069" s="118" t="s">
        <v>1123</v>
      </c>
      <c r="I2069" s="92"/>
    </row>
    <row r="2070" spans="1:9" x14ac:dyDescent="0.2">
      <c r="A2070" s="69">
        <v>2070</v>
      </c>
      <c r="B2070" s="115" t="s">
        <v>6229</v>
      </c>
      <c r="C2070" s="115" t="s">
        <v>639</v>
      </c>
      <c r="D2070" s="115" t="s">
        <v>6230</v>
      </c>
      <c r="E2070" s="119">
        <v>3504509328</v>
      </c>
      <c r="F2070" s="120" t="s">
        <v>4620</v>
      </c>
      <c r="G2070" s="119">
        <v>1071630422</v>
      </c>
      <c r="H2070" s="121" t="s">
        <v>1123</v>
      </c>
      <c r="I2070" s="92"/>
    </row>
    <row r="2071" spans="1:9" x14ac:dyDescent="0.2">
      <c r="A2071" s="69">
        <v>2071</v>
      </c>
      <c r="B2071" s="115" t="s">
        <v>6231</v>
      </c>
      <c r="C2071" s="115" t="s">
        <v>6232</v>
      </c>
      <c r="D2071" s="115" t="s">
        <v>6233</v>
      </c>
      <c r="E2071" s="119">
        <v>3202429326</v>
      </c>
      <c r="F2071" s="120" t="s">
        <v>3301</v>
      </c>
      <c r="G2071" s="119">
        <v>1033778723</v>
      </c>
      <c r="H2071" s="120" t="s">
        <v>1123</v>
      </c>
      <c r="I2071" s="92"/>
    </row>
    <row r="2072" spans="1:9" x14ac:dyDescent="0.2">
      <c r="A2072" s="69">
        <v>2072</v>
      </c>
      <c r="B2072" s="115" t="s">
        <v>6234</v>
      </c>
      <c r="C2072" s="115" t="s">
        <v>6235</v>
      </c>
      <c r="D2072" s="115"/>
      <c r="E2072" s="119">
        <v>3178662129</v>
      </c>
      <c r="F2072" s="120"/>
      <c r="G2072" s="119">
        <v>1061727</v>
      </c>
      <c r="H2072" s="118" t="s">
        <v>1123</v>
      </c>
      <c r="I2072" s="92"/>
    </row>
    <row r="2073" spans="1:9" x14ac:dyDescent="0.2">
      <c r="A2073" s="69">
        <v>2073</v>
      </c>
      <c r="B2073" s="116" t="s">
        <v>6236</v>
      </c>
      <c r="C2073" s="116" t="s">
        <v>6237</v>
      </c>
      <c r="D2073" s="116" t="s">
        <v>6238</v>
      </c>
      <c r="E2073" s="117">
        <v>3133691657</v>
      </c>
      <c r="F2073" s="118" t="s">
        <v>2418</v>
      </c>
      <c r="G2073" s="117">
        <v>52730953</v>
      </c>
      <c r="H2073" s="118" t="s">
        <v>1123</v>
      </c>
      <c r="I2073" s="92"/>
    </row>
    <row r="2074" spans="1:9" x14ac:dyDescent="0.2">
      <c r="A2074" s="69">
        <v>2074</v>
      </c>
      <c r="B2074" s="115" t="s">
        <v>6239</v>
      </c>
      <c r="C2074" s="115" t="s">
        <v>6240</v>
      </c>
      <c r="D2074" s="115" t="s">
        <v>6241</v>
      </c>
      <c r="E2074" s="119">
        <v>3229470350</v>
      </c>
      <c r="F2074" s="120"/>
      <c r="G2074" s="119">
        <v>1013634790</v>
      </c>
      <c r="H2074" s="118" t="s">
        <v>1123</v>
      </c>
      <c r="I2074" s="92"/>
    </row>
    <row r="2075" spans="1:9" x14ac:dyDescent="0.2">
      <c r="A2075" s="69">
        <v>2075</v>
      </c>
      <c r="B2075" s="115" t="s">
        <v>6242</v>
      </c>
      <c r="C2075" s="115" t="s">
        <v>6243</v>
      </c>
      <c r="D2075" s="115" t="s">
        <v>6244</v>
      </c>
      <c r="E2075" s="119">
        <v>3214246909</v>
      </c>
      <c r="F2075" s="120" t="s">
        <v>6228</v>
      </c>
      <c r="G2075" s="119"/>
      <c r="H2075" s="120" t="s">
        <v>1123</v>
      </c>
      <c r="I2075" s="92"/>
    </row>
    <row r="2076" spans="1:9" x14ac:dyDescent="0.2">
      <c r="A2076" s="69">
        <v>2076</v>
      </c>
      <c r="B2076" s="115" t="s">
        <v>6245</v>
      </c>
      <c r="C2076" s="115" t="s">
        <v>639</v>
      </c>
      <c r="D2076" s="115" t="s">
        <v>6246</v>
      </c>
      <c r="E2076" s="119">
        <v>3125896048</v>
      </c>
      <c r="F2076" s="120" t="s">
        <v>4620</v>
      </c>
      <c r="G2076" s="119">
        <v>113375108</v>
      </c>
      <c r="H2076" s="121" t="s">
        <v>1123</v>
      </c>
      <c r="I2076" s="92"/>
    </row>
    <row r="2077" spans="1:9" x14ac:dyDescent="0.2">
      <c r="A2077" s="69">
        <v>2077</v>
      </c>
      <c r="B2077" s="115" t="s">
        <v>6247</v>
      </c>
      <c r="C2077" s="115" t="s">
        <v>6248</v>
      </c>
      <c r="D2077" s="115" t="s">
        <v>6249</v>
      </c>
      <c r="E2077" s="119">
        <v>3726611</v>
      </c>
      <c r="F2077" s="120" t="s">
        <v>4699</v>
      </c>
      <c r="G2077" s="119">
        <v>79608543</v>
      </c>
      <c r="H2077" s="120" t="s">
        <v>1123</v>
      </c>
      <c r="I2077" s="92"/>
    </row>
    <row r="2078" spans="1:9" x14ac:dyDescent="0.2">
      <c r="A2078" s="69">
        <v>2078</v>
      </c>
      <c r="B2078" s="115" t="s">
        <v>6250</v>
      </c>
      <c r="C2078" s="115" t="s">
        <v>639</v>
      </c>
      <c r="D2078" s="115" t="s">
        <v>6251</v>
      </c>
      <c r="E2078" s="119">
        <v>7696391</v>
      </c>
      <c r="F2078" s="120" t="s">
        <v>3564</v>
      </c>
      <c r="G2078" s="119">
        <v>1033687503</v>
      </c>
      <c r="H2078" s="118" t="s">
        <v>1123</v>
      </c>
      <c r="I2078" s="92"/>
    </row>
    <row r="2079" spans="1:9" x14ac:dyDescent="0.2">
      <c r="A2079" s="69">
        <v>2079</v>
      </c>
      <c r="B2079" s="115" t="s">
        <v>6252</v>
      </c>
      <c r="C2079" s="115" t="s">
        <v>639</v>
      </c>
      <c r="D2079" s="115" t="s">
        <v>6253</v>
      </c>
      <c r="E2079" s="119">
        <v>3123601390</v>
      </c>
      <c r="F2079" s="118" t="s">
        <v>3256</v>
      </c>
      <c r="G2079" s="119">
        <v>19353130</v>
      </c>
      <c r="H2079" s="118" t="s">
        <v>1123</v>
      </c>
      <c r="I2079" s="92"/>
    </row>
    <row r="2080" spans="1:9" x14ac:dyDescent="0.2">
      <c r="A2080" s="69">
        <v>2080</v>
      </c>
      <c r="B2080" s="115" t="s">
        <v>6254</v>
      </c>
      <c r="C2080" s="115" t="s">
        <v>6255</v>
      </c>
      <c r="D2080" s="115" t="s">
        <v>6256</v>
      </c>
      <c r="E2080" s="119">
        <v>3132441819</v>
      </c>
      <c r="F2080" s="120" t="s">
        <v>3256</v>
      </c>
      <c r="G2080" s="119">
        <v>52293816</v>
      </c>
      <c r="H2080" s="120" t="s">
        <v>1123</v>
      </c>
      <c r="I2080" s="92"/>
    </row>
    <row r="2081" spans="1:9" x14ac:dyDescent="0.2">
      <c r="A2081" s="69">
        <v>2081</v>
      </c>
      <c r="B2081" s="115" t="s">
        <v>6257</v>
      </c>
      <c r="C2081" s="115" t="s">
        <v>6258</v>
      </c>
      <c r="D2081" s="115" t="s">
        <v>6259</v>
      </c>
      <c r="E2081" s="119"/>
      <c r="F2081" s="118" t="s">
        <v>3334</v>
      </c>
      <c r="G2081" s="119"/>
      <c r="H2081" s="121" t="s">
        <v>1123</v>
      </c>
      <c r="I2081" s="92"/>
    </row>
    <row r="2082" spans="1:9" x14ac:dyDescent="0.2">
      <c r="A2082" s="69">
        <v>2082</v>
      </c>
      <c r="B2082" s="115" t="s">
        <v>6260</v>
      </c>
      <c r="C2082" s="115" t="s">
        <v>6261</v>
      </c>
      <c r="D2082" s="115" t="s">
        <v>6262</v>
      </c>
      <c r="E2082" s="119">
        <v>5680234</v>
      </c>
      <c r="F2082" s="120" t="s">
        <v>3564</v>
      </c>
      <c r="G2082" s="119">
        <v>80368053</v>
      </c>
      <c r="H2082" s="118" t="s">
        <v>1123</v>
      </c>
      <c r="I2082" s="92"/>
    </row>
    <row r="2083" spans="1:9" x14ac:dyDescent="0.2">
      <c r="A2083" s="69">
        <v>2083</v>
      </c>
      <c r="B2083" s="115" t="s">
        <v>6263</v>
      </c>
      <c r="C2083" s="115" t="s">
        <v>6264</v>
      </c>
      <c r="D2083" s="115" t="s">
        <v>6265</v>
      </c>
      <c r="E2083" s="119">
        <v>3222797072</v>
      </c>
      <c r="F2083" s="120" t="s">
        <v>6228</v>
      </c>
      <c r="G2083" s="119"/>
      <c r="H2083" s="118" t="s">
        <v>1123</v>
      </c>
      <c r="I2083" s="92"/>
    </row>
    <row r="2084" spans="1:9" x14ac:dyDescent="0.2">
      <c r="A2084" s="69">
        <v>2084</v>
      </c>
      <c r="B2084" s="115" t="s">
        <v>6266</v>
      </c>
      <c r="C2084" s="115" t="s">
        <v>6267</v>
      </c>
      <c r="D2084" s="115" t="s">
        <v>6268</v>
      </c>
      <c r="E2084" s="119"/>
      <c r="F2084" s="120" t="s">
        <v>3334</v>
      </c>
      <c r="G2084" s="119"/>
      <c r="H2084" s="121" t="s">
        <v>1123</v>
      </c>
      <c r="I2084" s="92"/>
    </row>
    <row r="2085" spans="1:9" x14ac:dyDescent="0.2">
      <c r="A2085" s="69">
        <v>2085</v>
      </c>
      <c r="B2085" s="115" t="s">
        <v>9177</v>
      </c>
      <c r="C2085" s="115" t="s">
        <v>6270</v>
      </c>
      <c r="D2085" s="115" t="s">
        <v>6271</v>
      </c>
      <c r="E2085" s="119">
        <v>3144678592</v>
      </c>
      <c r="F2085" s="120" t="s">
        <v>3564</v>
      </c>
      <c r="G2085" s="119">
        <v>74355527</v>
      </c>
      <c r="H2085" s="120" t="s">
        <v>1123</v>
      </c>
      <c r="I2085" s="92"/>
    </row>
    <row r="2086" spans="1:9" x14ac:dyDescent="0.2">
      <c r="A2086" s="69">
        <v>2086</v>
      </c>
      <c r="B2086" s="115" t="s">
        <v>6272</v>
      </c>
      <c r="C2086" s="115" t="s">
        <v>1723</v>
      </c>
      <c r="D2086" s="115" t="s">
        <v>6273</v>
      </c>
      <c r="E2086" s="119">
        <v>3138841153</v>
      </c>
      <c r="F2086" s="118" t="s">
        <v>3334</v>
      </c>
      <c r="G2086" s="119"/>
      <c r="H2086" s="121" t="s">
        <v>1123</v>
      </c>
      <c r="I2086" s="92"/>
    </row>
    <row r="2087" spans="1:9" x14ac:dyDescent="0.2">
      <c r="A2087" s="69">
        <v>2087</v>
      </c>
      <c r="B2087" s="115" t="s">
        <v>6274</v>
      </c>
      <c r="C2087" s="115" t="s">
        <v>963</v>
      </c>
      <c r="D2087" s="271" t="s">
        <v>6275</v>
      </c>
      <c r="E2087" s="119"/>
      <c r="F2087" s="118" t="s">
        <v>3256</v>
      </c>
      <c r="G2087" s="119">
        <v>1081392583</v>
      </c>
      <c r="H2087" s="118" t="s">
        <v>1123</v>
      </c>
      <c r="I2087" s="92"/>
    </row>
    <row r="2088" spans="1:9" x14ac:dyDescent="0.2">
      <c r="A2088" s="69">
        <v>2088</v>
      </c>
      <c r="B2088" s="115" t="s">
        <v>6276</v>
      </c>
      <c r="C2088" s="115" t="s">
        <v>6277</v>
      </c>
      <c r="D2088" s="115" t="s">
        <v>6278</v>
      </c>
      <c r="E2088" s="119">
        <v>3142486874</v>
      </c>
      <c r="F2088" s="120" t="s">
        <v>3564</v>
      </c>
      <c r="G2088" s="119"/>
      <c r="H2088" s="121" t="s">
        <v>1123</v>
      </c>
      <c r="I2088" s="92"/>
    </row>
    <row r="2089" spans="1:9" x14ac:dyDescent="0.2">
      <c r="A2089" s="69">
        <v>2089</v>
      </c>
      <c r="B2089" s="115" t="s">
        <v>6279</v>
      </c>
      <c r="C2089" s="115" t="s">
        <v>6280</v>
      </c>
      <c r="D2089" s="115" t="s">
        <v>6281</v>
      </c>
      <c r="E2089" s="119">
        <v>3142370534</v>
      </c>
      <c r="F2089" s="120" t="s">
        <v>2418</v>
      </c>
      <c r="G2089" s="119">
        <v>19442644</v>
      </c>
      <c r="H2089" s="120" t="s">
        <v>1123</v>
      </c>
      <c r="I2089" s="92"/>
    </row>
    <row r="2090" spans="1:9" x14ac:dyDescent="0.2">
      <c r="A2090" s="69">
        <v>2090</v>
      </c>
      <c r="B2090" s="116" t="s">
        <v>6282</v>
      </c>
      <c r="C2090" s="116" t="s">
        <v>6283</v>
      </c>
      <c r="D2090" s="116" t="s">
        <v>6284</v>
      </c>
      <c r="E2090" s="117">
        <v>3133157320</v>
      </c>
      <c r="F2090" s="118" t="s">
        <v>2418</v>
      </c>
      <c r="G2090" s="117">
        <v>53036533</v>
      </c>
      <c r="H2090" s="118" t="s">
        <v>1123</v>
      </c>
      <c r="I2090" s="92"/>
    </row>
    <row r="2091" spans="1:9" x14ac:dyDescent="0.2">
      <c r="A2091" s="69">
        <v>2091</v>
      </c>
      <c r="B2091" s="115" t="s">
        <v>6285</v>
      </c>
      <c r="C2091" s="115" t="s">
        <v>6286</v>
      </c>
      <c r="D2091" s="115" t="s">
        <v>6287</v>
      </c>
      <c r="E2091" s="119"/>
      <c r="F2091" s="118" t="s">
        <v>3301</v>
      </c>
      <c r="G2091" s="119"/>
      <c r="H2091" s="118" t="s">
        <v>1123</v>
      </c>
      <c r="I2091" s="92"/>
    </row>
    <row r="2092" spans="1:9" x14ac:dyDescent="0.2">
      <c r="A2092" s="69">
        <v>2092</v>
      </c>
      <c r="B2092" s="115" t="s">
        <v>6288</v>
      </c>
      <c r="C2092" s="115" t="s">
        <v>6289</v>
      </c>
      <c r="D2092" s="115" t="s">
        <v>6290</v>
      </c>
      <c r="E2092" s="119"/>
      <c r="F2092" s="120" t="s">
        <v>3564</v>
      </c>
      <c r="G2092" s="119"/>
      <c r="H2092" s="121" t="s">
        <v>1123</v>
      </c>
      <c r="I2092" s="92"/>
    </row>
    <row r="2093" spans="1:9" x14ac:dyDescent="0.2">
      <c r="A2093" s="69">
        <v>2093</v>
      </c>
      <c r="B2093" s="116" t="s">
        <v>6291</v>
      </c>
      <c r="C2093" s="116" t="s">
        <v>6292</v>
      </c>
      <c r="D2093" s="116" t="s">
        <v>6293</v>
      </c>
      <c r="E2093" s="117"/>
      <c r="F2093" s="118" t="s">
        <v>2418</v>
      </c>
      <c r="G2093" s="117"/>
      <c r="H2093" s="118" t="s">
        <v>1123</v>
      </c>
      <c r="I2093" s="92"/>
    </row>
    <row r="2094" spans="1:9" x14ac:dyDescent="0.2">
      <c r="A2094" s="69">
        <v>2094</v>
      </c>
      <c r="B2094" s="115" t="s">
        <v>6294</v>
      </c>
      <c r="C2094" s="115" t="s">
        <v>6295</v>
      </c>
      <c r="D2094" s="115" t="s">
        <v>6296</v>
      </c>
      <c r="E2094" s="119">
        <v>3212652373</v>
      </c>
      <c r="F2094" s="120" t="s">
        <v>2418</v>
      </c>
      <c r="G2094" s="119">
        <v>93476096</v>
      </c>
      <c r="H2094" s="118" t="s">
        <v>1123</v>
      </c>
      <c r="I2094" s="92"/>
    </row>
    <row r="2095" spans="1:9" x14ac:dyDescent="0.2">
      <c r="A2095" s="69">
        <v>2095</v>
      </c>
      <c r="B2095" s="115" t="s">
        <v>6297</v>
      </c>
      <c r="C2095" s="115" t="s">
        <v>639</v>
      </c>
      <c r="D2095" s="115" t="s">
        <v>6298</v>
      </c>
      <c r="E2095" s="119">
        <v>3132028176</v>
      </c>
      <c r="F2095" s="120" t="s">
        <v>3564</v>
      </c>
      <c r="G2095" s="119">
        <v>80501642</v>
      </c>
      <c r="H2095" s="118" t="s">
        <v>1123</v>
      </c>
      <c r="I2095" s="92"/>
    </row>
    <row r="2096" spans="1:9" x14ac:dyDescent="0.2">
      <c r="A2096" s="69">
        <v>2096</v>
      </c>
      <c r="B2096" s="115" t="s">
        <v>6299</v>
      </c>
      <c r="C2096" s="115" t="s">
        <v>6300</v>
      </c>
      <c r="D2096" s="115" t="s">
        <v>6301</v>
      </c>
      <c r="E2096" s="119">
        <v>3719509</v>
      </c>
      <c r="F2096" s="120" t="s">
        <v>3334</v>
      </c>
      <c r="G2096" s="119"/>
      <c r="H2096" s="120" t="s">
        <v>1123</v>
      </c>
      <c r="I2096" s="92"/>
    </row>
    <row r="2097" spans="1:9" x14ac:dyDescent="0.2">
      <c r="A2097" s="69">
        <v>2097</v>
      </c>
      <c r="B2097" s="115" t="s">
        <v>6302</v>
      </c>
      <c r="C2097" s="115" t="s">
        <v>6303</v>
      </c>
      <c r="D2097" s="115" t="s">
        <v>6304</v>
      </c>
      <c r="E2097" s="119">
        <v>3144273280</v>
      </c>
      <c r="F2097" s="120" t="s">
        <v>5986</v>
      </c>
      <c r="G2097" s="119">
        <v>1013611779</v>
      </c>
      <c r="H2097" s="118" t="s">
        <v>1123</v>
      </c>
      <c r="I2097" s="92"/>
    </row>
    <row r="2098" spans="1:9" x14ac:dyDescent="0.2">
      <c r="A2098" s="69">
        <v>2098</v>
      </c>
      <c r="B2098" s="115" t="s">
        <v>6305</v>
      </c>
      <c r="C2098" s="115" t="s">
        <v>6306</v>
      </c>
      <c r="D2098" s="115" t="s">
        <v>6307</v>
      </c>
      <c r="E2098" s="119"/>
      <c r="F2098" s="118" t="s">
        <v>3334</v>
      </c>
      <c r="G2098" s="119"/>
      <c r="H2098" s="121" t="s">
        <v>1123</v>
      </c>
      <c r="I2098" s="92"/>
    </row>
    <row r="2099" spans="1:9" x14ac:dyDescent="0.2">
      <c r="A2099" s="69">
        <v>2099</v>
      </c>
      <c r="B2099" s="115" t="s">
        <v>6308</v>
      </c>
      <c r="C2099" s="115" t="s">
        <v>6309</v>
      </c>
      <c r="D2099" s="115" t="s">
        <v>6310</v>
      </c>
      <c r="E2099" s="119">
        <v>3209060194</v>
      </c>
      <c r="F2099" s="120" t="s">
        <v>3256</v>
      </c>
      <c r="G2099" s="119">
        <v>80912096</v>
      </c>
      <c r="H2099" s="120" t="s">
        <v>1123</v>
      </c>
      <c r="I2099" s="92"/>
    </row>
    <row r="2100" spans="1:9" x14ac:dyDescent="0.2">
      <c r="A2100" s="69">
        <v>2100</v>
      </c>
      <c r="B2100" s="115" t="s">
        <v>6311</v>
      </c>
      <c r="C2100" s="115" t="s">
        <v>6312</v>
      </c>
      <c r="D2100" s="115" t="s">
        <v>6313</v>
      </c>
      <c r="E2100" s="119">
        <v>3223837259</v>
      </c>
      <c r="F2100" s="120" t="s">
        <v>3301</v>
      </c>
      <c r="G2100" s="119" t="s">
        <v>6314</v>
      </c>
      <c r="H2100" s="118" t="s">
        <v>1123</v>
      </c>
      <c r="I2100" s="92"/>
    </row>
    <row r="2101" spans="1:9" x14ac:dyDescent="0.2">
      <c r="A2101" s="69">
        <v>2101</v>
      </c>
      <c r="B2101" s="115" t="s">
        <v>6315</v>
      </c>
      <c r="C2101" s="115" t="s">
        <v>6316</v>
      </c>
      <c r="D2101" s="115" t="s">
        <v>6317</v>
      </c>
      <c r="E2101" s="119" t="s">
        <v>6318</v>
      </c>
      <c r="F2101" s="120" t="s">
        <v>3564</v>
      </c>
      <c r="G2101" s="119">
        <v>35323311</v>
      </c>
      <c r="H2101" s="118" t="s">
        <v>1123</v>
      </c>
      <c r="I2101" s="92"/>
    </row>
    <row r="2102" spans="1:9" x14ac:dyDescent="0.2">
      <c r="A2102" s="69">
        <v>2102</v>
      </c>
      <c r="B2102" s="115" t="s">
        <v>6319</v>
      </c>
      <c r="C2102" s="115" t="s">
        <v>6320</v>
      </c>
      <c r="D2102" s="115" t="s">
        <v>6321</v>
      </c>
      <c r="E2102" s="119">
        <v>3165373926</v>
      </c>
      <c r="F2102" s="120" t="s">
        <v>6228</v>
      </c>
      <c r="G2102" s="119"/>
      <c r="H2102" s="120" t="s">
        <v>1123</v>
      </c>
      <c r="I2102" s="92"/>
    </row>
    <row r="2103" spans="1:9" x14ac:dyDescent="0.2">
      <c r="A2103" s="69">
        <v>2103</v>
      </c>
      <c r="B2103" s="115" t="s">
        <v>6322</v>
      </c>
      <c r="C2103" s="115" t="s">
        <v>6323</v>
      </c>
      <c r="D2103" s="115" t="s">
        <v>6324</v>
      </c>
      <c r="E2103" s="119">
        <v>3202444599</v>
      </c>
      <c r="F2103" s="120" t="s">
        <v>3256</v>
      </c>
      <c r="G2103" s="119"/>
      <c r="H2103" s="118" t="s">
        <v>1123</v>
      </c>
      <c r="I2103" s="92"/>
    </row>
    <row r="2104" spans="1:9" x14ac:dyDescent="0.2">
      <c r="A2104" s="69">
        <v>2104</v>
      </c>
      <c r="B2104" s="116" t="s">
        <v>6325</v>
      </c>
      <c r="C2104" s="116" t="s">
        <v>6326</v>
      </c>
      <c r="D2104" s="116" t="s">
        <v>6327</v>
      </c>
      <c r="E2104" s="117">
        <v>3138370305</v>
      </c>
      <c r="F2104" s="118" t="s">
        <v>3334</v>
      </c>
      <c r="G2104" s="117">
        <v>52749446</v>
      </c>
      <c r="H2104" s="121" t="s">
        <v>1123</v>
      </c>
      <c r="I2104" s="92"/>
    </row>
    <row r="2105" spans="1:9" x14ac:dyDescent="0.2">
      <c r="A2105" s="69">
        <v>2105</v>
      </c>
      <c r="B2105" s="116" t="s">
        <v>6328</v>
      </c>
      <c r="C2105" s="116" t="s">
        <v>6329</v>
      </c>
      <c r="D2105" s="116" t="s">
        <v>6330</v>
      </c>
      <c r="E2105" s="117">
        <v>3108019231</v>
      </c>
      <c r="F2105" s="118" t="s">
        <v>3334</v>
      </c>
      <c r="G2105" s="117"/>
      <c r="H2105" s="121" t="s">
        <v>1123</v>
      </c>
      <c r="I2105" s="92"/>
    </row>
    <row r="2106" spans="1:9" x14ac:dyDescent="0.2">
      <c r="A2106" s="69">
        <v>2106</v>
      </c>
      <c r="B2106" s="116" t="s">
        <v>6331</v>
      </c>
      <c r="C2106" s="116" t="s">
        <v>6332</v>
      </c>
      <c r="D2106" s="116" t="s">
        <v>6333</v>
      </c>
      <c r="E2106" s="117">
        <v>3224194028</v>
      </c>
      <c r="F2106" s="118" t="s">
        <v>3334</v>
      </c>
      <c r="G2106" s="117">
        <v>23623422</v>
      </c>
      <c r="H2106" s="121" t="s">
        <v>1123</v>
      </c>
      <c r="I2106" s="92"/>
    </row>
    <row r="2107" spans="1:9" x14ac:dyDescent="0.2">
      <c r="A2107" s="69">
        <v>2107</v>
      </c>
      <c r="B2107" s="116" t="s">
        <v>6334</v>
      </c>
      <c r="C2107" s="116" t="s">
        <v>6335</v>
      </c>
      <c r="D2107" s="116" t="s">
        <v>6336</v>
      </c>
      <c r="E2107" s="117">
        <v>8123781</v>
      </c>
      <c r="F2107" s="120" t="s">
        <v>4620</v>
      </c>
      <c r="G2107" s="117">
        <v>66718478</v>
      </c>
      <c r="H2107" s="121" t="s">
        <v>1123</v>
      </c>
      <c r="I2107" s="92"/>
    </row>
    <row r="2108" spans="1:9" x14ac:dyDescent="0.2">
      <c r="A2108" s="69">
        <v>2108</v>
      </c>
      <c r="B2108" s="115" t="s">
        <v>6337</v>
      </c>
      <c r="C2108" s="115" t="s">
        <v>1525</v>
      </c>
      <c r="D2108" s="115"/>
      <c r="E2108" s="119"/>
      <c r="F2108" s="120" t="s">
        <v>3564</v>
      </c>
      <c r="G2108" s="119"/>
      <c r="H2108" s="120" t="s">
        <v>1123</v>
      </c>
      <c r="I2108" s="92"/>
    </row>
    <row r="2109" spans="1:9" x14ac:dyDescent="0.2">
      <c r="A2109" s="69">
        <v>2109</v>
      </c>
      <c r="B2109" s="115" t="s">
        <v>6338</v>
      </c>
      <c r="C2109" s="115" t="s">
        <v>6339</v>
      </c>
      <c r="D2109" s="115" t="s">
        <v>6340</v>
      </c>
      <c r="E2109" s="119">
        <v>3208032247</v>
      </c>
      <c r="F2109" s="120" t="s">
        <v>3564</v>
      </c>
      <c r="G2109" s="119">
        <v>39687251</v>
      </c>
      <c r="H2109" s="120" t="s">
        <v>1123</v>
      </c>
      <c r="I2109" s="92"/>
    </row>
    <row r="2110" spans="1:9" x14ac:dyDescent="0.2">
      <c r="A2110" s="69">
        <v>2110</v>
      </c>
      <c r="B2110" s="116" t="s">
        <v>6341</v>
      </c>
      <c r="C2110" s="116" t="s">
        <v>6342</v>
      </c>
      <c r="D2110" s="116" t="s">
        <v>6343</v>
      </c>
      <c r="E2110" s="117">
        <v>3134438966</v>
      </c>
      <c r="F2110" s="118" t="s">
        <v>6228</v>
      </c>
      <c r="G2110" s="117">
        <v>40690457</v>
      </c>
      <c r="H2110" s="121" t="s">
        <v>1123</v>
      </c>
      <c r="I2110" s="92"/>
    </row>
    <row r="2111" spans="1:9" x14ac:dyDescent="0.2">
      <c r="A2111" s="69">
        <v>2111</v>
      </c>
      <c r="B2111" s="115" t="s">
        <v>6344</v>
      </c>
      <c r="C2111" s="115" t="s">
        <v>6345</v>
      </c>
      <c r="D2111" s="115" t="s">
        <v>6346</v>
      </c>
      <c r="E2111" s="119">
        <v>3142668997</v>
      </c>
      <c r="F2111" s="120" t="s">
        <v>3564</v>
      </c>
      <c r="G2111" s="119"/>
      <c r="H2111" s="120" t="s">
        <v>1123</v>
      </c>
      <c r="I2111" s="92"/>
    </row>
    <row r="2112" spans="1:9" x14ac:dyDescent="0.2">
      <c r="A2112" s="69">
        <v>2112</v>
      </c>
      <c r="B2112" s="115" t="s">
        <v>6347</v>
      </c>
      <c r="C2112" s="115" t="s">
        <v>6348</v>
      </c>
      <c r="D2112" s="115" t="s">
        <v>6349</v>
      </c>
      <c r="E2112" s="119">
        <v>3143928041</v>
      </c>
      <c r="F2112" s="120" t="s">
        <v>3256</v>
      </c>
      <c r="G2112" s="119">
        <v>51896585</v>
      </c>
      <c r="H2112" s="120" t="s">
        <v>1123</v>
      </c>
      <c r="I2112" s="92"/>
    </row>
    <row r="2113" spans="1:9" x14ac:dyDescent="0.2">
      <c r="A2113" s="69">
        <v>2113</v>
      </c>
      <c r="B2113" s="115" t="s">
        <v>6350</v>
      </c>
      <c r="C2113" s="115" t="s">
        <v>6351</v>
      </c>
      <c r="D2113" s="115" t="s">
        <v>6352</v>
      </c>
      <c r="E2113" s="119">
        <v>3224098065</v>
      </c>
      <c r="F2113" s="120" t="s">
        <v>4341</v>
      </c>
      <c r="G2113" s="119"/>
      <c r="H2113" s="120" t="s">
        <v>1123</v>
      </c>
      <c r="I2113" s="92"/>
    </row>
    <row r="2114" spans="1:9" x14ac:dyDescent="0.2">
      <c r="A2114" s="69">
        <v>2114</v>
      </c>
      <c r="B2114" s="116" t="s">
        <v>6353</v>
      </c>
      <c r="C2114" s="116" t="s">
        <v>5783</v>
      </c>
      <c r="D2114" s="116" t="s">
        <v>6354</v>
      </c>
      <c r="E2114" s="117">
        <v>3215747490</v>
      </c>
      <c r="F2114" s="118" t="s">
        <v>6228</v>
      </c>
      <c r="G2114" s="117"/>
      <c r="H2114" s="121" t="s">
        <v>1123</v>
      </c>
      <c r="I2114" s="92"/>
    </row>
    <row r="2115" spans="1:9" x14ac:dyDescent="0.2">
      <c r="A2115" s="69">
        <v>2115</v>
      </c>
      <c r="B2115" s="115" t="s">
        <v>6355</v>
      </c>
      <c r="C2115" s="115" t="s">
        <v>6356</v>
      </c>
      <c r="D2115" s="115" t="s">
        <v>6357</v>
      </c>
      <c r="E2115" s="119">
        <v>76760628</v>
      </c>
      <c r="F2115" s="120" t="s">
        <v>2418</v>
      </c>
      <c r="G2115" s="119"/>
      <c r="H2115" s="121" t="s">
        <v>1123</v>
      </c>
      <c r="I2115" s="92"/>
    </row>
    <row r="2116" spans="1:9" x14ac:dyDescent="0.2">
      <c r="A2116" s="69">
        <v>2116</v>
      </c>
      <c r="B2116" s="115" t="s">
        <v>6358</v>
      </c>
      <c r="C2116" s="115" t="s">
        <v>5445</v>
      </c>
      <c r="D2116" s="115" t="s">
        <v>6359</v>
      </c>
      <c r="E2116" s="119"/>
      <c r="F2116" s="120" t="s">
        <v>3334</v>
      </c>
      <c r="G2116" s="119"/>
      <c r="H2116" s="121" t="s">
        <v>1123</v>
      </c>
      <c r="I2116" s="92"/>
    </row>
    <row r="2117" spans="1:9" x14ac:dyDescent="0.2">
      <c r="A2117" s="69">
        <v>2117</v>
      </c>
      <c r="B2117" s="115" t="s">
        <v>6360</v>
      </c>
      <c r="C2117" s="115" t="s">
        <v>6361</v>
      </c>
      <c r="D2117" s="115" t="s">
        <v>6362</v>
      </c>
      <c r="E2117" s="119"/>
      <c r="F2117" s="120" t="s">
        <v>6228</v>
      </c>
      <c r="G2117" s="119"/>
      <c r="H2117" s="121" t="s">
        <v>1123</v>
      </c>
      <c r="I2117" s="92"/>
    </row>
    <row r="2118" spans="1:9" x14ac:dyDescent="0.2">
      <c r="A2118" s="69">
        <v>2118</v>
      </c>
      <c r="B2118" s="115" t="s">
        <v>6363</v>
      </c>
      <c r="C2118" s="115" t="s">
        <v>6364</v>
      </c>
      <c r="D2118" s="115" t="s">
        <v>6365</v>
      </c>
      <c r="E2118" s="119"/>
      <c r="F2118" s="120" t="s">
        <v>3256</v>
      </c>
      <c r="G2118" s="119">
        <v>20531726</v>
      </c>
      <c r="H2118" s="118" t="s">
        <v>1123</v>
      </c>
      <c r="I2118" s="92"/>
    </row>
    <row r="2119" spans="1:9" x14ac:dyDescent="0.2">
      <c r="A2119" s="69">
        <v>2119</v>
      </c>
      <c r="B2119" s="115" t="s">
        <v>6366</v>
      </c>
      <c r="C2119" s="115" t="s">
        <v>6367</v>
      </c>
      <c r="D2119" s="115" t="s">
        <v>6368</v>
      </c>
      <c r="E2119" s="119">
        <v>3115109742</v>
      </c>
      <c r="F2119" s="120" t="s">
        <v>6228</v>
      </c>
      <c r="G2119" s="119"/>
      <c r="H2119" s="121" t="s">
        <v>1123</v>
      </c>
      <c r="I2119" s="92"/>
    </row>
    <row r="2120" spans="1:9" x14ac:dyDescent="0.2">
      <c r="A2120" s="69">
        <v>2120</v>
      </c>
      <c r="B2120" s="115" t="s">
        <v>6369</v>
      </c>
      <c r="C2120" s="115" t="s">
        <v>6370</v>
      </c>
      <c r="D2120" s="115" t="s">
        <v>6371</v>
      </c>
      <c r="E2120" s="119">
        <v>3102091776</v>
      </c>
      <c r="F2120" s="120" t="s">
        <v>6372</v>
      </c>
      <c r="G2120" s="119">
        <v>351163</v>
      </c>
      <c r="H2120" s="121" t="s">
        <v>1123</v>
      </c>
      <c r="I2120" s="92"/>
    </row>
    <row r="2121" spans="1:9" x14ac:dyDescent="0.2">
      <c r="A2121" s="69">
        <v>2121</v>
      </c>
      <c r="B2121" s="115" t="s">
        <v>6373</v>
      </c>
      <c r="C2121" s="115" t="s">
        <v>639</v>
      </c>
      <c r="D2121" s="115" t="s">
        <v>6374</v>
      </c>
      <c r="E2121" s="119">
        <v>3123356311</v>
      </c>
      <c r="F2121" s="120" t="s">
        <v>3256</v>
      </c>
      <c r="G2121" s="119"/>
      <c r="H2121" s="118" t="s">
        <v>1123</v>
      </c>
      <c r="I2121" s="92"/>
    </row>
    <row r="2122" spans="1:9" x14ac:dyDescent="0.2">
      <c r="A2122" s="69">
        <v>2122</v>
      </c>
      <c r="B2122" s="115" t="s">
        <v>6375</v>
      </c>
      <c r="C2122" s="115" t="s">
        <v>6376</v>
      </c>
      <c r="D2122" s="115" t="s">
        <v>6377</v>
      </c>
      <c r="E2122" s="119"/>
      <c r="F2122" s="120" t="s">
        <v>3334</v>
      </c>
      <c r="G2122" s="119">
        <v>1019017650</v>
      </c>
      <c r="H2122" s="121" t="s">
        <v>1123</v>
      </c>
      <c r="I2122" s="92"/>
    </row>
    <row r="2123" spans="1:9" x14ac:dyDescent="0.2">
      <c r="A2123" s="69">
        <v>2123</v>
      </c>
      <c r="B2123" s="115" t="s">
        <v>5718</v>
      </c>
      <c r="C2123" s="115" t="s">
        <v>6378</v>
      </c>
      <c r="D2123" s="115" t="s">
        <v>6379</v>
      </c>
      <c r="E2123" s="119"/>
      <c r="F2123" s="120" t="s">
        <v>4699</v>
      </c>
      <c r="G2123" s="119"/>
      <c r="H2123" s="120" t="s">
        <v>1123</v>
      </c>
      <c r="I2123" s="92"/>
    </row>
    <row r="2124" spans="1:9" x14ac:dyDescent="0.2">
      <c r="A2124" s="69">
        <v>2124</v>
      </c>
      <c r="B2124" s="115" t="s">
        <v>6380</v>
      </c>
      <c r="C2124" s="115" t="s">
        <v>6381</v>
      </c>
      <c r="D2124" s="115" t="s">
        <v>6382</v>
      </c>
      <c r="E2124" s="119">
        <v>3195413776</v>
      </c>
      <c r="F2124" s="120" t="s">
        <v>3564</v>
      </c>
      <c r="G2124" s="119"/>
      <c r="H2124" s="120" t="s">
        <v>1123</v>
      </c>
      <c r="I2124" s="92"/>
    </row>
    <row r="2125" spans="1:9" x14ac:dyDescent="0.2">
      <c r="A2125" s="69">
        <v>2125</v>
      </c>
      <c r="B2125" s="116" t="s">
        <v>6383</v>
      </c>
      <c r="C2125" s="116" t="s">
        <v>1062</v>
      </c>
      <c r="D2125" s="116" t="s">
        <v>6384</v>
      </c>
      <c r="E2125" s="117">
        <v>3102630925</v>
      </c>
      <c r="F2125" s="118" t="s">
        <v>2418</v>
      </c>
      <c r="G2125" s="117">
        <v>1033728218</v>
      </c>
      <c r="H2125" s="118" t="s">
        <v>1123</v>
      </c>
      <c r="I2125" s="92"/>
    </row>
    <row r="2126" spans="1:9" x14ac:dyDescent="0.2">
      <c r="A2126" s="69">
        <v>2126</v>
      </c>
      <c r="B2126" s="115" t="s">
        <v>6385</v>
      </c>
      <c r="C2126" s="115" t="s">
        <v>6386</v>
      </c>
      <c r="D2126" s="115" t="s">
        <v>6387</v>
      </c>
      <c r="E2126" s="119">
        <v>3214781355</v>
      </c>
      <c r="F2126" s="120" t="s">
        <v>3564</v>
      </c>
      <c r="G2126" s="119">
        <v>1013638665</v>
      </c>
      <c r="H2126" s="118" t="s">
        <v>1123</v>
      </c>
      <c r="I2126" s="92"/>
    </row>
    <row r="2127" spans="1:9" x14ac:dyDescent="0.2">
      <c r="A2127" s="69">
        <v>2127</v>
      </c>
      <c r="B2127" s="115" t="s">
        <v>6388</v>
      </c>
      <c r="C2127" s="115" t="s">
        <v>6389</v>
      </c>
      <c r="D2127" s="115" t="s">
        <v>6390</v>
      </c>
      <c r="E2127" s="119">
        <v>2053541</v>
      </c>
      <c r="F2127" s="120"/>
      <c r="G2127" s="119">
        <v>79428997</v>
      </c>
      <c r="H2127" s="120" t="s">
        <v>1123</v>
      </c>
      <c r="I2127" s="92"/>
    </row>
    <row r="2128" spans="1:9" x14ac:dyDescent="0.2">
      <c r="A2128" s="69">
        <v>2128</v>
      </c>
      <c r="B2128" s="115" t="s">
        <v>6391</v>
      </c>
      <c r="C2128" s="115" t="s">
        <v>6392</v>
      </c>
      <c r="D2128" s="115" t="s">
        <v>6393</v>
      </c>
      <c r="E2128" s="119">
        <v>3112069935</v>
      </c>
      <c r="F2128" s="120" t="s">
        <v>2418</v>
      </c>
      <c r="G2128" s="119">
        <v>1022928463</v>
      </c>
      <c r="H2128" s="118" t="s">
        <v>1123</v>
      </c>
      <c r="I2128" s="92"/>
    </row>
    <row r="2129" spans="1:9" x14ac:dyDescent="0.2">
      <c r="A2129" s="69">
        <v>2129</v>
      </c>
      <c r="B2129" s="115" t="s">
        <v>6394</v>
      </c>
      <c r="C2129" s="115" t="s">
        <v>6395</v>
      </c>
      <c r="D2129" s="115" t="s">
        <v>6396</v>
      </c>
      <c r="E2129" s="119">
        <v>7605685</v>
      </c>
      <c r="F2129" s="120" t="s">
        <v>6228</v>
      </c>
      <c r="G2129" s="119">
        <v>51581035</v>
      </c>
      <c r="H2129" s="121" t="s">
        <v>1123</v>
      </c>
      <c r="I2129" s="92"/>
    </row>
    <row r="2130" spans="1:9" x14ac:dyDescent="0.2">
      <c r="A2130" s="69">
        <v>2130</v>
      </c>
      <c r="B2130" s="115" t="s">
        <v>6397</v>
      </c>
      <c r="C2130" s="115" t="s">
        <v>6398</v>
      </c>
      <c r="D2130" s="115" t="s">
        <v>6399</v>
      </c>
      <c r="E2130" s="119">
        <v>2052290</v>
      </c>
      <c r="F2130" s="118" t="s">
        <v>3334</v>
      </c>
      <c r="G2130" s="119"/>
      <c r="H2130" s="121" t="s">
        <v>1123</v>
      </c>
      <c r="I2130" s="92"/>
    </row>
    <row r="2131" spans="1:9" x14ac:dyDescent="0.2">
      <c r="A2131" s="69">
        <v>2131</v>
      </c>
      <c r="B2131" s="115" t="s">
        <v>6400</v>
      </c>
      <c r="C2131" s="115" t="s">
        <v>3420</v>
      </c>
      <c r="D2131" s="115" t="s">
        <v>6401</v>
      </c>
      <c r="E2131" s="119">
        <v>7629837</v>
      </c>
      <c r="F2131" s="118" t="s">
        <v>6228</v>
      </c>
      <c r="G2131" s="119">
        <v>52709771</v>
      </c>
      <c r="H2131" s="121" t="s">
        <v>1123</v>
      </c>
      <c r="I2131" s="92"/>
    </row>
    <row r="2132" spans="1:9" x14ac:dyDescent="0.2">
      <c r="A2132" s="69">
        <v>2132</v>
      </c>
      <c r="B2132" s="115" t="s">
        <v>1091</v>
      </c>
      <c r="C2132" s="115" t="s">
        <v>6402</v>
      </c>
      <c r="D2132" s="115" t="s">
        <v>6403</v>
      </c>
      <c r="E2132" s="119"/>
      <c r="F2132" s="118" t="s">
        <v>3334</v>
      </c>
      <c r="G2132" s="119"/>
      <c r="H2132" s="121" t="s">
        <v>1123</v>
      </c>
      <c r="I2132" s="92"/>
    </row>
    <row r="2133" spans="1:9" x14ac:dyDescent="0.2">
      <c r="A2133" s="69">
        <v>2133</v>
      </c>
      <c r="B2133" s="116" t="s">
        <v>6029</v>
      </c>
      <c r="C2133" s="116" t="s">
        <v>6030</v>
      </c>
      <c r="D2133" s="116" t="s">
        <v>6031</v>
      </c>
      <c r="E2133" s="117">
        <v>3123185305</v>
      </c>
      <c r="F2133" s="118" t="s">
        <v>2418</v>
      </c>
      <c r="G2133" s="117">
        <v>1018405248</v>
      </c>
      <c r="H2133" s="118" t="s">
        <v>1123</v>
      </c>
      <c r="I2133" s="92"/>
    </row>
    <row r="2134" spans="1:9" x14ac:dyDescent="0.2">
      <c r="A2134" s="69">
        <v>2134</v>
      </c>
      <c r="B2134" s="116" t="s">
        <v>6404</v>
      </c>
      <c r="C2134" s="116" t="s">
        <v>6405</v>
      </c>
      <c r="D2134" s="116" t="s">
        <v>6406</v>
      </c>
      <c r="E2134" s="117">
        <v>3112718186</v>
      </c>
      <c r="F2134" s="118" t="s">
        <v>4699</v>
      </c>
      <c r="G2134" s="117"/>
      <c r="H2134" s="118" t="s">
        <v>1123</v>
      </c>
      <c r="I2134" s="92"/>
    </row>
    <row r="2135" spans="1:9" x14ac:dyDescent="0.2">
      <c r="A2135" s="69">
        <v>2135</v>
      </c>
      <c r="B2135" s="115" t="s">
        <v>6407</v>
      </c>
      <c r="C2135" s="115" t="s">
        <v>948</v>
      </c>
      <c r="D2135" s="115"/>
      <c r="E2135" s="119"/>
      <c r="F2135" s="120" t="s">
        <v>3334</v>
      </c>
      <c r="G2135" s="119"/>
      <c r="H2135" s="121" t="s">
        <v>1123</v>
      </c>
      <c r="I2135" s="92"/>
    </row>
    <row r="2136" spans="1:9" x14ac:dyDescent="0.2">
      <c r="A2136" s="69">
        <v>2136</v>
      </c>
      <c r="B2136" s="116" t="s">
        <v>6408</v>
      </c>
      <c r="C2136" s="116" t="s">
        <v>6409</v>
      </c>
      <c r="D2136" s="116" t="s">
        <v>6410</v>
      </c>
      <c r="E2136" s="117">
        <v>5107813</v>
      </c>
      <c r="F2136" s="118" t="s">
        <v>3256</v>
      </c>
      <c r="G2136" s="117">
        <v>52141011</v>
      </c>
      <c r="H2136" s="118" t="s">
        <v>1123</v>
      </c>
      <c r="I2136" s="92"/>
    </row>
    <row r="2137" spans="1:9" x14ac:dyDescent="0.2">
      <c r="A2137" s="69">
        <v>2137</v>
      </c>
      <c r="B2137" s="115" t="s">
        <v>6411</v>
      </c>
      <c r="C2137" s="115" t="s">
        <v>6412</v>
      </c>
      <c r="D2137" s="115" t="s">
        <v>6413</v>
      </c>
      <c r="E2137" s="119">
        <v>3214674142</v>
      </c>
      <c r="F2137" s="120" t="s">
        <v>3564</v>
      </c>
      <c r="G2137" s="119"/>
      <c r="H2137" s="118" t="s">
        <v>1123</v>
      </c>
      <c r="I2137" s="92"/>
    </row>
    <row r="2138" spans="1:9" x14ac:dyDescent="0.2">
      <c r="A2138" s="69">
        <v>2138</v>
      </c>
      <c r="B2138" s="116" t="s">
        <v>6414</v>
      </c>
      <c r="C2138" s="116" t="s">
        <v>6415</v>
      </c>
      <c r="D2138" s="116" t="s">
        <v>6416</v>
      </c>
      <c r="E2138" s="117">
        <v>3142812311</v>
      </c>
      <c r="F2138" s="118" t="s">
        <v>3301</v>
      </c>
      <c r="G2138" s="117">
        <v>79565141</v>
      </c>
      <c r="H2138" s="118" t="s">
        <v>1123</v>
      </c>
      <c r="I2138" s="92"/>
    </row>
    <row r="2139" spans="1:9" x14ac:dyDescent="0.2">
      <c r="A2139" s="69">
        <v>2139</v>
      </c>
      <c r="B2139" s="115" t="s">
        <v>6417</v>
      </c>
      <c r="C2139" s="115" t="s">
        <v>6418</v>
      </c>
      <c r="D2139" s="115" t="s">
        <v>6419</v>
      </c>
      <c r="E2139" s="119">
        <v>7601174</v>
      </c>
      <c r="F2139" s="120" t="s">
        <v>3564</v>
      </c>
      <c r="G2139" s="119"/>
      <c r="H2139" s="118" t="s">
        <v>1123</v>
      </c>
      <c r="I2139" s="92"/>
    </row>
    <row r="2140" spans="1:9" x14ac:dyDescent="0.2">
      <c r="A2140" s="69">
        <v>2140</v>
      </c>
      <c r="B2140" s="115" t="s">
        <v>6420</v>
      </c>
      <c r="C2140" s="115" t="s">
        <v>950</v>
      </c>
      <c r="D2140" s="115" t="s">
        <v>6421</v>
      </c>
      <c r="E2140" s="119"/>
      <c r="F2140" s="120" t="s">
        <v>3564</v>
      </c>
      <c r="G2140" s="119"/>
      <c r="H2140" s="118" t="s">
        <v>1123</v>
      </c>
      <c r="I2140" s="92"/>
    </row>
    <row r="2141" spans="1:9" x14ac:dyDescent="0.2">
      <c r="A2141" s="69">
        <v>2141</v>
      </c>
      <c r="B2141" s="115" t="s">
        <v>6422</v>
      </c>
      <c r="C2141" s="115" t="s">
        <v>639</v>
      </c>
      <c r="D2141" s="115" t="s">
        <v>6423</v>
      </c>
      <c r="E2141" s="119">
        <v>3132536579</v>
      </c>
      <c r="F2141" s="120" t="s">
        <v>1033</v>
      </c>
      <c r="G2141" s="82">
        <v>53046009</v>
      </c>
      <c r="H2141" s="95" t="s">
        <v>4141</v>
      </c>
      <c r="I2141" s="92"/>
    </row>
    <row r="2142" spans="1:9" x14ac:dyDescent="0.2">
      <c r="A2142" s="69">
        <v>2142</v>
      </c>
      <c r="B2142" s="111" t="s">
        <v>6424</v>
      </c>
      <c r="C2142" s="111" t="s">
        <v>6425</v>
      </c>
      <c r="D2142" s="111" t="s">
        <v>6426</v>
      </c>
      <c r="E2142" s="112">
        <v>3114776869</v>
      </c>
      <c r="F2142" s="113" t="s">
        <v>6427</v>
      </c>
      <c r="G2142" s="112"/>
      <c r="H2142" s="113" t="s">
        <v>1123</v>
      </c>
      <c r="I2142" s="92"/>
    </row>
    <row r="2143" spans="1:9" x14ac:dyDescent="0.2">
      <c r="A2143" s="69">
        <v>2143</v>
      </c>
      <c r="B2143" s="111" t="s">
        <v>6428</v>
      </c>
      <c r="C2143" s="111" t="s">
        <v>6429</v>
      </c>
      <c r="D2143" s="111" t="s">
        <v>6430</v>
      </c>
      <c r="E2143" s="112">
        <v>3102719835</v>
      </c>
      <c r="F2143" s="113" t="s">
        <v>6427</v>
      </c>
      <c r="G2143" s="112">
        <v>79559522</v>
      </c>
      <c r="H2143" s="113" t="s">
        <v>1123</v>
      </c>
      <c r="I2143" s="92"/>
    </row>
    <row r="2144" spans="1:9" x14ac:dyDescent="0.2">
      <c r="A2144" s="69">
        <v>2144</v>
      </c>
      <c r="B2144" s="111" t="s">
        <v>6431</v>
      </c>
      <c r="C2144" s="111" t="s">
        <v>6432</v>
      </c>
      <c r="D2144" s="111" t="s">
        <v>6433</v>
      </c>
      <c r="E2144" s="112">
        <v>3228149928</v>
      </c>
      <c r="F2144" s="113" t="s">
        <v>6427</v>
      </c>
      <c r="G2144" s="112">
        <v>79906328</v>
      </c>
      <c r="H2144" s="113" t="s">
        <v>1123</v>
      </c>
      <c r="I2144" s="92"/>
    </row>
    <row r="2145" spans="1:9" x14ac:dyDescent="0.2">
      <c r="A2145" s="69">
        <v>2145</v>
      </c>
      <c r="B2145" s="111" t="s">
        <v>6434</v>
      </c>
      <c r="C2145" s="111" t="s">
        <v>6435</v>
      </c>
      <c r="D2145" s="111" t="s">
        <v>6436</v>
      </c>
      <c r="E2145" s="112">
        <v>3133408660</v>
      </c>
      <c r="F2145" s="113" t="s">
        <v>6427</v>
      </c>
      <c r="G2145" s="112"/>
      <c r="H2145" s="113" t="s">
        <v>1123</v>
      </c>
      <c r="I2145" s="92"/>
    </row>
    <row r="2146" spans="1:9" x14ac:dyDescent="0.2">
      <c r="A2146" s="69">
        <v>2146</v>
      </c>
      <c r="B2146" s="111" t="s">
        <v>6437</v>
      </c>
      <c r="C2146" s="111" t="s">
        <v>6438</v>
      </c>
      <c r="D2146" s="111" t="s">
        <v>6439</v>
      </c>
      <c r="E2146" s="112"/>
      <c r="F2146" s="113" t="s">
        <v>6427</v>
      </c>
      <c r="G2146" s="112">
        <v>1033690534</v>
      </c>
      <c r="H2146" s="113" t="s">
        <v>1123</v>
      </c>
      <c r="I2146" s="92"/>
    </row>
    <row r="2147" spans="1:9" x14ac:dyDescent="0.2">
      <c r="A2147" s="69">
        <v>2147</v>
      </c>
      <c r="B2147" s="111" t="s">
        <v>6440</v>
      </c>
      <c r="C2147" s="111" t="s">
        <v>6441</v>
      </c>
      <c r="D2147" s="111" t="s">
        <v>6442</v>
      </c>
      <c r="E2147" s="112">
        <v>4705475</v>
      </c>
      <c r="F2147" s="113" t="s">
        <v>4631</v>
      </c>
      <c r="G2147" s="112">
        <v>41743989</v>
      </c>
      <c r="H2147" s="113" t="s">
        <v>1123</v>
      </c>
      <c r="I2147" s="92"/>
    </row>
    <row r="2148" spans="1:9" x14ac:dyDescent="0.2">
      <c r="A2148" s="69">
        <v>2148</v>
      </c>
      <c r="B2148" s="111" t="s">
        <v>6443</v>
      </c>
      <c r="C2148" s="111" t="s">
        <v>6444</v>
      </c>
      <c r="D2148" s="111" t="s">
        <v>6445</v>
      </c>
      <c r="E2148" s="112">
        <v>3184144848</v>
      </c>
      <c r="F2148" s="113" t="s">
        <v>3256</v>
      </c>
      <c r="G2148" s="112">
        <v>1030616808</v>
      </c>
      <c r="H2148" s="113" t="s">
        <v>1123</v>
      </c>
      <c r="I2148" s="92"/>
    </row>
    <row r="2149" spans="1:9" x14ac:dyDescent="0.2">
      <c r="A2149" s="69">
        <v>2149</v>
      </c>
      <c r="B2149" s="89" t="s">
        <v>6446</v>
      </c>
      <c r="C2149" s="89" t="s">
        <v>6447</v>
      </c>
      <c r="D2149" s="89" t="s">
        <v>6448</v>
      </c>
      <c r="E2149" s="82">
        <v>3203168644</v>
      </c>
      <c r="F2149" s="95" t="s">
        <v>6449</v>
      </c>
      <c r="G2149" s="82" t="s">
        <v>6450</v>
      </c>
      <c r="H2149" s="113" t="s">
        <v>1123</v>
      </c>
      <c r="I2149" s="92"/>
    </row>
    <row r="2150" spans="1:9" x14ac:dyDescent="0.2">
      <c r="A2150" s="69">
        <v>2150</v>
      </c>
      <c r="B2150" s="89" t="s">
        <v>6451</v>
      </c>
      <c r="C2150" s="89" t="s">
        <v>639</v>
      </c>
      <c r="D2150" s="89" t="s">
        <v>6452</v>
      </c>
      <c r="E2150" s="82">
        <v>2056185</v>
      </c>
      <c r="F2150" s="95" t="s">
        <v>6453</v>
      </c>
      <c r="G2150" s="82">
        <v>41354530</v>
      </c>
      <c r="H2150" s="113" t="s">
        <v>1123</v>
      </c>
      <c r="I2150" s="92"/>
    </row>
    <row r="2151" spans="1:9" x14ac:dyDescent="0.2">
      <c r="A2151" s="69">
        <v>2151</v>
      </c>
      <c r="B2151" s="89" t="s">
        <v>6454</v>
      </c>
      <c r="C2151" s="89" t="s">
        <v>639</v>
      </c>
      <c r="D2151" s="89" t="s">
        <v>6455</v>
      </c>
      <c r="E2151" s="82"/>
      <c r="F2151" s="95" t="s">
        <v>6456</v>
      </c>
      <c r="G2151" s="82"/>
      <c r="H2151" s="113" t="s">
        <v>1123</v>
      </c>
      <c r="I2151" s="92"/>
    </row>
    <row r="2152" spans="1:9" x14ac:dyDescent="0.2">
      <c r="A2152" s="69">
        <v>2152</v>
      </c>
      <c r="B2152" s="111" t="s">
        <v>6457</v>
      </c>
      <c r="C2152" s="111" t="s">
        <v>5414</v>
      </c>
      <c r="D2152" s="111" t="s">
        <v>6458</v>
      </c>
      <c r="E2152" s="112">
        <v>3204009854</v>
      </c>
      <c r="F2152" s="113" t="s">
        <v>3256</v>
      </c>
      <c r="G2152" s="112">
        <v>1023907642</v>
      </c>
      <c r="H2152" s="113" t="s">
        <v>1123</v>
      </c>
      <c r="I2152" s="92"/>
    </row>
    <row r="2153" spans="1:9" x14ac:dyDescent="0.2">
      <c r="A2153" s="69">
        <v>2153</v>
      </c>
      <c r="B2153" s="111" t="s">
        <v>6459</v>
      </c>
      <c r="C2153" s="111" t="s">
        <v>6460</v>
      </c>
      <c r="D2153" s="111" t="s">
        <v>6461</v>
      </c>
      <c r="E2153" s="112">
        <v>3118554905</v>
      </c>
      <c r="F2153" s="113" t="s">
        <v>3256</v>
      </c>
      <c r="G2153" s="112">
        <v>1031131427</v>
      </c>
      <c r="H2153" s="113" t="s">
        <v>1123</v>
      </c>
      <c r="I2153" s="92"/>
    </row>
    <row r="2154" spans="1:9" x14ac:dyDescent="0.2">
      <c r="A2154" s="69">
        <v>2154</v>
      </c>
      <c r="B2154" s="89" t="s">
        <v>4460</v>
      </c>
      <c r="C2154" s="89" t="s">
        <v>6462</v>
      </c>
      <c r="D2154" s="89" t="s">
        <v>6463</v>
      </c>
      <c r="E2154" s="82">
        <v>3002886072</v>
      </c>
      <c r="F2154" s="95" t="s">
        <v>3256</v>
      </c>
      <c r="G2154" s="82">
        <v>21047514</v>
      </c>
      <c r="H2154" s="118" t="s">
        <v>1123</v>
      </c>
      <c r="I2154" s="92"/>
    </row>
    <row r="2155" spans="1:9" x14ac:dyDescent="0.2">
      <c r="A2155" s="69">
        <v>2155</v>
      </c>
      <c r="B2155" s="89" t="s">
        <v>6464</v>
      </c>
      <c r="C2155" s="89" t="s">
        <v>6465</v>
      </c>
      <c r="D2155" s="89" t="s">
        <v>6466</v>
      </c>
      <c r="E2155" s="82">
        <v>3209956630</v>
      </c>
      <c r="F2155" s="95" t="s">
        <v>4689</v>
      </c>
      <c r="G2155" s="82">
        <v>41740125</v>
      </c>
      <c r="H2155" s="113" t="s">
        <v>1123</v>
      </c>
      <c r="I2155" s="92"/>
    </row>
    <row r="2156" spans="1:9" x14ac:dyDescent="0.2">
      <c r="A2156" s="69">
        <v>2156</v>
      </c>
      <c r="B2156" s="111" t="s">
        <v>6454</v>
      </c>
      <c r="C2156" s="111" t="s">
        <v>639</v>
      </c>
      <c r="D2156" s="111" t="s">
        <v>6455</v>
      </c>
      <c r="E2156" s="112"/>
      <c r="F2156" s="113" t="s">
        <v>6456</v>
      </c>
      <c r="G2156" s="112"/>
      <c r="H2156" s="113" t="s">
        <v>1123</v>
      </c>
      <c r="I2156" s="92"/>
    </row>
    <row r="2157" spans="1:9" x14ac:dyDescent="0.2">
      <c r="A2157" s="69">
        <v>2157</v>
      </c>
      <c r="B2157" s="89" t="s">
        <v>6467</v>
      </c>
      <c r="C2157" s="115" t="s">
        <v>948</v>
      </c>
      <c r="D2157" s="89" t="s">
        <v>6468</v>
      </c>
      <c r="E2157" s="82">
        <v>3125265654</v>
      </c>
      <c r="F2157" s="120" t="s">
        <v>4699</v>
      </c>
      <c r="G2157" s="82"/>
      <c r="H2157" s="118" t="s">
        <v>1123</v>
      </c>
      <c r="I2157" s="92"/>
    </row>
    <row r="2158" spans="1:9" x14ac:dyDescent="0.2">
      <c r="A2158" s="69">
        <v>2158</v>
      </c>
      <c r="B2158" s="89" t="s">
        <v>6469</v>
      </c>
      <c r="C2158" s="89" t="s">
        <v>948</v>
      </c>
      <c r="D2158" s="89" t="s">
        <v>6470</v>
      </c>
      <c r="E2158" s="82"/>
      <c r="F2158" s="95" t="s">
        <v>3256</v>
      </c>
      <c r="G2158" s="82">
        <v>197223000</v>
      </c>
      <c r="H2158" s="118" t="s">
        <v>1123</v>
      </c>
      <c r="I2158" s="92"/>
    </row>
    <row r="2159" spans="1:9" x14ac:dyDescent="0.2">
      <c r="A2159" s="69">
        <v>2159</v>
      </c>
      <c r="B2159" s="111" t="s">
        <v>6471</v>
      </c>
      <c r="C2159" s="111" t="s">
        <v>6472</v>
      </c>
      <c r="D2159" s="111" t="s">
        <v>6473</v>
      </c>
      <c r="E2159" s="112">
        <v>3227220635</v>
      </c>
      <c r="F2159" s="113" t="s">
        <v>3256</v>
      </c>
      <c r="G2159" s="112" t="s">
        <v>6474</v>
      </c>
      <c r="H2159" s="113" t="s">
        <v>1123</v>
      </c>
      <c r="I2159" s="92"/>
    </row>
    <row r="2160" spans="1:9" x14ac:dyDescent="0.2">
      <c r="A2160" s="69">
        <v>2160</v>
      </c>
      <c r="B2160" s="89" t="s">
        <v>6475</v>
      </c>
      <c r="C2160" s="89" t="s">
        <v>6476</v>
      </c>
      <c r="D2160" s="89" t="s">
        <v>6477</v>
      </c>
      <c r="E2160" s="82">
        <v>5104478</v>
      </c>
      <c r="F2160" s="95" t="s">
        <v>3256</v>
      </c>
      <c r="G2160" s="82">
        <v>42525517</v>
      </c>
      <c r="H2160" s="118" t="s">
        <v>1123</v>
      </c>
      <c r="I2160" s="92"/>
    </row>
    <row r="2161" spans="1:9" x14ac:dyDescent="0.2">
      <c r="A2161" s="69">
        <v>2161</v>
      </c>
      <c r="B2161" s="111" t="s">
        <v>6478</v>
      </c>
      <c r="C2161" s="111" t="s">
        <v>6479</v>
      </c>
      <c r="D2161" s="111" t="s">
        <v>6480</v>
      </c>
      <c r="E2161" s="112">
        <v>3734513</v>
      </c>
      <c r="F2161" s="113" t="s">
        <v>3256</v>
      </c>
      <c r="G2161" s="112"/>
      <c r="H2161" s="113" t="s">
        <v>1123</v>
      </c>
      <c r="I2161" s="92"/>
    </row>
    <row r="2162" spans="1:9" x14ac:dyDescent="0.2">
      <c r="A2162" s="69">
        <v>2162</v>
      </c>
      <c r="B2162" s="89" t="s">
        <v>6481</v>
      </c>
      <c r="C2162" s="89" t="s">
        <v>6482</v>
      </c>
      <c r="D2162" s="89" t="s">
        <v>6483</v>
      </c>
      <c r="E2162" s="82" t="s">
        <v>6484</v>
      </c>
      <c r="F2162" s="95" t="s">
        <v>3564</v>
      </c>
      <c r="G2162" s="82">
        <v>1031165094</v>
      </c>
      <c r="H2162" s="113" t="s">
        <v>1123</v>
      </c>
      <c r="I2162" s="92"/>
    </row>
    <row r="2163" spans="1:9" x14ac:dyDescent="0.2">
      <c r="A2163" s="69">
        <v>2163</v>
      </c>
      <c r="B2163" s="111" t="s">
        <v>6485</v>
      </c>
      <c r="C2163" s="111" t="s">
        <v>6486</v>
      </c>
      <c r="D2163" s="111" t="s">
        <v>6487</v>
      </c>
      <c r="E2163" s="112">
        <v>3136477074</v>
      </c>
      <c r="F2163" s="113" t="s">
        <v>3301</v>
      </c>
      <c r="G2163" s="112"/>
      <c r="H2163" s="113" t="s">
        <v>1123</v>
      </c>
      <c r="I2163" s="92"/>
    </row>
    <row r="2164" spans="1:9" x14ac:dyDescent="0.2">
      <c r="A2164" s="69">
        <v>2164</v>
      </c>
      <c r="B2164" s="89" t="s">
        <v>6488</v>
      </c>
      <c r="C2164" s="89" t="s">
        <v>6489</v>
      </c>
      <c r="D2164" s="89" t="s">
        <v>6490</v>
      </c>
      <c r="E2164" s="82">
        <v>3115987362</v>
      </c>
      <c r="F2164" s="95" t="s">
        <v>3564</v>
      </c>
      <c r="G2164" s="82" t="s">
        <v>6491</v>
      </c>
      <c r="H2164" s="118" t="s">
        <v>1123</v>
      </c>
      <c r="I2164" s="92"/>
    </row>
    <row r="2165" spans="1:9" x14ac:dyDescent="0.2">
      <c r="A2165" s="69">
        <v>2165</v>
      </c>
      <c r="B2165" s="89" t="s">
        <v>6492</v>
      </c>
      <c r="C2165" s="89" t="s">
        <v>6493</v>
      </c>
      <c r="D2165" s="89" t="s">
        <v>6494</v>
      </c>
      <c r="E2165" s="82"/>
      <c r="F2165" s="120" t="s">
        <v>3564</v>
      </c>
      <c r="G2165" s="82"/>
      <c r="H2165" s="118" t="s">
        <v>1123</v>
      </c>
      <c r="I2165" s="92"/>
    </row>
    <row r="2166" spans="1:9" x14ac:dyDescent="0.2">
      <c r="A2166" s="69">
        <v>2166</v>
      </c>
      <c r="B2166" s="89" t="s">
        <v>6495</v>
      </c>
      <c r="C2166" s="89" t="s">
        <v>6496</v>
      </c>
      <c r="D2166" s="89" t="s">
        <v>6497</v>
      </c>
      <c r="E2166" s="82">
        <v>7690173</v>
      </c>
      <c r="F2166" s="95" t="s">
        <v>3564</v>
      </c>
      <c r="G2166" s="82">
        <v>1022944876</v>
      </c>
      <c r="H2166" s="118" t="s">
        <v>1123</v>
      </c>
      <c r="I2166" s="92"/>
    </row>
    <row r="2167" spans="1:9" x14ac:dyDescent="0.2">
      <c r="A2167" s="69">
        <v>2167</v>
      </c>
      <c r="B2167" s="111" t="s">
        <v>6498</v>
      </c>
      <c r="C2167" s="111" t="s">
        <v>6499</v>
      </c>
      <c r="D2167" s="111" t="s">
        <v>6500</v>
      </c>
      <c r="E2167" s="112">
        <v>3112913281</v>
      </c>
      <c r="F2167" s="113" t="s">
        <v>3564</v>
      </c>
      <c r="G2167" s="112">
        <v>1007322517</v>
      </c>
      <c r="H2167" s="113" t="s">
        <v>1123</v>
      </c>
      <c r="I2167" s="92"/>
    </row>
    <row r="2168" spans="1:9" x14ac:dyDescent="0.2">
      <c r="A2168" s="69">
        <v>2168</v>
      </c>
      <c r="B2168" s="111" t="s">
        <v>6501</v>
      </c>
      <c r="C2168" s="111" t="s">
        <v>1348</v>
      </c>
      <c r="D2168" s="111" t="s">
        <v>6502</v>
      </c>
      <c r="E2168" s="112">
        <v>7694705</v>
      </c>
      <c r="F2168" s="113" t="s">
        <v>3564</v>
      </c>
      <c r="G2168" s="112">
        <v>65694002</v>
      </c>
      <c r="H2168" s="113" t="s">
        <v>1123</v>
      </c>
      <c r="I2168" s="92"/>
    </row>
    <row r="2169" spans="1:9" x14ac:dyDescent="0.2">
      <c r="A2169" s="69">
        <v>2169</v>
      </c>
      <c r="B2169" s="89" t="s">
        <v>6503</v>
      </c>
      <c r="C2169" s="89" t="s">
        <v>6504</v>
      </c>
      <c r="D2169" s="89" t="s">
        <v>6505</v>
      </c>
      <c r="E2169" s="82">
        <v>3208532447</v>
      </c>
      <c r="F2169" s="95" t="s">
        <v>1090</v>
      </c>
      <c r="G2169" s="82">
        <v>79805210</v>
      </c>
      <c r="H2169" s="95" t="s">
        <v>4141</v>
      </c>
      <c r="I2169" s="92"/>
    </row>
    <row r="2170" spans="1:9" x14ac:dyDescent="0.2">
      <c r="A2170" s="69">
        <v>2170</v>
      </c>
      <c r="B2170" s="89" t="s">
        <v>6506</v>
      </c>
      <c r="C2170" s="89" t="s">
        <v>6507</v>
      </c>
      <c r="D2170" s="89" t="s">
        <v>6508</v>
      </c>
      <c r="E2170" s="82">
        <v>3138511540</v>
      </c>
      <c r="F2170" s="95" t="s">
        <v>1084</v>
      </c>
      <c r="G2170" s="82">
        <v>1110448510</v>
      </c>
      <c r="H2170" s="95" t="s">
        <v>4141</v>
      </c>
      <c r="I2170" s="92"/>
    </row>
    <row r="2171" spans="1:9" x14ac:dyDescent="0.2">
      <c r="A2171" s="69">
        <v>2171</v>
      </c>
      <c r="B2171" s="89" t="s">
        <v>6509</v>
      </c>
      <c r="C2171" s="89" t="s">
        <v>6510</v>
      </c>
      <c r="D2171" s="89" t="s">
        <v>6511</v>
      </c>
      <c r="E2171" s="82">
        <v>3134170783</v>
      </c>
      <c r="F2171" s="95" t="s">
        <v>1044</v>
      </c>
      <c r="G2171" s="82">
        <v>52260318</v>
      </c>
      <c r="H2171" s="95" t="s">
        <v>4141</v>
      </c>
      <c r="I2171" s="92"/>
    </row>
    <row r="2172" spans="1:9" x14ac:dyDescent="0.2">
      <c r="A2172" s="69">
        <v>2172</v>
      </c>
      <c r="B2172" s="89" t="s">
        <v>6512</v>
      </c>
      <c r="C2172" s="89" t="s">
        <v>947</v>
      </c>
      <c r="D2172" s="89" t="s">
        <v>6513</v>
      </c>
      <c r="E2172" s="82">
        <v>31247725356</v>
      </c>
      <c r="F2172" s="95" t="s">
        <v>2500</v>
      </c>
      <c r="G2172" s="82">
        <v>52731091</v>
      </c>
      <c r="H2172" s="95" t="s">
        <v>4141</v>
      </c>
      <c r="I2172" s="92"/>
    </row>
    <row r="2173" spans="1:9" x14ac:dyDescent="0.2">
      <c r="A2173" s="69">
        <v>2173</v>
      </c>
      <c r="B2173" s="89" t="s">
        <v>6514</v>
      </c>
      <c r="C2173" s="89" t="s">
        <v>639</v>
      </c>
      <c r="D2173" s="89" t="s">
        <v>6515</v>
      </c>
      <c r="E2173" s="82">
        <v>2060757</v>
      </c>
      <c r="F2173" s="95" t="s">
        <v>2736</v>
      </c>
      <c r="G2173" s="82">
        <v>41690054</v>
      </c>
      <c r="H2173" s="95" t="s">
        <v>4141</v>
      </c>
      <c r="I2173" s="92"/>
    </row>
    <row r="2174" spans="1:9" x14ac:dyDescent="0.2">
      <c r="A2174" s="69">
        <v>2174</v>
      </c>
      <c r="B2174" s="89" t="s">
        <v>6516</v>
      </c>
      <c r="C2174" s="89" t="s">
        <v>6517</v>
      </c>
      <c r="D2174" s="89" t="s">
        <v>6518</v>
      </c>
      <c r="E2174" s="82">
        <v>3132026812</v>
      </c>
      <c r="F2174" s="95" t="s">
        <v>1041</v>
      </c>
      <c r="G2174" s="82"/>
      <c r="H2174" s="95" t="s">
        <v>4141</v>
      </c>
      <c r="I2174" s="92"/>
    </row>
    <row r="2175" spans="1:9" x14ac:dyDescent="0.2">
      <c r="A2175" s="69">
        <v>2175</v>
      </c>
      <c r="B2175" s="89" t="s">
        <v>6519</v>
      </c>
      <c r="C2175" s="89" t="s">
        <v>639</v>
      </c>
      <c r="D2175" s="89" t="s">
        <v>3187</v>
      </c>
      <c r="E2175" s="82">
        <v>3202933057</v>
      </c>
      <c r="F2175" s="95" t="s">
        <v>1041</v>
      </c>
      <c r="G2175" s="82"/>
      <c r="H2175" s="95" t="s">
        <v>4141</v>
      </c>
      <c r="I2175" s="92"/>
    </row>
    <row r="2176" spans="1:9" x14ac:dyDescent="0.2">
      <c r="A2176" s="69">
        <v>2176</v>
      </c>
      <c r="B2176" s="89" t="s">
        <v>6520</v>
      </c>
      <c r="C2176" s="89" t="s">
        <v>639</v>
      </c>
      <c r="D2176" s="89" t="s">
        <v>1272</v>
      </c>
      <c r="E2176" s="82">
        <v>3102875031</v>
      </c>
      <c r="F2176" s="95" t="s">
        <v>1041</v>
      </c>
      <c r="G2176" s="82"/>
      <c r="H2176" s="95" t="s">
        <v>4141</v>
      </c>
      <c r="I2176" s="92"/>
    </row>
    <row r="2177" spans="1:9" x14ac:dyDescent="0.2">
      <c r="A2177" s="69">
        <v>2177</v>
      </c>
      <c r="B2177" s="89" t="s">
        <v>6521</v>
      </c>
      <c r="C2177" s="89" t="s">
        <v>639</v>
      </c>
      <c r="D2177" s="89" t="s">
        <v>6522</v>
      </c>
      <c r="E2177" s="82">
        <v>3004451235</v>
      </c>
      <c r="F2177" s="95" t="s">
        <v>1044</v>
      </c>
      <c r="G2177" s="82">
        <v>52733508</v>
      </c>
      <c r="H2177" s="95" t="s">
        <v>4141</v>
      </c>
      <c r="I2177" s="92"/>
    </row>
    <row r="2178" spans="1:9" x14ac:dyDescent="0.2">
      <c r="A2178" s="69">
        <v>2178</v>
      </c>
      <c r="B2178" s="89" t="s">
        <v>5057</v>
      </c>
      <c r="C2178" s="89" t="s">
        <v>6523</v>
      </c>
      <c r="D2178" s="89" t="s">
        <v>5058</v>
      </c>
      <c r="E2178" s="82">
        <v>2072079</v>
      </c>
      <c r="F2178" s="95" t="s">
        <v>2736</v>
      </c>
      <c r="G2178" s="82"/>
      <c r="H2178" s="95" t="s">
        <v>4141</v>
      </c>
      <c r="I2178" s="92"/>
    </row>
    <row r="2179" spans="1:9" x14ac:dyDescent="0.2">
      <c r="A2179" s="69">
        <v>2179</v>
      </c>
      <c r="B2179" s="89" t="s">
        <v>6524</v>
      </c>
      <c r="C2179" s="89" t="s">
        <v>946</v>
      </c>
      <c r="D2179" s="89" t="s">
        <v>2742</v>
      </c>
      <c r="E2179" s="82">
        <v>3134983303</v>
      </c>
      <c r="F2179" s="95" t="s">
        <v>1044</v>
      </c>
      <c r="G2179" s="82">
        <v>1023896945</v>
      </c>
      <c r="H2179" s="95" t="s">
        <v>4141</v>
      </c>
      <c r="I2179" s="92"/>
    </row>
    <row r="2180" spans="1:9" x14ac:dyDescent="0.2">
      <c r="A2180" s="69">
        <v>2180</v>
      </c>
      <c r="B2180" s="89" t="s">
        <v>6525</v>
      </c>
      <c r="C2180" s="89" t="s">
        <v>639</v>
      </c>
      <c r="D2180" s="89" t="s">
        <v>6526</v>
      </c>
      <c r="E2180" s="82"/>
      <c r="F2180" s="95" t="s">
        <v>1044</v>
      </c>
      <c r="G2180" s="82"/>
      <c r="H2180" s="95" t="s">
        <v>4141</v>
      </c>
      <c r="I2180" s="92"/>
    </row>
    <row r="2181" spans="1:9" x14ac:dyDescent="0.2">
      <c r="A2181" s="69">
        <v>2181</v>
      </c>
      <c r="B2181" s="89" t="s">
        <v>6527</v>
      </c>
      <c r="C2181" s="89" t="s">
        <v>6528</v>
      </c>
      <c r="D2181" s="89" t="s">
        <v>6529</v>
      </c>
      <c r="E2181" s="82">
        <v>3227212960</v>
      </c>
      <c r="F2181" s="95" t="s">
        <v>2302</v>
      </c>
      <c r="G2181" s="82">
        <v>1023922048</v>
      </c>
      <c r="H2181" s="95" t="s">
        <v>4141</v>
      </c>
      <c r="I2181" s="92"/>
    </row>
    <row r="2182" spans="1:9" x14ac:dyDescent="0.2">
      <c r="A2182" s="69">
        <v>2182</v>
      </c>
      <c r="B2182" s="89" t="s">
        <v>6530</v>
      </c>
      <c r="C2182" s="89" t="s">
        <v>639</v>
      </c>
      <c r="D2182" s="89" t="s">
        <v>2877</v>
      </c>
      <c r="E2182" s="82">
        <v>3115933895</v>
      </c>
      <c r="F2182" s="95" t="s">
        <v>2302</v>
      </c>
      <c r="G2182" s="82">
        <v>39718141</v>
      </c>
      <c r="H2182" s="95" t="s">
        <v>4141</v>
      </c>
      <c r="I2182" s="92"/>
    </row>
    <row r="2183" spans="1:9" x14ac:dyDescent="0.2">
      <c r="A2183" s="69">
        <v>2183</v>
      </c>
      <c r="B2183" s="89" t="s">
        <v>6531</v>
      </c>
      <c r="C2183" s="89" t="s">
        <v>948</v>
      </c>
      <c r="D2183" s="89" t="s">
        <v>6532</v>
      </c>
      <c r="E2183" s="82"/>
      <c r="F2183" s="95" t="s">
        <v>2302</v>
      </c>
      <c r="G2183" s="82"/>
      <c r="H2183" s="95" t="s">
        <v>4141</v>
      </c>
      <c r="I2183" s="92"/>
    </row>
    <row r="2184" spans="1:9" x14ac:dyDescent="0.2">
      <c r="A2184" s="69">
        <v>2184</v>
      </c>
      <c r="B2184" s="89" t="s">
        <v>6533</v>
      </c>
      <c r="C2184" s="89" t="s">
        <v>6534</v>
      </c>
      <c r="D2184" s="89" t="s">
        <v>6535</v>
      </c>
      <c r="E2184" s="82">
        <v>3133966921</v>
      </c>
      <c r="F2184" s="95" t="s">
        <v>4534</v>
      </c>
      <c r="G2184" s="82"/>
      <c r="H2184" s="95" t="s">
        <v>4141</v>
      </c>
      <c r="I2184" s="92"/>
    </row>
    <row r="2185" spans="1:9" x14ac:dyDescent="0.2">
      <c r="A2185" s="69">
        <v>2185</v>
      </c>
      <c r="B2185" s="89" t="s">
        <v>6536</v>
      </c>
      <c r="C2185" s="89" t="s">
        <v>639</v>
      </c>
      <c r="D2185" s="89" t="s">
        <v>6537</v>
      </c>
      <c r="E2185" s="82">
        <v>3164913075</v>
      </c>
      <c r="F2185" s="95" t="s">
        <v>4534</v>
      </c>
      <c r="G2185" s="82"/>
      <c r="H2185" s="95" t="s">
        <v>4141</v>
      </c>
      <c r="I2185" s="92"/>
    </row>
    <row r="2186" spans="1:9" x14ac:dyDescent="0.2">
      <c r="A2186" s="69">
        <v>2186</v>
      </c>
      <c r="B2186" s="89" t="s">
        <v>6538</v>
      </c>
      <c r="C2186" s="89" t="s">
        <v>6539</v>
      </c>
      <c r="D2186" s="89" t="s">
        <v>6540</v>
      </c>
      <c r="E2186" s="82">
        <v>3143973098</v>
      </c>
      <c r="F2186" s="95" t="s">
        <v>1090</v>
      </c>
      <c r="G2186" s="82">
        <v>52162164</v>
      </c>
      <c r="H2186" s="95" t="s">
        <v>4141</v>
      </c>
      <c r="I2186" s="92"/>
    </row>
    <row r="2187" spans="1:9" x14ac:dyDescent="0.2">
      <c r="A2187" s="69">
        <v>2187</v>
      </c>
      <c r="B2187" s="89" t="s">
        <v>6541</v>
      </c>
      <c r="C2187" s="89" t="s">
        <v>639</v>
      </c>
      <c r="D2187" s="89" t="s">
        <v>5304</v>
      </c>
      <c r="E2187" s="82">
        <v>3007593866</v>
      </c>
      <c r="F2187" s="95" t="s">
        <v>1719</v>
      </c>
      <c r="G2187" s="82">
        <v>1018432262</v>
      </c>
      <c r="H2187" s="95" t="s">
        <v>4141</v>
      </c>
      <c r="I2187" s="92"/>
    </row>
    <row r="2188" spans="1:9" x14ac:dyDescent="0.2">
      <c r="A2188" s="69">
        <v>2188</v>
      </c>
      <c r="B2188" s="89" t="s">
        <v>6542</v>
      </c>
      <c r="C2188" s="89" t="s">
        <v>947</v>
      </c>
      <c r="D2188" s="89" t="s">
        <v>6543</v>
      </c>
      <c r="E2188" s="82">
        <v>3035035</v>
      </c>
      <c r="F2188" s="95" t="s">
        <v>1041</v>
      </c>
      <c r="G2188" s="82">
        <v>43000554</v>
      </c>
      <c r="H2188" s="95" t="s">
        <v>4141</v>
      </c>
      <c r="I2188" s="92"/>
    </row>
    <row r="2189" spans="1:9" x14ac:dyDescent="0.2">
      <c r="A2189" s="69">
        <v>2189</v>
      </c>
      <c r="B2189" s="89" t="s">
        <v>6544</v>
      </c>
      <c r="C2189" s="89" t="s">
        <v>639</v>
      </c>
      <c r="D2189" s="89" t="s">
        <v>6545</v>
      </c>
      <c r="E2189" s="82">
        <v>3205431</v>
      </c>
      <c r="F2189" s="95" t="s">
        <v>2500</v>
      </c>
      <c r="G2189" s="82"/>
      <c r="H2189" s="95" t="s">
        <v>4141</v>
      </c>
      <c r="I2189" s="92"/>
    </row>
    <row r="2190" spans="1:9" x14ac:dyDescent="0.2">
      <c r="A2190" s="69">
        <v>2190</v>
      </c>
      <c r="B2190" s="89" t="s">
        <v>6546</v>
      </c>
      <c r="C2190" s="89" t="s">
        <v>6547</v>
      </c>
      <c r="D2190" s="89" t="s">
        <v>6548</v>
      </c>
      <c r="E2190" s="82">
        <v>3204778658</v>
      </c>
      <c r="F2190" s="95" t="s">
        <v>1033</v>
      </c>
      <c r="G2190" s="82"/>
      <c r="H2190" s="95" t="s">
        <v>4141</v>
      </c>
      <c r="I2190" s="92"/>
    </row>
    <row r="2191" spans="1:9" x14ac:dyDescent="0.2">
      <c r="A2191" s="69">
        <v>2191</v>
      </c>
      <c r="B2191" s="89" t="s">
        <v>6549</v>
      </c>
      <c r="C2191" s="89" t="s">
        <v>6550</v>
      </c>
      <c r="D2191" s="89" t="s">
        <v>6246</v>
      </c>
      <c r="E2191" s="82">
        <v>3007224434</v>
      </c>
      <c r="F2191" s="95" t="s">
        <v>3334</v>
      </c>
      <c r="G2191" s="82">
        <v>1099203345</v>
      </c>
      <c r="H2191" s="113" t="s">
        <v>1123</v>
      </c>
      <c r="I2191" s="92"/>
    </row>
    <row r="2192" spans="1:9" x14ac:dyDescent="0.2">
      <c r="A2192" s="69">
        <v>2192</v>
      </c>
      <c r="B2192" s="89" t="s">
        <v>6551</v>
      </c>
      <c r="C2192" s="89" t="s">
        <v>6552</v>
      </c>
      <c r="D2192" s="89" t="s">
        <v>6553</v>
      </c>
      <c r="E2192" s="82">
        <v>7720900</v>
      </c>
      <c r="F2192" s="95" t="s">
        <v>3334</v>
      </c>
      <c r="G2192" s="82">
        <v>41417834</v>
      </c>
      <c r="H2192" s="113" t="s">
        <v>1123</v>
      </c>
      <c r="I2192" s="92"/>
    </row>
    <row r="2193" spans="1:9" x14ac:dyDescent="0.2">
      <c r="A2193" s="69">
        <v>2193</v>
      </c>
      <c r="B2193" s="89" t="s">
        <v>6554</v>
      </c>
      <c r="C2193" s="89" t="s">
        <v>6555</v>
      </c>
      <c r="D2193" s="89" t="s">
        <v>6556</v>
      </c>
      <c r="E2193" s="82">
        <v>3202199012</v>
      </c>
      <c r="F2193" s="95" t="s">
        <v>6557</v>
      </c>
      <c r="G2193" s="82">
        <v>1033691379</v>
      </c>
      <c r="H2193" s="118" t="s">
        <v>1123</v>
      </c>
      <c r="I2193" s="92"/>
    </row>
    <row r="2194" spans="1:9" x14ac:dyDescent="0.2">
      <c r="A2194" s="69">
        <v>2194</v>
      </c>
      <c r="B2194" s="111" t="s">
        <v>6558</v>
      </c>
      <c r="C2194" s="111" t="s">
        <v>6559</v>
      </c>
      <c r="D2194" s="111" t="s">
        <v>4340</v>
      </c>
      <c r="E2194" s="112">
        <v>3006024881</v>
      </c>
      <c r="F2194" s="113" t="s">
        <v>3334</v>
      </c>
      <c r="G2194" s="112">
        <v>1070594945</v>
      </c>
      <c r="H2194" s="113" t="s">
        <v>1123</v>
      </c>
      <c r="I2194" s="92"/>
    </row>
    <row r="2195" spans="1:9" x14ac:dyDescent="0.2">
      <c r="A2195" s="69">
        <v>2195</v>
      </c>
      <c r="B2195" s="89" t="s">
        <v>6560</v>
      </c>
      <c r="C2195" s="89" t="s">
        <v>6561</v>
      </c>
      <c r="D2195" s="89" t="s">
        <v>6562</v>
      </c>
      <c r="E2195" s="82">
        <v>5691983</v>
      </c>
      <c r="F2195" s="95" t="s">
        <v>6557</v>
      </c>
      <c r="G2195" s="82">
        <v>51665370</v>
      </c>
      <c r="H2195" s="118" t="s">
        <v>1123</v>
      </c>
      <c r="I2195" s="92"/>
    </row>
    <row r="2196" spans="1:9" x14ac:dyDescent="0.2">
      <c r="A2196" s="69">
        <v>2196</v>
      </c>
      <c r="B2196" s="89" t="s">
        <v>6563</v>
      </c>
      <c r="C2196" s="89" t="s">
        <v>6564</v>
      </c>
      <c r="D2196" s="89" t="s">
        <v>6565</v>
      </c>
      <c r="E2196" s="82">
        <v>2728012</v>
      </c>
      <c r="F2196" s="95" t="s">
        <v>6449</v>
      </c>
      <c r="G2196" s="82"/>
      <c r="H2196" s="118" t="s">
        <v>1123</v>
      </c>
      <c r="I2196" s="92"/>
    </row>
    <row r="2197" spans="1:9" x14ac:dyDescent="0.2">
      <c r="A2197" s="69">
        <v>2197</v>
      </c>
      <c r="B2197" s="89" t="s">
        <v>6566</v>
      </c>
      <c r="C2197" s="89" t="s">
        <v>6567</v>
      </c>
      <c r="D2197" s="89" t="s">
        <v>6568</v>
      </c>
      <c r="E2197" s="82">
        <v>3118146430</v>
      </c>
      <c r="F2197" s="95" t="s">
        <v>4699</v>
      </c>
      <c r="G2197" s="82">
        <v>80744815</v>
      </c>
      <c r="H2197" s="118" t="s">
        <v>1123</v>
      </c>
      <c r="I2197" s="92"/>
    </row>
    <row r="2198" spans="1:9" x14ac:dyDescent="0.2">
      <c r="A2198" s="69">
        <v>2198</v>
      </c>
      <c r="B2198" s="89" t="s">
        <v>6569</v>
      </c>
      <c r="C2198" s="89" t="s">
        <v>6570</v>
      </c>
      <c r="D2198" s="89" t="s">
        <v>6571</v>
      </c>
      <c r="E2198" s="82" t="s">
        <v>6572</v>
      </c>
      <c r="F2198" s="95" t="s">
        <v>3256</v>
      </c>
      <c r="G2198" s="82">
        <v>51883580</v>
      </c>
      <c r="H2198" s="118" t="s">
        <v>1123</v>
      </c>
      <c r="I2198" s="92"/>
    </row>
    <row r="2199" spans="1:9" x14ac:dyDescent="0.2">
      <c r="A2199" s="69">
        <v>2199</v>
      </c>
      <c r="B2199" s="111" t="s">
        <v>6573</v>
      </c>
      <c r="C2199" s="111" t="s">
        <v>6574</v>
      </c>
      <c r="D2199" s="111" t="s">
        <v>6575</v>
      </c>
      <c r="E2199" s="112">
        <v>2051204</v>
      </c>
      <c r="F2199" s="113" t="s">
        <v>3564</v>
      </c>
      <c r="G2199" s="112">
        <v>52448541</v>
      </c>
      <c r="H2199" s="113" t="s">
        <v>1123</v>
      </c>
      <c r="I2199" s="92"/>
    </row>
    <row r="2200" spans="1:9" x14ac:dyDescent="0.2">
      <c r="A2200" s="69">
        <v>2200</v>
      </c>
      <c r="B2200" s="111" t="s">
        <v>6576</v>
      </c>
      <c r="C2200" s="111" t="s">
        <v>6577</v>
      </c>
      <c r="D2200" s="111" t="s">
        <v>6578</v>
      </c>
      <c r="E2200" s="112">
        <v>3209669103</v>
      </c>
      <c r="F2200" s="113" t="s">
        <v>6579</v>
      </c>
      <c r="G2200" s="112">
        <v>24134724</v>
      </c>
      <c r="H2200" s="113" t="s">
        <v>1123</v>
      </c>
      <c r="I2200" s="92"/>
    </row>
    <row r="2201" spans="1:9" x14ac:dyDescent="0.2">
      <c r="A2201" s="69">
        <v>2201</v>
      </c>
      <c r="B2201" s="89" t="s">
        <v>6580</v>
      </c>
      <c r="C2201" s="89" t="s">
        <v>6264</v>
      </c>
      <c r="D2201" s="89" t="s">
        <v>3683</v>
      </c>
      <c r="E2201" s="82">
        <v>3227677668</v>
      </c>
      <c r="F2201" s="95" t="s">
        <v>3564</v>
      </c>
      <c r="G2201" s="82"/>
      <c r="H2201" s="113" t="s">
        <v>1123</v>
      </c>
      <c r="I2201" s="92"/>
    </row>
    <row r="2202" spans="1:9" x14ac:dyDescent="0.2">
      <c r="A2202" s="69">
        <v>2202</v>
      </c>
      <c r="B2202" s="111" t="s">
        <v>6581</v>
      </c>
      <c r="C2202" s="111" t="s">
        <v>1706</v>
      </c>
      <c r="D2202" s="111" t="s">
        <v>6582</v>
      </c>
      <c r="E2202" s="112">
        <v>3023425846</v>
      </c>
      <c r="F2202" s="113" t="s">
        <v>3564</v>
      </c>
      <c r="G2202" s="112">
        <v>53002019</v>
      </c>
      <c r="H2202" s="113" t="s">
        <v>1123</v>
      </c>
      <c r="I2202" s="92"/>
    </row>
    <row r="2203" spans="1:9" x14ac:dyDescent="0.2">
      <c r="A2203" s="69">
        <v>2203</v>
      </c>
      <c r="B2203" s="111" t="s">
        <v>6583</v>
      </c>
      <c r="C2203" s="111" t="s">
        <v>6584</v>
      </c>
      <c r="D2203" s="111" t="s">
        <v>6585</v>
      </c>
      <c r="E2203" s="112">
        <v>7670464</v>
      </c>
      <c r="F2203" s="113" t="s">
        <v>4522</v>
      </c>
      <c r="G2203" s="112">
        <v>80369081</v>
      </c>
      <c r="H2203" s="113" t="s">
        <v>1123</v>
      </c>
      <c r="I2203" s="92"/>
    </row>
    <row r="2204" spans="1:9" x14ac:dyDescent="0.2">
      <c r="A2204" s="69">
        <v>2204</v>
      </c>
      <c r="B2204" s="111" t="s">
        <v>6586</v>
      </c>
      <c r="C2204" s="111" t="s">
        <v>6587</v>
      </c>
      <c r="D2204" s="111" t="s">
        <v>6588</v>
      </c>
      <c r="E2204" s="112">
        <v>3144852993</v>
      </c>
      <c r="F2204" s="113" t="s">
        <v>4522</v>
      </c>
      <c r="G2204" s="112">
        <v>52748652</v>
      </c>
      <c r="H2204" s="113" t="s">
        <v>1123</v>
      </c>
      <c r="I2204" s="92"/>
    </row>
    <row r="2205" spans="1:9" x14ac:dyDescent="0.2">
      <c r="A2205" s="69">
        <v>2205</v>
      </c>
      <c r="B2205" s="111" t="s">
        <v>6589</v>
      </c>
      <c r="C2205" s="111" t="s">
        <v>6590</v>
      </c>
      <c r="D2205" s="111" t="s">
        <v>6591</v>
      </c>
      <c r="E2205" s="112">
        <v>3204815815</v>
      </c>
      <c r="F2205" s="113" t="s">
        <v>4522</v>
      </c>
      <c r="G2205" s="112">
        <v>39765235</v>
      </c>
      <c r="H2205" s="113" t="s">
        <v>1123</v>
      </c>
      <c r="I2205" s="92"/>
    </row>
    <row r="2206" spans="1:9" x14ac:dyDescent="0.2">
      <c r="A2206" s="69">
        <v>2206</v>
      </c>
      <c r="B2206" s="111" t="s">
        <v>6592</v>
      </c>
      <c r="C2206" s="111" t="s">
        <v>4167</v>
      </c>
      <c r="D2206" s="111" t="s">
        <v>6593</v>
      </c>
      <c r="E2206" s="112">
        <v>3176752073</v>
      </c>
      <c r="F2206" s="113" t="s">
        <v>4522</v>
      </c>
      <c r="G2206" s="112">
        <v>1067894024</v>
      </c>
      <c r="H2206" s="113" t="s">
        <v>1123</v>
      </c>
      <c r="I2206" s="92"/>
    </row>
    <row r="2207" spans="1:9" x14ac:dyDescent="0.2">
      <c r="A2207" s="69">
        <v>2207</v>
      </c>
      <c r="B2207" s="111" t="s">
        <v>6594</v>
      </c>
      <c r="C2207" s="111" t="s">
        <v>6595</v>
      </c>
      <c r="D2207" s="111" t="s">
        <v>6596</v>
      </c>
      <c r="E2207" s="112">
        <v>3214233766</v>
      </c>
      <c r="F2207" s="113" t="s">
        <v>4522</v>
      </c>
      <c r="G2207" s="112">
        <v>80742595</v>
      </c>
      <c r="H2207" s="113" t="s">
        <v>1123</v>
      </c>
      <c r="I2207" s="92"/>
    </row>
    <row r="2208" spans="1:9" x14ac:dyDescent="0.2">
      <c r="A2208" s="69">
        <v>2208</v>
      </c>
      <c r="B2208" s="111" t="s">
        <v>6597</v>
      </c>
      <c r="C2208" s="111" t="s">
        <v>1348</v>
      </c>
      <c r="D2208" s="111" t="s">
        <v>6598</v>
      </c>
      <c r="E2208" s="112">
        <v>3227686599</v>
      </c>
      <c r="F2208" s="113" t="s">
        <v>4522</v>
      </c>
      <c r="G2208" s="112">
        <v>39766394</v>
      </c>
      <c r="H2208" s="113" t="s">
        <v>1123</v>
      </c>
      <c r="I2208" s="92"/>
    </row>
    <row r="2209" spans="1:9" x14ac:dyDescent="0.2">
      <c r="A2209" s="69">
        <v>2209</v>
      </c>
      <c r="B2209" s="111" t="s">
        <v>6599</v>
      </c>
      <c r="C2209" s="111" t="s">
        <v>6600</v>
      </c>
      <c r="D2209" s="111" t="s">
        <v>6601</v>
      </c>
      <c r="E2209" s="112">
        <v>3105892102</v>
      </c>
      <c r="F2209" s="113" t="s">
        <v>4522</v>
      </c>
      <c r="G2209" s="112">
        <v>52010849</v>
      </c>
      <c r="H2209" s="113" t="s">
        <v>1123</v>
      </c>
      <c r="I2209" s="92"/>
    </row>
    <row r="2210" spans="1:9" x14ac:dyDescent="0.2">
      <c r="A2210" s="69">
        <v>2210</v>
      </c>
      <c r="B2210" s="111" t="s">
        <v>6602</v>
      </c>
      <c r="C2210" s="111" t="s">
        <v>6603</v>
      </c>
      <c r="D2210" s="111" t="s">
        <v>6604</v>
      </c>
      <c r="E2210" s="112">
        <v>3656858</v>
      </c>
      <c r="F2210" s="113" t="s">
        <v>4522</v>
      </c>
      <c r="G2210" s="112">
        <v>527265111</v>
      </c>
      <c r="H2210" s="113" t="s">
        <v>1123</v>
      </c>
      <c r="I2210" s="92"/>
    </row>
    <row r="2211" spans="1:9" x14ac:dyDescent="0.2">
      <c r="A2211" s="69">
        <v>2211</v>
      </c>
      <c r="B2211" s="111" t="s">
        <v>6605</v>
      </c>
      <c r="C2211" s="111" t="s">
        <v>6606</v>
      </c>
      <c r="D2211" s="111" t="s">
        <v>6607</v>
      </c>
      <c r="E2211" s="112">
        <v>3203105003</v>
      </c>
      <c r="F2211" s="113" t="s">
        <v>4522</v>
      </c>
      <c r="G2211" s="112">
        <v>52289070</v>
      </c>
      <c r="H2211" s="113" t="s">
        <v>1123</v>
      </c>
      <c r="I2211" s="92"/>
    </row>
    <row r="2212" spans="1:9" x14ac:dyDescent="0.2">
      <c r="A2212" s="69">
        <v>2212</v>
      </c>
      <c r="B2212" s="111" t="s">
        <v>6608</v>
      </c>
      <c r="C2212" s="111" t="s">
        <v>6609</v>
      </c>
      <c r="D2212" s="111" t="s">
        <v>6610</v>
      </c>
      <c r="E2212" s="112">
        <v>3202665422</v>
      </c>
      <c r="F2212" s="113" t="s">
        <v>4522</v>
      </c>
      <c r="G2212" s="112"/>
      <c r="H2212" s="113" t="s">
        <v>1123</v>
      </c>
      <c r="I2212" s="92"/>
    </row>
    <row r="2213" spans="1:9" x14ac:dyDescent="0.2">
      <c r="A2213" s="69">
        <v>2213</v>
      </c>
      <c r="B2213" s="111" t="s">
        <v>6611</v>
      </c>
      <c r="C2213" s="111" t="s">
        <v>6612</v>
      </c>
      <c r="D2213" s="111" t="s">
        <v>6613</v>
      </c>
      <c r="E2213" s="112"/>
      <c r="F2213" s="113" t="s">
        <v>4522</v>
      </c>
      <c r="G2213" s="112">
        <v>1051473680</v>
      </c>
      <c r="H2213" s="113" t="s">
        <v>1123</v>
      </c>
      <c r="I2213" s="92"/>
    </row>
    <row r="2214" spans="1:9" x14ac:dyDescent="0.2">
      <c r="A2214" s="69">
        <v>2214</v>
      </c>
      <c r="B2214" s="111" t="s">
        <v>6614</v>
      </c>
      <c r="C2214" s="111" t="s">
        <v>6595</v>
      </c>
      <c r="D2214" s="111" t="s">
        <v>6615</v>
      </c>
      <c r="E2214" s="112">
        <v>3214233766</v>
      </c>
      <c r="F2214" s="113" t="s">
        <v>4522</v>
      </c>
      <c r="G2214" s="112">
        <v>80742595</v>
      </c>
      <c r="H2214" s="113" t="s">
        <v>1123</v>
      </c>
      <c r="I2214" s="92"/>
    </row>
    <row r="2215" spans="1:9" x14ac:dyDescent="0.2">
      <c r="A2215" s="69">
        <v>2215</v>
      </c>
      <c r="B2215" s="111" t="s">
        <v>6616</v>
      </c>
      <c r="C2215" s="111" t="s">
        <v>6617</v>
      </c>
      <c r="D2215" s="111" t="s">
        <v>6618</v>
      </c>
      <c r="E2215" s="112">
        <v>3102286306</v>
      </c>
      <c r="F2215" s="113" t="s">
        <v>4522</v>
      </c>
      <c r="G2215" s="112">
        <v>19417670</v>
      </c>
      <c r="H2215" s="113" t="s">
        <v>1123</v>
      </c>
      <c r="I2215" s="92"/>
    </row>
    <row r="2216" spans="1:9" x14ac:dyDescent="0.2">
      <c r="A2216" s="69">
        <v>2216</v>
      </c>
      <c r="B2216" s="111" t="s">
        <v>6592</v>
      </c>
      <c r="C2216" s="111" t="s">
        <v>4167</v>
      </c>
      <c r="D2216" s="111" t="s">
        <v>6619</v>
      </c>
      <c r="E2216" s="112">
        <v>3176752073</v>
      </c>
      <c r="F2216" s="113" t="s">
        <v>4522</v>
      </c>
      <c r="G2216" s="112">
        <v>1067894024</v>
      </c>
      <c r="H2216" s="113" t="s">
        <v>1123</v>
      </c>
      <c r="I2216" s="92"/>
    </row>
    <row r="2217" spans="1:9" x14ac:dyDescent="0.2">
      <c r="A2217" s="69">
        <v>2217</v>
      </c>
      <c r="B2217" s="111" t="s">
        <v>6620</v>
      </c>
      <c r="C2217" s="111" t="s">
        <v>6621</v>
      </c>
      <c r="D2217" s="111" t="s">
        <v>6622</v>
      </c>
      <c r="E2217" s="112">
        <v>3144675022</v>
      </c>
      <c r="F2217" s="113" t="s">
        <v>4522</v>
      </c>
      <c r="G2217" s="112">
        <v>79265162</v>
      </c>
      <c r="H2217" s="113" t="s">
        <v>1123</v>
      </c>
      <c r="I2217" s="92"/>
    </row>
    <row r="2218" spans="1:9" x14ac:dyDescent="0.2">
      <c r="A2218" s="69">
        <v>2218</v>
      </c>
      <c r="B2218" s="89" t="s">
        <v>6623</v>
      </c>
      <c r="C2218" s="89" t="s">
        <v>6624</v>
      </c>
      <c r="D2218" s="89" t="s">
        <v>6625</v>
      </c>
      <c r="E2218" s="82">
        <v>3213911709</v>
      </c>
      <c r="F2218" s="95" t="s">
        <v>6626</v>
      </c>
      <c r="G2218" s="82">
        <v>1033714764</v>
      </c>
      <c r="H2218" s="113" t="s">
        <v>1123</v>
      </c>
      <c r="I2218" s="92"/>
    </row>
    <row r="2219" spans="1:9" x14ac:dyDescent="0.2">
      <c r="A2219" s="69">
        <v>2219</v>
      </c>
      <c r="B2219" s="89" t="s">
        <v>6627</v>
      </c>
      <c r="C2219" s="89" t="s">
        <v>6628</v>
      </c>
      <c r="D2219" s="89" t="s">
        <v>6629</v>
      </c>
      <c r="E2219" s="82">
        <v>3504441187</v>
      </c>
      <c r="F2219" s="95" t="s">
        <v>1037</v>
      </c>
      <c r="G2219" s="82" t="s">
        <v>6630</v>
      </c>
      <c r="H2219" s="113" t="s">
        <v>1123</v>
      </c>
      <c r="I2219" s="92"/>
    </row>
    <row r="2220" spans="1:9" x14ac:dyDescent="0.2">
      <c r="A2220" s="69">
        <v>2220</v>
      </c>
      <c r="B2220" s="89" t="s">
        <v>6631</v>
      </c>
      <c r="C2220" s="89" t="s">
        <v>6632</v>
      </c>
      <c r="D2220" s="89" t="s">
        <v>6633</v>
      </c>
      <c r="E2220" s="82">
        <v>3203186810</v>
      </c>
      <c r="F2220" s="95" t="s">
        <v>1037</v>
      </c>
      <c r="G2220" s="82" t="s">
        <v>6634</v>
      </c>
      <c r="H2220" s="113" t="s">
        <v>1123</v>
      </c>
      <c r="I2220" s="92"/>
    </row>
    <row r="2221" spans="1:9" x14ac:dyDescent="0.2">
      <c r="A2221" s="69">
        <v>2221</v>
      </c>
      <c r="B2221" s="89" t="s">
        <v>6635</v>
      </c>
      <c r="C2221" s="89" t="s">
        <v>6636</v>
      </c>
      <c r="D2221" s="89" t="s">
        <v>6637</v>
      </c>
      <c r="E2221" s="82">
        <v>3102803207</v>
      </c>
      <c r="F2221" s="95" t="s">
        <v>1037</v>
      </c>
      <c r="G2221" s="82">
        <v>1033758551</v>
      </c>
      <c r="H2221" s="113" t="s">
        <v>1123</v>
      </c>
      <c r="I2221" s="92"/>
    </row>
    <row r="2222" spans="1:9" x14ac:dyDescent="0.2">
      <c r="A2222" s="69">
        <v>2222</v>
      </c>
      <c r="B2222" s="89" t="s">
        <v>6638</v>
      </c>
      <c r="C2222" s="89" t="s">
        <v>6639</v>
      </c>
      <c r="D2222" s="89" t="s">
        <v>6640</v>
      </c>
      <c r="E2222" s="82">
        <v>3209177923</v>
      </c>
      <c r="F2222" s="95" t="s">
        <v>6626</v>
      </c>
      <c r="G2222" s="82">
        <v>1013678765</v>
      </c>
      <c r="H2222" s="113" t="s">
        <v>1123</v>
      </c>
      <c r="I2222" s="92"/>
    </row>
    <row r="2223" spans="1:9" x14ac:dyDescent="0.2">
      <c r="A2223" s="69">
        <v>2223</v>
      </c>
      <c r="B2223" s="89" t="s">
        <v>9182</v>
      </c>
      <c r="C2223" s="89" t="s">
        <v>9183</v>
      </c>
      <c r="D2223" s="89" t="s">
        <v>6641</v>
      </c>
      <c r="E2223" s="82">
        <v>3223807261</v>
      </c>
      <c r="F2223" s="95" t="s">
        <v>6626</v>
      </c>
      <c r="G2223" s="82">
        <v>52066006</v>
      </c>
      <c r="H2223" s="113" t="s">
        <v>1123</v>
      </c>
      <c r="I2223" s="92"/>
    </row>
    <row r="2224" spans="1:9" x14ac:dyDescent="0.2">
      <c r="A2224" s="69">
        <v>2224</v>
      </c>
      <c r="B2224" s="89" t="s">
        <v>6642</v>
      </c>
      <c r="C2224" s="89" t="s">
        <v>6643</v>
      </c>
      <c r="D2224" s="89" t="s">
        <v>6644</v>
      </c>
      <c r="E2224" s="82">
        <v>7604433</v>
      </c>
      <c r="F2224" s="95" t="s">
        <v>6645</v>
      </c>
      <c r="G2224" s="82">
        <v>39657326</v>
      </c>
      <c r="H2224" s="113" t="s">
        <v>1123</v>
      </c>
      <c r="I2224" s="92"/>
    </row>
    <row r="2225" spans="1:9" x14ac:dyDescent="0.2">
      <c r="A2225" s="69">
        <v>2225</v>
      </c>
      <c r="B2225" s="89" t="s">
        <v>6646</v>
      </c>
      <c r="C2225" s="89" t="s">
        <v>6647</v>
      </c>
      <c r="D2225" s="89" t="s">
        <v>6648</v>
      </c>
      <c r="E2225" s="82">
        <v>3197394755</v>
      </c>
      <c r="F2225" s="95" t="s">
        <v>6626</v>
      </c>
      <c r="G2225" s="82" t="s">
        <v>6649</v>
      </c>
      <c r="H2225" s="113" t="s">
        <v>1123</v>
      </c>
      <c r="I2225" s="92"/>
    </row>
    <row r="2226" spans="1:9" x14ac:dyDescent="0.2">
      <c r="A2226" s="69">
        <v>2226</v>
      </c>
      <c r="B2226" s="89" t="s">
        <v>6650</v>
      </c>
      <c r="C2226" s="89" t="s">
        <v>6651</v>
      </c>
      <c r="D2226" s="89" t="s">
        <v>6652</v>
      </c>
      <c r="E2226" s="82">
        <v>3142387330</v>
      </c>
      <c r="F2226" s="95" t="s">
        <v>1037</v>
      </c>
      <c r="G2226" s="82">
        <v>52066451</v>
      </c>
      <c r="H2226" s="113" t="s">
        <v>1123</v>
      </c>
      <c r="I2226" s="92"/>
    </row>
    <row r="2227" spans="1:9" x14ac:dyDescent="0.2">
      <c r="A2227" s="69">
        <v>2227</v>
      </c>
      <c r="B2227" s="89" t="s">
        <v>6653</v>
      </c>
      <c r="C2227" s="89" t="s">
        <v>6654</v>
      </c>
      <c r="D2227" s="89" t="s">
        <v>6655</v>
      </c>
      <c r="E2227" s="82">
        <v>3124626737</v>
      </c>
      <c r="F2227" s="95" t="s">
        <v>6656</v>
      </c>
      <c r="G2227" s="82">
        <v>1033779939</v>
      </c>
      <c r="H2227" s="113" t="s">
        <v>1123</v>
      </c>
      <c r="I2227" s="92"/>
    </row>
    <row r="2228" spans="1:9" x14ac:dyDescent="0.2">
      <c r="A2228" s="69">
        <v>2228</v>
      </c>
      <c r="B2228" s="89" t="s">
        <v>6657</v>
      </c>
      <c r="C2228" s="89" t="s">
        <v>6658</v>
      </c>
      <c r="D2228" s="89" t="s">
        <v>6659</v>
      </c>
      <c r="E2228" s="82">
        <v>3143422866</v>
      </c>
      <c r="F2228" s="95" t="s">
        <v>1037</v>
      </c>
      <c r="G2228" s="82">
        <v>19056598</v>
      </c>
      <c r="H2228" s="113" t="s">
        <v>1123</v>
      </c>
      <c r="I2228" s="92"/>
    </row>
    <row r="2229" spans="1:9" x14ac:dyDescent="0.2">
      <c r="A2229" s="69">
        <v>2229</v>
      </c>
      <c r="B2229" s="89" t="s">
        <v>6660</v>
      </c>
      <c r="C2229" s="89" t="s">
        <v>6661</v>
      </c>
      <c r="D2229" s="89" t="s">
        <v>6662</v>
      </c>
      <c r="E2229" s="82">
        <v>3229076057</v>
      </c>
      <c r="F2229" s="95" t="s">
        <v>6645</v>
      </c>
      <c r="G2229" s="82" t="s">
        <v>6663</v>
      </c>
      <c r="H2229" s="113" t="s">
        <v>1123</v>
      </c>
      <c r="I2229" s="92"/>
    </row>
    <row r="2230" spans="1:9" x14ac:dyDescent="0.2">
      <c r="A2230" s="69">
        <v>2230</v>
      </c>
      <c r="B2230" s="89" t="s">
        <v>6664</v>
      </c>
      <c r="C2230" s="89" t="s">
        <v>3496</v>
      </c>
      <c r="D2230" s="89" t="s">
        <v>6665</v>
      </c>
      <c r="E2230" s="82">
        <v>3214315880</v>
      </c>
      <c r="F2230" s="95" t="s">
        <v>6645</v>
      </c>
      <c r="G2230" s="82">
        <v>75001967</v>
      </c>
      <c r="H2230" s="113" t="s">
        <v>1123</v>
      </c>
      <c r="I2230" s="92"/>
    </row>
    <row r="2231" spans="1:9" x14ac:dyDescent="0.2">
      <c r="A2231" s="69">
        <v>2231</v>
      </c>
      <c r="B2231" s="89" t="s">
        <v>6666</v>
      </c>
      <c r="C2231" s="89" t="s">
        <v>6667</v>
      </c>
      <c r="D2231" s="89" t="s">
        <v>6668</v>
      </c>
      <c r="E2231" s="82">
        <v>3219769961</v>
      </c>
      <c r="F2231" s="95" t="s">
        <v>1037</v>
      </c>
      <c r="G2231" s="82"/>
      <c r="H2231" s="113" t="s">
        <v>1123</v>
      </c>
      <c r="I2231" s="92"/>
    </row>
    <row r="2232" spans="1:9" x14ac:dyDescent="0.2">
      <c r="A2232" s="69">
        <v>2232</v>
      </c>
      <c r="B2232" s="89" t="s">
        <v>6669</v>
      </c>
      <c r="C2232" s="89" t="s">
        <v>6670</v>
      </c>
      <c r="D2232" s="89" t="s">
        <v>6671</v>
      </c>
      <c r="E2232" s="82">
        <v>3207463427</v>
      </c>
      <c r="F2232" s="95" t="s">
        <v>6656</v>
      </c>
      <c r="G2232" s="82">
        <v>1069944037</v>
      </c>
      <c r="H2232" s="113" t="s">
        <v>1123</v>
      </c>
      <c r="I2232" s="92"/>
    </row>
    <row r="2233" spans="1:9" x14ac:dyDescent="0.2">
      <c r="A2233" s="69">
        <v>2233</v>
      </c>
      <c r="B2233" s="89" t="s">
        <v>6672</v>
      </c>
      <c r="C2233" s="89" t="s">
        <v>4930</v>
      </c>
      <c r="D2233" s="89" t="s">
        <v>6673</v>
      </c>
      <c r="E2233" s="82">
        <v>3202445683</v>
      </c>
      <c r="F2233" s="95" t="s">
        <v>2500</v>
      </c>
      <c r="G2233" s="82"/>
      <c r="H2233" s="95" t="s">
        <v>4141</v>
      </c>
      <c r="I2233" s="92"/>
    </row>
    <row r="2234" spans="1:9" x14ac:dyDescent="0.2">
      <c r="A2234" s="69">
        <v>2234</v>
      </c>
      <c r="B2234" s="89" t="s">
        <v>6674</v>
      </c>
      <c r="C2234" s="89" t="s">
        <v>639</v>
      </c>
      <c r="D2234" s="89" t="s">
        <v>6675</v>
      </c>
      <c r="E2234" s="82">
        <v>3002692563</v>
      </c>
      <c r="F2234" s="95" t="s">
        <v>2500</v>
      </c>
      <c r="G2234" s="82"/>
      <c r="H2234" s="95" t="s">
        <v>4141</v>
      </c>
      <c r="I2234" s="92"/>
    </row>
    <row r="2235" spans="1:9" x14ac:dyDescent="0.2">
      <c r="A2235" s="69">
        <v>2235</v>
      </c>
      <c r="B2235" s="89" t="s">
        <v>2763</v>
      </c>
      <c r="C2235" s="89" t="s">
        <v>639</v>
      </c>
      <c r="D2235" s="89" t="s">
        <v>2765</v>
      </c>
      <c r="E2235" s="82"/>
      <c r="F2235" s="95" t="s">
        <v>2631</v>
      </c>
      <c r="G2235" s="82"/>
      <c r="H2235" s="95" t="s">
        <v>4141</v>
      </c>
      <c r="I2235" s="92"/>
    </row>
    <row r="2236" spans="1:9" x14ac:dyDescent="0.2">
      <c r="A2236" s="69">
        <v>2236</v>
      </c>
      <c r="B2236" s="89" t="s">
        <v>6676</v>
      </c>
      <c r="C2236" s="89" t="s">
        <v>948</v>
      </c>
      <c r="D2236" s="89" t="s">
        <v>6677</v>
      </c>
      <c r="E2236" s="82"/>
      <c r="F2236" s="95" t="s">
        <v>1084</v>
      </c>
      <c r="G2236" s="82"/>
      <c r="H2236" s="95" t="s">
        <v>4141</v>
      </c>
      <c r="I2236" s="92"/>
    </row>
    <row r="2237" spans="1:9" x14ac:dyDescent="0.2">
      <c r="A2237" s="69">
        <v>2237</v>
      </c>
      <c r="B2237" s="89" t="s">
        <v>6678</v>
      </c>
      <c r="C2237" s="89" t="s">
        <v>6679</v>
      </c>
      <c r="D2237" s="89" t="s">
        <v>6680</v>
      </c>
      <c r="E2237" s="82">
        <v>3633230</v>
      </c>
      <c r="F2237" s="95" t="s">
        <v>1084</v>
      </c>
      <c r="G2237" s="82">
        <v>21134451</v>
      </c>
      <c r="H2237" s="95" t="s">
        <v>4141</v>
      </c>
      <c r="I2237" s="92"/>
    </row>
    <row r="2238" spans="1:9" x14ac:dyDescent="0.2">
      <c r="A2238" s="69">
        <v>2238</v>
      </c>
      <c r="B2238" s="89" t="s">
        <v>6681</v>
      </c>
      <c r="C2238" s="89" t="s">
        <v>6682</v>
      </c>
      <c r="D2238" s="89" t="s">
        <v>6683</v>
      </c>
      <c r="E2238" s="82">
        <v>3105574304</v>
      </c>
      <c r="F2238" s="95" t="s">
        <v>1062</v>
      </c>
      <c r="G2238" s="82">
        <v>52196092</v>
      </c>
      <c r="H2238" s="95" t="s">
        <v>4141</v>
      </c>
      <c r="I2238" s="92"/>
    </row>
    <row r="2239" spans="1:9" x14ac:dyDescent="0.2">
      <c r="A2239" s="69">
        <v>2239</v>
      </c>
      <c r="B2239" s="89" t="s">
        <v>6684</v>
      </c>
      <c r="C2239" s="89" t="s">
        <v>639</v>
      </c>
      <c r="D2239" s="89" t="s">
        <v>6685</v>
      </c>
      <c r="E2239" s="82">
        <v>3134079324</v>
      </c>
      <c r="F2239" s="95" t="s">
        <v>4021</v>
      </c>
      <c r="G2239" s="82">
        <v>52095865</v>
      </c>
      <c r="H2239" s="95" t="s">
        <v>4141</v>
      </c>
      <c r="I2239" s="92"/>
    </row>
    <row r="2240" spans="1:9" x14ac:dyDescent="0.2">
      <c r="A2240" s="69">
        <v>2240</v>
      </c>
      <c r="B2240" s="89" t="s">
        <v>6686</v>
      </c>
      <c r="C2240" s="89" t="s">
        <v>639</v>
      </c>
      <c r="D2240" s="89" t="s">
        <v>6687</v>
      </c>
      <c r="E2240" s="82">
        <v>8064111</v>
      </c>
      <c r="F2240" s="95" t="s">
        <v>2302</v>
      </c>
      <c r="G2240" s="82"/>
      <c r="H2240" s="95" t="s">
        <v>4141</v>
      </c>
      <c r="I2240" s="92"/>
    </row>
    <row r="2241" spans="1:9" x14ac:dyDescent="0.2">
      <c r="A2241" s="69">
        <v>2241</v>
      </c>
      <c r="B2241" s="89" t="s">
        <v>6688</v>
      </c>
      <c r="C2241" s="89" t="s">
        <v>6689</v>
      </c>
      <c r="D2241" s="89" t="s">
        <v>6690</v>
      </c>
      <c r="E2241" s="82">
        <v>3112530987</v>
      </c>
      <c r="F2241" s="95" t="s">
        <v>1033</v>
      </c>
      <c r="G2241" s="82"/>
      <c r="H2241" s="95" t="s">
        <v>4141</v>
      </c>
      <c r="I2241" s="92"/>
    </row>
    <row r="2242" spans="1:9" x14ac:dyDescent="0.2">
      <c r="A2242" s="69">
        <v>2242</v>
      </c>
      <c r="B2242" s="89" t="s">
        <v>6691</v>
      </c>
      <c r="C2242" s="89" t="s">
        <v>6692</v>
      </c>
      <c r="D2242" s="89" t="s">
        <v>6693</v>
      </c>
      <c r="E2242" s="82">
        <v>3124193732</v>
      </c>
      <c r="F2242" s="95" t="s">
        <v>1033</v>
      </c>
      <c r="G2242" s="82">
        <v>53006351</v>
      </c>
      <c r="H2242" s="95" t="s">
        <v>4141</v>
      </c>
      <c r="I2242" s="92"/>
    </row>
    <row r="2243" spans="1:9" x14ac:dyDescent="0.2">
      <c r="A2243" s="69">
        <v>2243</v>
      </c>
      <c r="B2243" s="89" t="s">
        <v>6694</v>
      </c>
      <c r="C2243" s="89" t="s">
        <v>6695</v>
      </c>
      <c r="D2243" s="89" t="s">
        <v>6696</v>
      </c>
      <c r="E2243" s="82">
        <v>3212527640</v>
      </c>
      <c r="F2243" s="95" t="s">
        <v>1090</v>
      </c>
      <c r="G2243" s="82">
        <v>1022377755</v>
      </c>
      <c r="H2243" s="95" t="s">
        <v>4141</v>
      </c>
      <c r="I2243" s="92"/>
    </row>
    <row r="2244" spans="1:9" x14ac:dyDescent="0.2">
      <c r="A2244" s="69">
        <v>2244</v>
      </c>
      <c r="B2244" s="89" t="s">
        <v>6697</v>
      </c>
      <c r="C2244" s="89" t="s">
        <v>639</v>
      </c>
      <c r="D2244" s="89" t="s">
        <v>6698</v>
      </c>
      <c r="E2244" s="82"/>
      <c r="F2244" s="95" t="s">
        <v>1041</v>
      </c>
      <c r="G2244" s="82"/>
      <c r="H2244" s="95" t="s">
        <v>4141</v>
      </c>
      <c r="I2244" s="92"/>
    </row>
    <row r="2245" spans="1:9" x14ac:dyDescent="0.2">
      <c r="A2245" s="69">
        <v>2245</v>
      </c>
      <c r="B2245" s="89" t="s">
        <v>6699</v>
      </c>
      <c r="C2245" s="89" t="s">
        <v>6700</v>
      </c>
      <c r="D2245" s="89" t="s">
        <v>6701</v>
      </c>
      <c r="E2245" s="82">
        <v>3003162059</v>
      </c>
      <c r="F2245" s="95" t="s">
        <v>1090</v>
      </c>
      <c r="G2245" s="82">
        <v>20380628</v>
      </c>
      <c r="H2245" s="95" t="s">
        <v>4141</v>
      </c>
      <c r="I2245" s="92"/>
    </row>
    <row r="2246" spans="1:9" x14ac:dyDescent="0.2">
      <c r="A2246" s="69">
        <v>2246</v>
      </c>
      <c r="B2246" s="89" t="s">
        <v>6702</v>
      </c>
      <c r="C2246" s="89" t="s">
        <v>639</v>
      </c>
      <c r="D2246" s="89" t="s">
        <v>6703</v>
      </c>
      <c r="E2246" s="82">
        <v>3002559157</v>
      </c>
      <c r="F2246" s="95" t="s">
        <v>1044</v>
      </c>
      <c r="G2246" s="82"/>
      <c r="H2246" s="95" t="s">
        <v>4141</v>
      </c>
      <c r="I2246" s="92"/>
    </row>
    <row r="2247" spans="1:9" x14ac:dyDescent="0.2">
      <c r="A2247" s="69">
        <v>2247</v>
      </c>
      <c r="B2247" s="89" t="s">
        <v>6704</v>
      </c>
      <c r="C2247" s="89" t="s">
        <v>6692</v>
      </c>
      <c r="D2247" s="89" t="s">
        <v>6705</v>
      </c>
      <c r="E2247" s="82">
        <v>2072254</v>
      </c>
      <c r="F2247" s="95" t="s">
        <v>2500</v>
      </c>
      <c r="G2247" s="82">
        <v>1053793015</v>
      </c>
      <c r="H2247" s="95" t="s">
        <v>4141</v>
      </c>
      <c r="I2247" s="92"/>
    </row>
    <row r="2248" spans="1:9" x14ac:dyDescent="0.2">
      <c r="A2248" s="69">
        <v>2248</v>
      </c>
      <c r="B2248" s="89" t="s">
        <v>6706</v>
      </c>
      <c r="C2248" s="89" t="s">
        <v>946</v>
      </c>
      <c r="D2248" s="89" t="s">
        <v>6707</v>
      </c>
      <c r="E2248" s="82">
        <v>3167891450</v>
      </c>
      <c r="F2248" s="95" t="s">
        <v>2736</v>
      </c>
      <c r="G2248" s="82"/>
      <c r="H2248" s="95" t="s">
        <v>4141</v>
      </c>
      <c r="I2248" s="92"/>
    </row>
    <row r="2249" spans="1:9" x14ac:dyDescent="0.2">
      <c r="A2249" s="69">
        <v>2249</v>
      </c>
      <c r="B2249" s="89" t="s">
        <v>6708</v>
      </c>
      <c r="C2249" s="89" t="s">
        <v>6709</v>
      </c>
      <c r="D2249" s="89" t="s">
        <v>6710</v>
      </c>
      <c r="E2249" s="82">
        <v>3209367359</v>
      </c>
      <c r="F2249" s="95" t="s">
        <v>1483</v>
      </c>
      <c r="G2249" s="82">
        <v>83168647</v>
      </c>
      <c r="H2249" s="95" t="s">
        <v>1123</v>
      </c>
      <c r="I2249" s="92"/>
    </row>
    <row r="2250" spans="1:9" x14ac:dyDescent="0.2">
      <c r="A2250" s="69">
        <v>2250</v>
      </c>
      <c r="B2250" s="89" t="s">
        <v>6711</v>
      </c>
      <c r="C2250" s="89" t="s">
        <v>6712</v>
      </c>
      <c r="D2250" s="89" t="s">
        <v>6713</v>
      </c>
      <c r="E2250" s="82">
        <v>3208838077</v>
      </c>
      <c r="F2250" s="95" t="s">
        <v>1483</v>
      </c>
      <c r="G2250" s="82">
        <v>16111982</v>
      </c>
      <c r="H2250" s="95" t="s">
        <v>1123</v>
      </c>
      <c r="I2250" s="92"/>
    </row>
    <row r="2251" spans="1:9" x14ac:dyDescent="0.2">
      <c r="A2251" s="69">
        <v>2251</v>
      </c>
      <c r="B2251" s="89" t="s">
        <v>6714</v>
      </c>
      <c r="C2251" s="89" t="s">
        <v>6715</v>
      </c>
      <c r="D2251" s="89" t="s">
        <v>6716</v>
      </c>
      <c r="E2251" s="82">
        <v>3214475357</v>
      </c>
      <c r="F2251" s="95" t="s">
        <v>6427</v>
      </c>
      <c r="G2251" s="82">
        <v>51964950</v>
      </c>
      <c r="H2251" s="95" t="s">
        <v>1123</v>
      </c>
      <c r="I2251" s="92"/>
    </row>
    <row r="2252" spans="1:9" x14ac:dyDescent="0.2">
      <c r="A2252" s="69">
        <v>2252</v>
      </c>
      <c r="B2252" s="89" t="s">
        <v>6717</v>
      </c>
      <c r="C2252" s="89" t="s">
        <v>6718</v>
      </c>
      <c r="D2252" s="89" t="s">
        <v>6719</v>
      </c>
      <c r="E2252" s="82">
        <v>3212404991</v>
      </c>
      <c r="F2252" s="95" t="s">
        <v>6427</v>
      </c>
      <c r="G2252" s="82" t="s">
        <v>6720</v>
      </c>
      <c r="H2252" s="95" t="s">
        <v>1123</v>
      </c>
      <c r="I2252" s="92"/>
    </row>
    <row r="2253" spans="1:9" x14ac:dyDescent="0.2">
      <c r="A2253" s="69">
        <v>2253</v>
      </c>
      <c r="B2253" s="89" t="s">
        <v>6721</v>
      </c>
      <c r="C2253" s="89" t="s">
        <v>6722</v>
      </c>
      <c r="D2253" s="89" t="s">
        <v>6723</v>
      </c>
      <c r="E2253" s="82">
        <v>2051113</v>
      </c>
      <c r="F2253" s="95" t="s">
        <v>1483</v>
      </c>
      <c r="G2253" s="82">
        <v>39779566</v>
      </c>
      <c r="H2253" s="95" t="s">
        <v>1123</v>
      </c>
      <c r="I2253" s="92"/>
    </row>
    <row r="2254" spans="1:9" x14ac:dyDescent="0.2">
      <c r="A2254" s="69">
        <v>2254</v>
      </c>
      <c r="B2254" s="89" t="s">
        <v>6724</v>
      </c>
      <c r="C2254" s="89" t="s">
        <v>6725</v>
      </c>
      <c r="D2254" s="89" t="s">
        <v>6726</v>
      </c>
      <c r="E2254" s="82">
        <v>3002920200</v>
      </c>
      <c r="F2254" s="95" t="s">
        <v>1483</v>
      </c>
      <c r="G2254" s="82">
        <v>70390308</v>
      </c>
      <c r="H2254" s="95" t="s">
        <v>1123</v>
      </c>
      <c r="I2254" s="92"/>
    </row>
    <row r="2255" spans="1:9" x14ac:dyDescent="0.2">
      <c r="A2255" s="69">
        <v>2255</v>
      </c>
      <c r="B2255" s="89" t="s">
        <v>6727</v>
      </c>
      <c r="C2255" s="89" t="s">
        <v>6728</v>
      </c>
      <c r="D2255" s="89" t="s">
        <v>6729</v>
      </c>
      <c r="E2255" s="82">
        <v>3138780902</v>
      </c>
      <c r="F2255" s="95" t="s">
        <v>6427</v>
      </c>
      <c r="G2255" s="82"/>
      <c r="H2255" s="95" t="s">
        <v>1123</v>
      </c>
      <c r="I2255" s="92"/>
    </row>
    <row r="2256" spans="1:9" x14ac:dyDescent="0.2">
      <c r="A2256" s="69">
        <v>2256</v>
      </c>
      <c r="B2256" s="89" t="s">
        <v>6730</v>
      </c>
      <c r="C2256" s="89" t="s">
        <v>6731</v>
      </c>
      <c r="D2256" s="89" t="s">
        <v>6732</v>
      </c>
      <c r="E2256" s="82">
        <v>2790489</v>
      </c>
      <c r="F2256" s="95" t="s">
        <v>6427</v>
      </c>
      <c r="G2256" s="82">
        <v>3093291</v>
      </c>
      <c r="H2256" s="95" t="s">
        <v>1123</v>
      </c>
      <c r="I2256" s="92"/>
    </row>
    <row r="2257" spans="1:9" x14ac:dyDescent="0.2">
      <c r="A2257" s="69">
        <v>2257</v>
      </c>
      <c r="B2257" s="89" t="s">
        <v>6733</v>
      </c>
      <c r="C2257" s="89" t="s">
        <v>6734</v>
      </c>
      <c r="D2257" s="89" t="s">
        <v>6735</v>
      </c>
      <c r="E2257" s="82">
        <v>3203321105</v>
      </c>
      <c r="F2257" s="95" t="s">
        <v>1483</v>
      </c>
      <c r="G2257" s="82"/>
      <c r="H2257" s="95" t="s">
        <v>1123</v>
      </c>
      <c r="I2257" s="92"/>
    </row>
    <row r="2258" spans="1:9" x14ac:dyDescent="0.2">
      <c r="A2258" s="69">
        <v>2258</v>
      </c>
      <c r="B2258" s="89" t="s">
        <v>6736</v>
      </c>
      <c r="C2258" s="89" t="s">
        <v>6737</v>
      </c>
      <c r="D2258" s="89" t="s">
        <v>6738</v>
      </c>
      <c r="E2258" s="82">
        <v>3228819779</v>
      </c>
      <c r="F2258" s="95" t="s">
        <v>6427</v>
      </c>
      <c r="G2258" s="82">
        <v>52116523</v>
      </c>
      <c r="H2258" s="95" t="s">
        <v>1123</v>
      </c>
      <c r="I2258" s="92"/>
    </row>
    <row r="2259" spans="1:9" x14ac:dyDescent="0.2">
      <c r="A2259" s="69">
        <v>2259</v>
      </c>
      <c r="B2259" s="89" t="s">
        <v>6739</v>
      </c>
      <c r="C2259" s="89" t="s">
        <v>6740</v>
      </c>
      <c r="D2259" s="89" t="s">
        <v>6741</v>
      </c>
      <c r="E2259" s="82">
        <v>3143938865</v>
      </c>
      <c r="F2259" s="95" t="s">
        <v>1483</v>
      </c>
      <c r="G2259" s="82"/>
      <c r="H2259" s="95" t="s">
        <v>1123</v>
      </c>
      <c r="I2259" s="92"/>
    </row>
    <row r="2260" spans="1:9" x14ac:dyDescent="0.2">
      <c r="A2260" s="69">
        <v>2260</v>
      </c>
      <c r="B2260" s="89" t="s">
        <v>6742</v>
      </c>
      <c r="C2260" s="89" t="s">
        <v>1992</v>
      </c>
      <c r="D2260" s="89" t="s">
        <v>6743</v>
      </c>
      <c r="E2260" s="82">
        <v>3202039229</v>
      </c>
      <c r="F2260" s="95" t="s">
        <v>1483</v>
      </c>
      <c r="G2260" s="82">
        <v>51775189</v>
      </c>
      <c r="H2260" s="95" t="s">
        <v>1123</v>
      </c>
      <c r="I2260" s="92"/>
    </row>
    <row r="2261" spans="1:9" x14ac:dyDescent="0.2">
      <c r="A2261" s="69">
        <v>2261</v>
      </c>
      <c r="B2261" s="89" t="s">
        <v>6744</v>
      </c>
      <c r="C2261" s="89" t="s">
        <v>6745</v>
      </c>
      <c r="D2261" s="89" t="s">
        <v>6746</v>
      </c>
      <c r="E2261" s="82">
        <v>3138491104</v>
      </c>
      <c r="F2261" s="95" t="s">
        <v>1483</v>
      </c>
      <c r="G2261" s="82"/>
      <c r="H2261" s="95" t="s">
        <v>1123</v>
      </c>
      <c r="I2261" s="92"/>
    </row>
    <row r="2262" spans="1:9" x14ac:dyDescent="0.2">
      <c r="A2262" s="69">
        <v>2262</v>
      </c>
      <c r="B2262" s="89" t="s">
        <v>6747</v>
      </c>
      <c r="C2262" s="89" t="s">
        <v>6748</v>
      </c>
      <c r="D2262" s="89" t="s">
        <v>6749</v>
      </c>
      <c r="E2262" s="82">
        <v>3194066416</v>
      </c>
      <c r="F2262" s="95" t="s">
        <v>1483</v>
      </c>
      <c r="G2262" s="82">
        <v>39727142</v>
      </c>
      <c r="H2262" s="95" t="s">
        <v>1123</v>
      </c>
      <c r="I2262" s="92"/>
    </row>
    <row r="2263" spans="1:9" x14ac:dyDescent="0.2">
      <c r="A2263" s="69">
        <v>2263</v>
      </c>
      <c r="B2263" s="111" t="s">
        <v>6750</v>
      </c>
      <c r="C2263" s="111" t="s">
        <v>6751</v>
      </c>
      <c r="D2263" s="111" t="s">
        <v>6752</v>
      </c>
      <c r="E2263" s="112">
        <v>5683626</v>
      </c>
      <c r="F2263" s="113" t="s">
        <v>6626</v>
      </c>
      <c r="G2263" s="112"/>
      <c r="H2263" s="113" t="s">
        <v>1123</v>
      </c>
      <c r="I2263" s="92"/>
    </row>
    <row r="2264" spans="1:9" x14ac:dyDescent="0.2">
      <c r="A2264" s="69">
        <v>2264</v>
      </c>
      <c r="B2264" s="111" t="s">
        <v>6753</v>
      </c>
      <c r="C2264" s="111" t="s">
        <v>6754</v>
      </c>
      <c r="D2264" s="111" t="s">
        <v>6755</v>
      </c>
      <c r="E2264" s="112">
        <v>3057050092</v>
      </c>
      <c r="F2264" s="113" t="s">
        <v>1037</v>
      </c>
      <c r="G2264" s="112">
        <v>1033755165</v>
      </c>
      <c r="H2264" s="95" t="s">
        <v>1123</v>
      </c>
      <c r="I2264" s="92"/>
    </row>
    <row r="2265" spans="1:9" x14ac:dyDescent="0.2">
      <c r="A2265" s="69">
        <v>2265</v>
      </c>
      <c r="B2265" s="111" t="s">
        <v>6756</v>
      </c>
      <c r="C2265" s="111" t="s">
        <v>6757</v>
      </c>
      <c r="D2265" s="111" t="s">
        <v>6758</v>
      </c>
      <c r="E2265" s="112"/>
      <c r="F2265" s="113" t="s">
        <v>6656</v>
      </c>
      <c r="G2265" s="112"/>
      <c r="H2265" s="113" t="s">
        <v>1123</v>
      </c>
      <c r="I2265" s="92"/>
    </row>
    <row r="2266" spans="1:9" x14ac:dyDescent="0.2">
      <c r="A2266" s="69">
        <v>2266</v>
      </c>
      <c r="B2266" s="89" t="s">
        <v>6759</v>
      </c>
      <c r="C2266" s="89" t="s">
        <v>6760</v>
      </c>
      <c r="D2266" s="89" t="s">
        <v>6761</v>
      </c>
      <c r="E2266" s="82">
        <v>3178569234</v>
      </c>
      <c r="F2266" s="95" t="s">
        <v>2418</v>
      </c>
      <c r="G2266" s="82">
        <v>1022948635</v>
      </c>
      <c r="H2266" s="95" t="s">
        <v>1123</v>
      </c>
      <c r="I2266" s="92"/>
    </row>
    <row r="2267" spans="1:9" x14ac:dyDescent="0.2">
      <c r="A2267" s="69">
        <v>2267</v>
      </c>
      <c r="B2267" s="89" t="s">
        <v>6762</v>
      </c>
      <c r="C2267" s="89" t="s">
        <v>6763</v>
      </c>
      <c r="D2267" s="89" t="s">
        <v>6764</v>
      </c>
      <c r="E2267" s="82">
        <v>3138956463</v>
      </c>
      <c r="F2267" s="95" t="s">
        <v>2418</v>
      </c>
      <c r="G2267" s="82">
        <v>52289023</v>
      </c>
      <c r="H2267" s="118" t="s">
        <v>1123</v>
      </c>
      <c r="I2267" s="92"/>
    </row>
    <row r="2268" spans="1:9" x14ac:dyDescent="0.2">
      <c r="A2268" s="69">
        <v>2268</v>
      </c>
      <c r="B2268" s="111" t="s">
        <v>6765</v>
      </c>
      <c r="C2268" s="111" t="s">
        <v>6766</v>
      </c>
      <c r="D2268" s="111" t="s">
        <v>6767</v>
      </c>
      <c r="E2268" s="112">
        <v>3167891450</v>
      </c>
      <c r="F2268" s="113" t="s">
        <v>1090</v>
      </c>
      <c r="G2268" s="82"/>
      <c r="H2268" s="95" t="s">
        <v>4141</v>
      </c>
      <c r="I2268" s="92"/>
    </row>
    <row r="2269" spans="1:9" x14ac:dyDescent="0.2">
      <c r="A2269" s="69">
        <v>2269</v>
      </c>
      <c r="B2269" s="111" t="s">
        <v>6768</v>
      </c>
      <c r="C2269" s="111" t="s">
        <v>6769</v>
      </c>
      <c r="D2269" s="111" t="s">
        <v>5831</v>
      </c>
      <c r="E2269" s="112">
        <v>3208205714</v>
      </c>
      <c r="F2269" s="113" t="s">
        <v>3564</v>
      </c>
      <c r="G2269" s="112">
        <v>52360133</v>
      </c>
      <c r="H2269" s="113" t="s">
        <v>1123</v>
      </c>
      <c r="I2269" s="92"/>
    </row>
    <row r="2270" spans="1:9" x14ac:dyDescent="0.2">
      <c r="A2270" s="69">
        <v>2270</v>
      </c>
      <c r="B2270" s="111" t="s">
        <v>6770</v>
      </c>
      <c r="C2270" s="111" t="s">
        <v>6771</v>
      </c>
      <c r="D2270" s="111" t="s">
        <v>6772</v>
      </c>
      <c r="E2270" s="112">
        <v>3105658615</v>
      </c>
      <c r="F2270" s="113" t="s">
        <v>3564</v>
      </c>
      <c r="G2270" s="112">
        <v>1010187894</v>
      </c>
      <c r="H2270" s="113" t="s">
        <v>1123</v>
      </c>
      <c r="I2270" s="92"/>
    </row>
    <row r="2271" spans="1:9" x14ac:dyDescent="0.2">
      <c r="A2271" s="69">
        <v>2271</v>
      </c>
      <c r="B2271" s="111" t="s">
        <v>6773</v>
      </c>
      <c r="C2271" s="111" t="s">
        <v>6774</v>
      </c>
      <c r="D2271" s="111" t="s">
        <v>6775</v>
      </c>
      <c r="E2271" s="112">
        <v>3115031158</v>
      </c>
      <c r="F2271" s="113" t="s">
        <v>1483</v>
      </c>
      <c r="G2271" s="112">
        <v>1031781898</v>
      </c>
      <c r="H2271" s="113" t="s">
        <v>1123</v>
      </c>
      <c r="I2271" s="92"/>
    </row>
    <row r="2272" spans="1:9" x14ac:dyDescent="0.2">
      <c r="A2272" s="69">
        <v>2272</v>
      </c>
      <c r="B2272" s="89" t="s">
        <v>6776</v>
      </c>
      <c r="C2272" s="89" t="s">
        <v>6777</v>
      </c>
      <c r="D2272" s="89" t="s">
        <v>6778</v>
      </c>
      <c r="E2272" s="82">
        <v>7723369</v>
      </c>
      <c r="F2272" s="95" t="s">
        <v>3564</v>
      </c>
      <c r="G2272" s="82" t="s">
        <v>6779</v>
      </c>
      <c r="H2272" s="118" t="s">
        <v>1123</v>
      </c>
      <c r="I2272" s="92"/>
    </row>
    <row r="2273" spans="1:9" x14ac:dyDescent="0.2">
      <c r="A2273" s="69">
        <v>2273</v>
      </c>
      <c r="B2273" s="111" t="s">
        <v>6780</v>
      </c>
      <c r="C2273" s="111" t="s">
        <v>6781</v>
      </c>
      <c r="D2273" s="111" t="s">
        <v>5390</v>
      </c>
      <c r="E2273" s="112">
        <v>3143089346</v>
      </c>
      <c r="F2273" s="113" t="s">
        <v>4699</v>
      </c>
      <c r="G2273" s="112">
        <v>19055830</v>
      </c>
      <c r="H2273" s="113" t="s">
        <v>1123</v>
      </c>
      <c r="I2273" s="92"/>
    </row>
    <row r="2274" spans="1:9" x14ac:dyDescent="0.2">
      <c r="A2274" s="69">
        <v>2274</v>
      </c>
      <c r="B2274" s="89" t="s">
        <v>6776</v>
      </c>
      <c r="C2274" s="89" t="s">
        <v>6777</v>
      </c>
      <c r="D2274" s="89" t="s">
        <v>6778</v>
      </c>
      <c r="E2274" s="82">
        <v>7723369</v>
      </c>
      <c r="F2274" s="95" t="s">
        <v>3564</v>
      </c>
      <c r="G2274" s="82" t="s">
        <v>6779</v>
      </c>
      <c r="H2274" s="118" t="s">
        <v>1123</v>
      </c>
      <c r="I2274" s="92"/>
    </row>
    <row r="2275" spans="1:9" x14ac:dyDescent="0.2">
      <c r="A2275" s="69">
        <v>2275</v>
      </c>
      <c r="B2275" s="111" t="s">
        <v>6780</v>
      </c>
      <c r="C2275" s="111" t="s">
        <v>6781</v>
      </c>
      <c r="D2275" s="111" t="s">
        <v>5390</v>
      </c>
      <c r="E2275" s="112">
        <v>3143089346</v>
      </c>
      <c r="F2275" s="113" t="s">
        <v>4699</v>
      </c>
      <c r="G2275" s="112">
        <v>19055830</v>
      </c>
      <c r="H2275" s="113" t="s">
        <v>1123</v>
      </c>
      <c r="I2275" s="92"/>
    </row>
    <row r="2276" spans="1:9" x14ac:dyDescent="0.2">
      <c r="A2276" s="69">
        <v>2276</v>
      </c>
      <c r="B2276" s="89" t="s">
        <v>6782</v>
      </c>
      <c r="C2276" s="89" t="s">
        <v>6783</v>
      </c>
      <c r="D2276" s="89" t="s">
        <v>6784</v>
      </c>
      <c r="E2276" s="82"/>
      <c r="F2276" s="95" t="s">
        <v>1037</v>
      </c>
      <c r="G2276" s="82"/>
      <c r="H2276" s="113" t="s">
        <v>1123</v>
      </c>
      <c r="I2276" s="92"/>
    </row>
    <row r="2277" spans="1:9" x14ac:dyDescent="0.2">
      <c r="A2277" s="69">
        <v>2277</v>
      </c>
      <c r="B2277" s="111" t="s">
        <v>6785</v>
      </c>
      <c r="C2277" s="111" t="s">
        <v>6786</v>
      </c>
      <c r="D2277" s="111" t="s">
        <v>6787</v>
      </c>
      <c r="E2277" s="112">
        <v>4681361</v>
      </c>
      <c r="F2277" s="113" t="s">
        <v>1037</v>
      </c>
      <c r="G2277" s="112"/>
      <c r="H2277" s="113" t="s">
        <v>1123</v>
      </c>
      <c r="I2277" s="92"/>
    </row>
    <row r="2278" spans="1:9" x14ac:dyDescent="0.2">
      <c r="A2278" s="69">
        <v>2278</v>
      </c>
      <c r="B2278" s="111" t="s">
        <v>6788</v>
      </c>
      <c r="C2278" s="111" t="s">
        <v>6789</v>
      </c>
      <c r="D2278" s="111" t="s">
        <v>6790</v>
      </c>
      <c r="E2278" s="112">
        <v>2050675</v>
      </c>
      <c r="F2278" s="113" t="s">
        <v>1037</v>
      </c>
      <c r="G2278" s="112"/>
      <c r="H2278" s="113" t="s">
        <v>1123</v>
      </c>
      <c r="I2278" s="92"/>
    </row>
    <row r="2279" spans="1:9" x14ac:dyDescent="0.2">
      <c r="A2279" s="69">
        <v>2279</v>
      </c>
      <c r="B2279" s="111" t="s">
        <v>6791</v>
      </c>
      <c r="C2279" s="111" t="s">
        <v>947</v>
      </c>
      <c r="D2279" s="111" t="s">
        <v>6792</v>
      </c>
      <c r="E2279" s="112">
        <v>3102154415</v>
      </c>
      <c r="F2279" s="113" t="s">
        <v>1037</v>
      </c>
      <c r="G2279" s="112">
        <v>1033752396</v>
      </c>
      <c r="H2279" s="113" t="s">
        <v>1123</v>
      </c>
      <c r="I2279" s="92"/>
    </row>
    <row r="2280" spans="1:9" x14ac:dyDescent="0.2">
      <c r="A2280" s="69">
        <v>2280</v>
      </c>
      <c r="B2280" s="111" t="s">
        <v>6793</v>
      </c>
      <c r="C2280" s="111" t="s">
        <v>6794</v>
      </c>
      <c r="D2280" s="111" t="s">
        <v>6795</v>
      </c>
      <c r="E2280" s="112">
        <v>3118441187</v>
      </c>
      <c r="F2280" s="113" t="s">
        <v>1037</v>
      </c>
      <c r="G2280" s="112">
        <v>79357603</v>
      </c>
      <c r="H2280" s="113" t="s">
        <v>1123</v>
      </c>
      <c r="I2280" s="92"/>
    </row>
    <row r="2281" spans="1:9" x14ac:dyDescent="0.2">
      <c r="A2281" s="69">
        <v>2281</v>
      </c>
      <c r="B2281" s="89" t="s">
        <v>6796</v>
      </c>
      <c r="C2281" s="89" t="s">
        <v>6797</v>
      </c>
      <c r="D2281" s="89" t="s">
        <v>6798</v>
      </c>
      <c r="E2281" s="82">
        <v>3123847639</v>
      </c>
      <c r="F2281" s="95" t="s">
        <v>1037</v>
      </c>
      <c r="G2281" s="82">
        <v>72956602</v>
      </c>
      <c r="H2281" s="113" t="s">
        <v>1123</v>
      </c>
      <c r="I2281" s="92"/>
    </row>
    <row r="2282" spans="1:9" x14ac:dyDescent="0.2">
      <c r="A2282" s="69">
        <v>2282</v>
      </c>
      <c r="B2282" s="89" t="s">
        <v>6799</v>
      </c>
      <c r="C2282" s="89" t="s">
        <v>6800</v>
      </c>
      <c r="D2282" s="89" t="s">
        <v>6801</v>
      </c>
      <c r="E2282" s="82">
        <v>3203302369</v>
      </c>
      <c r="F2282" s="95" t="s">
        <v>6645</v>
      </c>
      <c r="G2282" s="82">
        <v>51771807</v>
      </c>
      <c r="H2282" s="113" t="s">
        <v>1123</v>
      </c>
      <c r="I2282" s="92"/>
    </row>
    <row r="2283" spans="1:9" x14ac:dyDescent="0.2">
      <c r="A2283" s="69">
        <v>2283</v>
      </c>
      <c r="B2283" s="89" t="s">
        <v>6802</v>
      </c>
      <c r="C2283" s="89" t="s">
        <v>6803</v>
      </c>
      <c r="D2283" s="89" t="s">
        <v>6804</v>
      </c>
      <c r="E2283" s="82">
        <v>3152881888</v>
      </c>
      <c r="F2283" s="95" t="s">
        <v>6645</v>
      </c>
      <c r="G2283" s="82">
        <v>51879853</v>
      </c>
      <c r="H2283" s="113" t="s">
        <v>1123</v>
      </c>
      <c r="I2283" s="92"/>
    </row>
    <row r="2284" spans="1:9" x14ac:dyDescent="0.2">
      <c r="A2284" s="69">
        <v>2284</v>
      </c>
      <c r="B2284" s="89" t="s">
        <v>6805</v>
      </c>
      <c r="C2284" s="89" t="s">
        <v>6806</v>
      </c>
      <c r="D2284" s="89" t="s">
        <v>6807</v>
      </c>
      <c r="E2284" s="82">
        <v>3216554631</v>
      </c>
      <c r="F2284" s="95" t="s">
        <v>6645</v>
      </c>
      <c r="G2284" s="82">
        <v>39709251</v>
      </c>
      <c r="H2284" s="113" t="s">
        <v>1123</v>
      </c>
      <c r="I2284" s="92"/>
    </row>
    <row r="2285" spans="1:9" x14ac:dyDescent="0.2">
      <c r="A2285" s="69">
        <v>2285</v>
      </c>
      <c r="B2285" s="89" t="s">
        <v>6808</v>
      </c>
      <c r="C2285" s="89" t="s">
        <v>6809</v>
      </c>
      <c r="D2285" s="89" t="s">
        <v>6810</v>
      </c>
      <c r="E2285" s="82">
        <v>3134374894</v>
      </c>
      <c r="F2285" s="95" t="s">
        <v>6645</v>
      </c>
      <c r="G2285" s="82">
        <v>52749822</v>
      </c>
      <c r="H2285" s="113" t="s">
        <v>1123</v>
      </c>
      <c r="I2285" s="92"/>
    </row>
    <row r="2286" spans="1:9" x14ac:dyDescent="0.2">
      <c r="A2286" s="69">
        <v>2286</v>
      </c>
      <c r="B2286" s="89" t="s">
        <v>6811</v>
      </c>
      <c r="C2286" s="89" t="s">
        <v>6812</v>
      </c>
      <c r="D2286" s="89" t="s">
        <v>6813</v>
      </c>
      <c r="E2286" s="82">
        <v>2790536</v>
      </c>
      <c r="F2286" s="95" t="s">
        <v>6645</v>
      </c>
      <c r="G2286" s="82">
        <v>39750229</v>
      </c>
      <c r="H2286" s="113" t="s">
        <v>1123</v>
      </c>
      <c r="I2286" s="92"/>
    </row>
    <row r="2287" spans="1:9" x14ac:dyDescent="0.2">
      <c r="A2287" s="69">
        <v>2287</v>
      </c>
      <c r="B2287" s="89" t="s">
        <v>6814</v>
      </c>
      <c r="C2287" s="89" t="s">
        <v>6815</v>
      </c>
      <c r="D2287" s="89" t="s">
        <v>6816</v>
      </c>
      <c r="E2287" s="82">
        <v>3115522811</v>
      </c>
      <c r="F2287" s="95" t="s">
        <v>1084</v>
      </c>
      <c r="G2287" s="82"/>
      <c r="H2287" s="95" t="s">
        <v>4141</v>
      </c>
      <c r="I2287" s="92"/>
    </row>
    <row r="2288" spans="1:9" x14ac:dyDescent="0.2">
      <c r="A2288" s="69">
        <v>2288</v>
      </c>
      <c r="B2288" s="89" t="s">
        <v>6817</v>
      </c>
      <c r="C2288" s="89" t="s">
        <v>639</v>
      </c>
      <c r="D2288" s="89"/>
      <c r="E2288" s="82">
        <v>3138478750</v>
      </c>
      <c r="F2288" s="95" t="s">
        <v>1044</v>
      </c>
      <c r="G2288" s="82">
        <v>41668247</v>
      </c>
      <c r="H2288" s="95" t="s">
        <v>4141</v>
      </c>
      <c r="I2288" s="92"/>
    </row>
    <row r="2289" spans="1:9" x14ac:dyDescent="0.2">
      <c r="A2289" s="69">
        <v>2289</v>
      </c>
      <c r="B2289" s="89" t="s">
        <v>6818</v>
      </c>
      <c r="C2289" s="89" t="s">
        <v>639</v>
      </c>
      <c r="D2289" s="89" t="s">
        <v>6819</v>
      </c>
      <c r="E2289" s="82">
        <v>7641474</v>
      </c>
      <c r="F2289" s="95" t="s">
        <v>1041</v>
      </c>
      <c r="G2289" s="82"/>
      <c r="H2289" s="95" t="s">
        <v>4141</v>
      </c>
      <c r="I2289" s="92"/>
    </row>
    <row r="2290" spans="1:9" x14ac:dyDescent="0.2">
      <c r="A2290" s="69">
        <v>2290</v>
      </c>
      <c r="B2290" s="89" t="s">
        <v>6820</v>
      </c>
      <c r="C2290" s="89" t="s">
        <v>6821</v>
      </c>
      <c r="D2290" s="89" t="s">
        <v>6822</v>
      </c>
      <c r="E2290" s="82">
        <v>3115477878</v>
      </c>
      <c r="F2290" s="95" t="s">
        <v>4534</v>
      </c>
      <c r="G2290" s="82"/>
      <c r="H2290" s="95" t="s">
        <v>4141</v>
      </c>
      <c r="I2290" s="92"/>
    </row>
    <row r="2291" spans="1:9" x14ac:dyDescent="0.2">
      <c r="A2291" s="69">
        <v>2291</v>
      </c>
      <c r="B2291" s="89" t="s">
        <v>6823</v>
      </c>
      <c r="C2291" s="89" t="s">
        <v>2852</v>
      </c>
      <c r="D2291" s="89" t="s">
        <v>6824</v>
      </c>
      <c r="E2291" s="82">
        <v>3003784343</v>
      </c>
      <c r="F2291" s="95" t="s">
        <v>1044</v>
      </c>
      <c r="G2291" s="82"/>
      <c r="H2291" s="95" t="s">
        <v>4141</v>
      </c>
      <c r="I2291" s="92"/>
    </row>
    <row r="2292" spans="1:9" x14ac:dyDescent="0.2">
      <c r="A2292" s="69">
        <v>2292</v>
      </c>
      <c r="B2292" s="89" t="s">
        <v>6825</v>
      </c>
      <c r="C2292" s="89" t="s">
        <v>1195</v>
      </c>
      <c r="D2292" s="89" t="s">
        <v>6826</v>
      </c>
      <c r="E2292" s="82">
        <v>3213301123</v>
      </c>
      <c r="F2292" s="95" t="s">
        <v>1062</v>
      </c>
      <c r="G2292" s="82"/>
      <c r="H2292" s="95" t="s">
        <v>4141</v>
      </c>
      <c r="I2292" s="92"/>
    </row>
    <row r="2293" spans="1:9" x14ac:dyDescent="0.2">
      <c r="A2293" s="69">
        <v>2293</v>
      </c>
      <c r="B2293" s="89" t="s">
        <v>4259</v>
      </c>
      <c r="C2293" s="89" t="s">
        <v>639</v>
      </c>
      <c r="D2293" s="89" t="s">
        <v>4260</v>
      </c>
      <c r="E2293" s="82">
        <v>5804292</v>
      </c>
      <c r="F2293" s="95" t="s">
        <v>1062</v>
      </c>
      <c r="G2293" s="82"/>
      <c r="H2293" s="95" t="s">
        <v>4141</v>
      </c>
      <c r="I2293" s="92"/>
    </row>
    <row r="2294" spans="1:9" x14ac:dyDescent="0.2">
      <c r="A2294" s="69">
        <v>2294</v>
      </c>
      <c r="B2294" s="89" t="s">
        <v>6827</v>
      </c>
      <c r="C2294" s="89" t="s">
        <v>639</v>
      </c>
      <c r="D2294" s="89" t="s">
        <v>6828</v>
      </c>
      <c r="E2294" s="82">
        <v>3114003692</v>
      </c>
      <c r="F2294" s="95" t="s">
        <v>1062</v>
      </c>
      <c r="G2294" s="82">
        <v>1063146620</v>
      </c>
      <c r="H2294" s="95" t="s">
        <v>4141</v>
      </c>
      <c r="I2294" s="92"/>
    </row>
    <row r="2295" spans="1:9" x14ac:dyDescent="0.2">
      <c r="A2295" s="69">
        <v>2295</v>
      </c>
      <c r="B2295" s="89" t="s">
        <v>6829</v>
      </c>
      <c r="C2295" s="89" t="s">
        <v>639</v>
      </c>
      <c r="D2295" s="89" t="s">
        <v>6830</v>
      </c>
      <c r="E2295" s="82">
        <v>3208559103</v>
      </c>
      <c r="F2295" s="95" t="s">
        <v>1033</v>
      </c>
      <c r="G2295" s="82">
        <v>20187178</v>
      </c>
      <c r="H2295" s="95" t="s">
        <v>4141</v>
      </c>
      <c r="I2295" s="92"/>
    </row>
    <row r="2296" spans="1:9" x14ac:dyDescent="0.2">
      <c r="A2296" s="69">
        <v>2296</v>
      </c>
      <c r="B2296" s="89" t="s">
        <v>6831</v>
      </c>
      <c r="C2296" s="89" t="s">
        <v>639</v>
      </c>
      <c r="D2296" s="89" t="s">
        <v>6832</v>
      </c>
      <c r="E2296" s="82">
        <v>3133552976</v>
      </c>
      <c r="F2296" s="95" t="s">
        <v>1041</v>
      </c>
      <c r="G2296" s="82"/>
      <c r="H2296" s="95" t="s">
        <v>4141</v>
      </c>
      <c r="I2296" s="92"/>
    </row>
    <row r="2297" spans="1:9" x14ac:dyDescent="0.2">
      <c r="A2297" s="69">
        <v>2297</v>
      </c>
      <c r="B2297" s="89" t="s">
        <v>6833</v>
      </c>
      <c r="C2297" s="89" t="s">
        <v>6834</v>
      </c>
      <c r="D2297" s="89" t="s">
        <v>6835</v>
      </c>
      <c r="E2297" s="82">
        <v>3204136717</v>
      </c>
      <c r="F2297" s="95" t="s">
        <v>1041</v>
      </c>
      <c r="G2297" s="82"/>
      <c r="H2297" s="95" t="s">
        <v>4141</v>
      </c>
      <c r="I2297" s="92"/>
    </row>
    <row r="2298" spans="1:9" x14ac:dyDescent="0.2">
      <c r="A2298" s="69">
        <v>2298</v>
      </c>
      <c r="B2298" s="89" t="s">
        <v>6836</v>
      </c>
      <c r="C2298" s="89" t="s">
        <v>948</v>
      </c>
      <c r="D2298" s="89" t="s">
        <v>6837</v>
      </c>
      <c r="E2298" s="82">
        <v>3652121</v>
      </c>
      <c r="F2298" s="95" t="s">
        <v>1044</v>
      </c>
      <c r="G2298" s="82"/>
      <c r="H2298" s="95" t="s">
        <v>4141</v>
      </c>
      <c r="I2298" s="92"/>
    </row>
    <row r="2299" spans="1:9" x14ac:dyDescent="0.2">
      <c r="A2299" s="69">
        <v>2299</v>
      </c>
      <c r="B2299" s="89" t="s">
        <v>6838</v>
      </c>
      <c r="C2299" s="89" t="s">
        <v>639</v>
      </c>
      <c r="D2299" s="89" t="s">
        <v>6839</v>
      </c>
      <c r="E2299" s="82">
        <v>3676629</v>
      </c>
      <c r="F2299" s="95" t="s">
        <v>1044</v>
      </c>
      <c r="G2299" s="82"/>
      <c r="H2299" s="95" t="s">
        <v>4141</v>
      </c>
      <c r="I2299" s="92"/>
    </row>
    <row r="2300" spans="1:9" x14ac:dyDescent="0.2">
      <c r="A2300" s="69">
        <v>2300</v>
      </c>
      <c r="B2300" s="89" t="s">
        <v>6840</v>
      </c>
      <c r="C2300" s="89" t="s">
        <v>6841</v>
      </c>
      <c r="D2300" s="89" t="s">
        <v>6842</v>
      </c>
      <c r="E2300" s="82">
        <v>3102441531</v>
      </c>
      <c r="F2300" s="95" t="s">
        <v>1062</v>
      </c>
      <c r="G2300" s="82">
        <v>52220455</v>
      </c>
      <c r="H2300" s="95" t="s">
        <v>4141</v>
      </c>
      <c r="I2300" s="92"/>
    </row>
    <row r="2301" spans="1:9" x14ac:dyDescent="0.2">
      <c r="A2301" s="69">
        <v>2301</v>
      </c>
      <c r="B2301" s="89" t="s">
        <v>6843</v>
      </c>
      <c r="C2301" s="89" t="s">
        <v>639</v>
      </c>
      <c r="D2301" s="89" t="s">
        <v>6844</v>
      </c>
      <c r="E2301" s="82">
        <v>2728821</v>
      </c>
      <c r="F2301" s="95" t="s">
        <v>1062</v>
      </c>
      <c r="G2301" s="82"/>
      <c r="H2301" s="95" t="s">
        <v>4141</v>
      </c>
      <c r="I2301" s="92"/>
    </row>
    <row r="2302" spans="1:9" x14ac:dyDescent="0.2">
      <c r="A2302" s="69">
        <v>2302</v>
      </c>
      <c r="B2302" s="89" t="s">
        <v>6845</v>
      </c>
      <c r="C2302" s="89" t="s">
        <v>6846</v>
      </c>
      <c r="D2302" s="89" t="s">
        <v>6847</v>
      </c>
      <c r="E2302" s="82">
        <v>3213377020</v>
      </c>
      <c r="F2302" s="95" t="s">
        <v>1033</v>
      </c>
      <c r="G2302" s="82"/>
      <c r="H2302" s="95" t="s">
        <v>4141</v>
      </c>
      <c r="I2302" s="92"/>
    </row>
    <row r="2303" spans="1:9" x14ac:dyDescent="0.2">
      <c r="A2303" s="69">
        <v>2303</v>
      </c>
      <c r="B2303" s="89" t="s">
        <v>6848</v>
      </c>
      <c r="C2303" s="89" t="s">
        <v>5984</v>
      </c>
      <c r="D2303" s="89" t="s">
        <v>6849</v>
      </c>
      <c r="E2303" s="82">
        <v>3125020773</v>
      </c>
      <c r="F2303" s="95" t="s">
        <v>6427</v>
      </c>
      <c r="G2303" s="82">
        <v>11254858</v>
      </c>
      <c r="H2303" s="113" t="s">
        <v>1123</v>
      </c>
      <c r="I2303" s="92"/>
    </row>
    <row r="2304" spans="1:9" x14ac:dyDescent="0.2">
      <c r="A2304" s="69">
        <v>2304</v>
      </c>
      <c r="B2304" s="89" t="s">
        <v>6850</v>
      </c>
      <c r="C2304" s="89" t="s">
        <v>6851</v>
      </c>
      <c r="D2304" s="89" t="s">
        <v>6852</v>
      </c>
      <c r="E2304" s="82">
        <v>3112330337</v>
      </c>
      <c r="F2304" s="95" t="s">
        <v>6427</v>
      </c>
      <c r="G2304" s="82">
        <v>39719222</v>
      </c>
      <c r="H2304" s="113" t="s">
        <v>1123</v>
      </c>
      <c r="I2304" s="92"/>
    </row>
    <row r="2305" spans="1:9" x14ac:dyDescent="0.2">
      <c r="A2305" s="69">
        <v>2305</v>
      </c>
      <c r="B2305" s="89" t="s">
        <v>6853</v>
      </c>
      <c r="C2305" s="89" t="s">
        <v>6854</v>
      </c>
      <c r="D2305" s="89" t="s">
        <v>6855</v>
      </c>
      <c r="E2305" s="82">
        <v>3138193992</v>
      </c>
      <c r="F2305" s="95" t="s">
        <v>6856</v>
      </c>
      <c r="G2305" s="82">
        <v>30972010</v>
      </c>
      <c r="H2305" s="113" t="s">
        <v>1123</v>
      </c>
      <c r="I2305" s="92"/>
    </row>
    <row r="2306" spans="1:9" x14ac:dyDescent="0.2">
      <c r="A2306" s="69">
        <v>2306</v>
      </c>
      <c r="B2306" s="89" t="s">
        <v>6857</v>
      </c>
      <c r="C2306" s="89" t="s">
        <v>6858</v>
      </c>
      <c r="D2306" s="89" t="s">
        <v>6859</v>
      </c>
      <c r="E2306" s="82">
        <v>3114776869</v>
      </c>
      <c r="F2306" s="95" t="s">
        <v>6856</v>
      </c>
      <c r="G2306" s="82"/>
      <c r="H2306" s="113" t="s">
        <v>1123</v>
      </c>
      <c r="I2306" s="92"/>
    </row>
    <row r="2307" spans="1:9" x14ac:dyDescent="0.2">
      <c r="A2307" s="69">
        <v>2307</v>
      </c>
      <c r="B2307" s="89" t="s">
        <v>6431</v>
      </c>
      <c r="C2307" s="89" t="s">
        <v>6860</v>
      </c>
      <c r="D2307" s="89" t="s">
        <v>6861</v>
      </c>
      <c r="E2307" s="82">
        <v>3228149928</v>
      </c>
      <c r="F2307" s="95" t="s">
        <v>6856</v>
      </c>
      <c r="G2307" s="82"/>
      <c r="H2307" s="113" t="s">
        <v>1123</v>
      </c>
      <c r="I2307" s="92"/>
    </row>
    <row r="2308" spans="1:9" x14ac:dyDescent="0.2">
      <c r="A2308" s="69">
        <v>2308</v>
      </c>
      <c r="B2308" s="89" t="s">
        <v>6862</v>
      </c>
      <c r="C2308" s="89" t="s">
        <v>6863</v>
      </c>
      <c r="D2308" s="89" t="s">
        <v>6864</v>
      </c>
      <c r="E2308" s="82">
        <v>3192479345</v>
      </c>
      <c r="F2308" s="95" t="s">
        <v>6427</v>
      </c>
      <c r="G2308" s="82">
        <v>51658347</v>
      </c>
      <c r="H2308" s="113" t="s">
        <v>1123</v>
      </c>
      <c r="I2308" s="92"/>
    </row>
    <row r="2309" spans="1:9" x14ac:dyDescent="0.2">
      <c r="A2309" s="69">
        <v>2309</v>
      </c>
      <c r="B2309" s="89" t="s">
        <v>6865</v>
      </c>
      <c r="C2309" s="89" t="s">
        <v>947</v>
      </c>
      <c r="D2309" s="89" t="s">
        <v>6866</v>
      </c>
      <c r="E2309" s="82"/>
      <c r="F2309" s="95" t="s">
        <v>1037</v>
      </c>
      <c r="G2309" s="82"/>
      <c r="H2309" s="113" t="s">
        <v>1123</v>
      </c>
      <c r="I2309" s="92"/>
    </row>
    <row r="2310" spans="1:9" x14ac:dyDescent="0.2">
      <c r="A2310" s="69">
        <v>2310</v>
      </c>
      <c r="B2310" s="89" t="s">
        <v>6867</v>
      </c>
      <c r="C2310" s="89" t="s">
        <v>6868</v>
      </c>
      <c r="D2310" s="89" t="s">
        <v>6869</v>
      </c>
      <c r="E2310" s="82">
        <v>3115385428</v>
      </c>
      <c r="F2310" s="95" t="s">
        <v>1037</v>
      </c>
      <c r="G2310" s="82">
        <v>52461658</v>
      </c>
      <c r="H2310" s="113" t="s">
        <v>1123</v>
      </c>
      <c r="I2310" s="92"/>
    </row>
    <row r="2311" spans="1:9" x14ac:dyDescent="0.2">
      <c r="A2311" s="69">
        <v>2311</v>
      </c>
      <c r="B2311" s="89" t="s">
        <v>6870</v>
      </c>
      <c r="C2311" s="89" t="s">
        <v>6871</v>
      </c>
      <c r="D2311" s="89" t="s">
        <v>6872</v>
      </c>
      <c r="E2311" s="82">
        <v>3132620649</v>
      </c>
      <c r="F2311" s="95" t="s">
        <v>6645</v>
      </c>
      <c r="G2311" s="82">
        <v>1101019047</v>
      </c>
      <c r="H2311" s="113" t="s">
        <v>1123</v>
      </c>
      <c r="I2311" s="92"/>
    </row>
    <row r="2312" spans="1:9" x14ac:dyDescent="0.2">
      <c r="A2312" s="69">
        <v>2312</v>
      </c>
      <c r="B2312" s="89" t="s">
        <v>6873</v>
      </c>
      <c r="C2312" s="89" t="s">
        <v>639</v>
      </c>
      <c r="D2312" s="89" t="s">
        <v>6874</v>
      </c>
      <c r="E2312" s="82">
        <v>2796943</v>
      </c>
      <c r="F2312" s="95" t="s">
        <v>6645</v>
      </c>
      <c r="G2312" s="82">
        <v>79558683</v>
      </c>
      <c r="H2312" s="113" t="s">
        <v>1123</v>
      </c>
      <c r="I2312" s="92"/>
    </row>
    <row r="2313" spans="1:9" x14ac:dyDescent="0.2">
      <c r="A2313" s="69">
        <v>2313</v>
      </c>
      <c r="B2313" s="89" t="s">
        <v>6875</v>
      </c>
      <c r="C2313" s="89" t="s">
        <v>6876</v>
      </c>
      <c r="D2313" s="89" t="s">
        <v>6877</v>
      </c>
      <c r="E2313" s="82">
        <v>3229109768</v>
      </c>
      <c r="F2313" s="95" t="s">
        <v>6645</v>
      </c>
      <c r="G2313" s="82">
        <v>79978883</v>
      </c>
      <c r="H2313" s="113" t="s">
        <v>1123</v>
      </c>
      <c r="I2313" s="92"/>
    </row>
    <row r="2314" spans="1:9" x14ac:dyDescent="0.2">
      <c r="A2314" s="69">
        <v>2314</v>
      </c>
      <c r="B2314" s="89" t="s">
        <v>6878</v>
      </c>
      <c r="C2314" s="89" t="s">
        <v>6879</v>
      </c>
      <c r="D2314" s="89" t="s">
        <v>6880</v>
      </c>
      <c r="E2314" s="82">
        <v>3023533769</v>
      </c>
      <c r="F2314" s="95" t="s">
        <v>1037</v>
      </c>
      <c r="G2314" s="82">
        <v>52740919</v>
      </c>
      <c r="H2314" s="113" t="s">
        <v>1123</v>
      </c>
      <c r="I2314" s="92"/>
    </row>
    <row r="2315" spans="1:9" x14ac:dyDescent="0.2">
      <c r="A2315" s="69">
        <v>2315</v>
      </c>
      <c r="B2315" s="89" t="s">
        <v>6881</v>
      </c>
      <c r="C2315" s="89" t="s">
        <v>6774</v>
      </c>
      <c r="D2315" s="89" t="s">
        <v>6882</v>
      </c>
      <c r="E2315" s="82">
        <v>3144760520</v>
      </c>
      <c r="F2315" s="95" t="s">
        <v>6883</v>
      </c>
      <c r="G2315" s="82">
        <v>79661771</v>
      </c>
      <c r="H2315" s="113" t="s">
        <v>1123</v>
      </c>
      <c r="I2315" s="92"/>
    </row>
    <row r="2316" spans="1:9" x14ac:dyDescent="0.2">
      <c r="A2316" s="69">
        <v>2316</v>
      </c>
      <c r="B2316" s="89" t="s">
        <v>6884</v>
      </c>
      <c r="C2316" s="89" t="s">
        <v>6885</v>
      </c>
      <c r="D2316" s="89" t="s">
        <v>6886</v>
      </c>
      <c r="E2316" s="82">
        <v>3102557713</v>
      </c>
      <c r="F2316" s="95" t="s">
        <v>1037</v>
      </c>
      <c r="G2316" s="82"/>
      <c r="H2316" s="113" t="s">
        <v>1123</v>
      </c>
      <c r="I2316" s="92"/>
    </row>
    <row r="2317" spans="1:9" x14ac:dyDescent="0.2">
      <c r="A2317" s="69">
        <v>2317</v>
      </c>
      <c r="B2317" s="89" t="s">
        <v>6887</v>
      </c>
      <c r="C2317" s="89" t="s">
        <v>6888</v>
      </c>
      <c r="D2317" s="89" t="s">
        <v>6889</v>
      </c>
      <c r="E2317" s="82">
        <v>3118682832</v>
      </c>
      <c r="F2317" s="95" t="s">
        <v>3334</v>
      </c>
      <c r="G2317" s="82">
        <v>1033680800</v>
      </c>
      <c r="H2317" s="113" t="s">
        <v>1123</v>
      </c>
      <c r="I2317" s="92"/>
    </row>
    <row r="2318" spans="1:9" x14ac:dyDescent="0.2">
      <c r="A2318" s="69">
        <v>2318</v>
      </c>
      <c r="B2318" s="89" t="s">
        <v>6890</v>
      </c>
      <c r="C2318" s="89" t="s">
        <v>6891</v>
      </c>
      <c r="D2318" s="89" t="s">
        <v>6892</v>
      </c>
      <c r="E2318" s="82">
        <v>3105601577</v>
      </c>
      <c r="F2318" s="95" t="s">
        <v>3334</v>
      </c>
      <c r="G2318" s="82"/>
      <c r="H2318" s="113" t="s">
        <v>1123</v>
      </c>
      <c r="I2318" s="92"/>
    </row>
    <row r="2319" spans="1:9" x14ac:dyDescent="0.2">
      <c r="A2319" s="69">
        <v>2319</v>
      </c>
      <c r="B2319" s="111" t="s">
        <v>6893</v>
      </c>
      <c r="C2319" s="111" t="s">
        <v>6894</v>
      </c>
      <c r="D2319" s="111" t="s">
        <v>6895</v>
      </c>
      <c r="E2319" s="112">
        <v>3107763546</v>
      </c>
      <c r="F2319" s="113" t="s">
        <v>3334</v>
      </c>
      <c r="G2319" s="112">
        <v>1033787474</v>
      </c>
      <c r="H2319" s="113" t="s">
        <v>1123</v>
      </c>
      <c r="I2319" s="92"/>
    </row>
    <row r="2320" spans="1:9" x14ac:dyDescent="0.2">
      <c r="A2320" s="69">
        <v>2320</v>
      </c>
      <c r="B2320" s="111" t="s">
        <v>6896</v>
      </c>
      <c r="C2320" s="111" t="s">
        <v>6897</v>
      </c>
      <c r="D2320" s="111" t="s">
        <v>6898</v>
      </c>
      <c r="E2320" s="112">
        <v>7713640</v>
      </c>
      <c r="F2320" s="113" t="s">
        <v>3334</v>
      </c>
      <c r="G2320" s="112">
        <v>35321783</v>
      </c>
      <c r="H2320" s="113" t="s">
        <v>1123</v>
      </c>
      <c r="I2320" s="92"/>
    </row>
    <row r="2321" spans="1:9" x14ac:dyDescent="0.2">
      <c r="A2321" s="69">
        <v>2321</v>
      </c>
      <c r="B2321" s="111" t="s">
        <v>6899</v>
      </c>
      <c r="C2321" s="111" t="s">
        <v>6900</v>
      </c>
      <c r="D2321" s="111" t="s">
        <v>6901</v>
      </c>
      <c r="E2321" s="112">
        <v>7721150</v>
      </c>
      <c r="F2321" s="113" t="s">
        <v>3334</v>
      </c>
      <c r="G2321" s="112">
        <v>35457845</v>
      </c>
      <c r="H2321" s="113" t="s">
        <v>1123</v>
      </c>
      <c r="I2321" s="92"/>
    </row>
    <row r="2322" spans="1:9" x14ac:dyDescent="0.2">
      <c r="A2322" s="69">
        <v>2322</v>
      </c>
      <c r="B2322" s="111" t="s">
        <v>6902</v>
      </c>
      <c r="C2322" s="111" t="s">
        <v>6903</v>
      </c>
      <c r="D2322" s="111" t="s">
        <v>6904</v>
      </c>
      <c r="E2322" s="112">
        <v>3507693862</v>
      </c>
      <c r="F2322" s="113" t="s">
        <v>3334</v>
      </c>
      <c r="G2322" s="112"/>
      <c r="H2322" s="113" t="s">
        <v>1123</v>
      </c>
      <c r="I2322" s="92"/>
    </row>
    <row r="2323" spans="1:9" x14ac:dyDescent="0.2">
      <c r="A2323" s="69">
        <v>2323</v>
      </c>
      <c r="B2323" s="111" t="s">
        <v>6905</v>
      </c>
      <c r="C2323" s="111" t="s">
        <v>6906</v>
      </c>
      <c r="D2323" s="111" t="s">
        <v>6907</v>
      </c>
      <c r="E2323" s="112">
        <v>3123301634</v>
      </c>
      <c r="F2323" s="113" t="s">
        <v>3334</v>
      </c>
      <c r="G2323" s="112">
        <v>1031137488</v>
      </c>
      <c r="H2323" s="113" t="s">
        <v>1123</v>
      </c>
      <c r="I2323" s="92"/>
    </row>
    <row r="2324" spans="1:9" x14ac:dyDescent="0.2">
      <c r="A2324" s="69">
        <v>2324</v>
      </c>
      <c r="B2324" s="111" t="s">
        <v>6908</v>
      </c>
      <c r="C2324" s="111" t="s">
        <v>6909</v>
      </c>
      <c r="D2324" s="111" t="s">
        <v>6910</v>
      </c>
      <c r="E2324" s="112">
        <v>5162993</v>
      </c>
      <c r="F2324" s="113" t="s">
        <v>3334</v>
      </c>
      <c r="G2324" s="112">
        <v>51980595</v>
      </c>
      <c r="H2324" s="113" t="s">
        <v>1123</v>
      </c>
      <c r="I2324" s="92"/>
    </row>
    <row r="2325" spans="1:9" x14ac:dyDescent="0.2">
      <c r="A2325" s="69">
        <v>2325</v>
      </c>
      <c r="B2325" s="111" t="s">
        <v>6911</v>
      </c>
      <c r="C2325" s="111" t="s">
        <v>6912</v>
      </c>
      <c r="D2325" s="111" t="s">
        <v>6913</v>
      </c>
      <c r="E2325" s="112">
        <v>3045384883</v>
      </c>
      <c r="F2325" s="113" t="s">
        <v>3334</v>
      </c>
      <c r="G2325" s="112">
        <v>1032388440</v>
      </c>
      <c r="H2325" s="113" t="s">
        <v>1123</v>
      </c>
      <c r="I2325" s="92"/>
    </row>
    <row r="2326" spans="1:9" x14ac:dyDescent="0.2">
      <c r="A2326" s="69">
        <v>2326</v>
      </c>
      <c r="B2326" s="111" t="s">
        <v>9204</v>
      </c>
      <c r="C2326" s="111" t="s">
        <v>9205</v>
      </c>
      <c r="D2326" s="111" t="s">
        <v>6914</v>
      </c>
      <c r="E2326" s="112">
        <v>3224198314</v>
      </c>
      <c r="F2326" s="113" t="s">
        <v>3334</v>
      </c>
      <c r="G2326" s="112">
        <v>1106738663</v>
      </c>
      <c r="H2326" s="113" t="s">
        <v>1123</v>
      </c>
      <c r="I2326" s="92"/>
    </row>
    <row r="2327" spans="1:9" x14ac:dyDescent="0.2">
      <c r="A2327" s="69">
        <v>2327</v>
      </c>
      <c r="B2327" s="89" t="s">
        <v>6915</v>
      </c>
      <c r="C2327" s="89" t="s">
        <v>952</v>
      </c>
      <c r="D2327" s="89" t="s">
        <v>6916</v>
      </c>
      <c r="E2327" s="82">
        <v>3118026103</v>
      </c>
      <c r="F2327" s="95" t="s">
        <v>1028</v>
      </c>
      <c r="G2327" s="82">
        <v>51748616</v>
      </c>
      <c r="H2327" s="113" t="s">
        <v>1123</v>
      </c>
      <c r="I2327" s="92"/>
    </row>
    <row r="2328" spans="1:9" x14ac:dyDescent="0.2">
      <c r="A2328" s="69">
        <v>2328</v>
      </c>
      <c r="B2328" s="111" t="s">
        <v>6917</v>
      </c>
      <c r="C2328" s="111" t="s">
        <v>6918</v>
      </c>
      <c r="D2328" s="111" t="s">
        <v>6919</v>
      </c>
      <c r="E2328" s="112">
        <v>3005131912</v>
      </c>
      <c r="F2328" s="113" t="s">
        <v>1028</v>
      </c>
      <c r="G2328" s="112" t="s">
        <v>6920</v>
      </c>
      <c r="H2328" s="113" t="s">
        <v>1123</v>
      </c>
      <c r="I2328" s="92"/>
    </row>
    <row r="2329" spans="1:9" x14ac:dyDescent="0.2">
      <c r="A2329" s="69">
        <v>2329</v>
      </c>
      <c r="B2329" s="111" t="s">
        <v>6921</v>
      </c>
      <c r="C2329" s="111" t="s">
        <v>6922</v>
      </c>
      <c r="D2329" s="111" t="s">
        <v>6923</v>
      </c>
      <c r="E2329" s="112">
        <v>3212486055</v>
      </c>
      <c r="F2329" s="113" t="s">
        <v>1028</v>
      </c>
      <c r="G2329" s="112">
        <v>40305441</v>
      </c>
      <c r="H2329" s="113" t="s">
        <v>1123</v>
      </c>
      <c r="I2329" s="92"/>
    </row>
    <row r="2330" spans="1:9" x14ac:dyDescent="0.2">
      <c r="A2330" s="69">
        <v>2330</v>
      </c>
      <c r="B2330" s="111" t="s">
        <v>6924</v>
      </c>
      <c r="C2330" s="111" t="s">
        <v>2082</v>
      </c>
      <c r="D2330" s="111" t="s">
        <v>6925</v>
      </c>
      <c r="E2330" s="112">
        <v>3225292378</v>
      </c>
      <c r="F2330" s="113" t="s">
        <v>1028</v>
      </c>
      <c r="G2330" s="112">
        <v>53047339</v>
      </c>
      <c r="H2330" s="113" t="s">
        <v>1123</v>
      </c>
      <c r="I2330" s="92"/>
    </row>
    <row r="2331" spans="1:9" x14ac:dyDescent="0.2">
      <c r="A2331" s="69">
        <v>2331</v>
      </c>
      <c r="B2331" s="111" t="s">
        <v>6926</v>
      </c>
      <c r="C2331" s="111" t="s">
        <v>5783</v>
      </c>
      <c r="D2331" s="111" t="s">
        <v>6927</v>
      </c>
      <c r="E2331" s="112">
        <v>3142800393</v>
      </c>
      <c r="F2331" s="113" t="s">
        <v>1028</v>
      </c>
      <c r="G2331" s="112">
        <v>65732941</v>
      </c>
      <c r="H2331" s="113" t="s">
        <v>1123</v>
      </c>
      <c r="I2331" s="92"/>
    </row>
    <row r="2332" spans="1:9" x14ac:dyDescent="0.2">
      <c r="A2332" s="69">
        <v>2332</v>
      </c>
      <c r="B2332" s="111" t="s">
        <v>2167</v>
      </c>
      <c r="C2332" s="111" t="s">
        <v>639</v>
      </c>
      <c r="D2332" s="111" t="s">
        <v>6928</v>
      </c>
      <c r="E2332" s="112" t="s">
        <v>6929</v>
      </c>
      <c r="F2332" s="113" t="s">
        <v>1028</v>
      </c>
      <c r="G2332" s="112"/>
      <c r="H2332" s="113" t="s">
        <v>1123</v>
      </c>
      <c r="I2332" s="92"/>
    </row>
    <row r="2333" spans="1:9" x14ac:dyDescent="0.2">
      <c r="A2333" s="69">
        <v>2333</v>
      </c>
      <c r="B2333" s="111" t="s">
        <v>4245</v>
      </c>
      <c r="C2333" s="111" t="s">
        <v>6930</v>
      </c>
      <c r="D2333" s="111" t="s">
        <v>6931</v>
      </c>
      <c r="E2333" s="112">
        <v>3112289164</v>
      </c>
      <c r="F2333" s="113" t="s">
        <v>6932</v>
      </c>
      <c r="G2333" s="112">
        <v>19396406</v>
      </c>
      <c r="H2333" s="113" t="s">
        <v>1123</v>
      </c>
      <c r="I2333" s="92"/>
    </row>
    <row r="2334" spans="1:9" x14ac:dyDescent="0.2">
      <c r="A2334" s="69">
        <v>2334</v>
      </c>
      <c r="B2334" s="111" t="s">
        <v>6933</v>
      </c>
      <c r="C2334" s="111" t="s">
        <v>6934</v>
      </c>
      <c r="D2334" s="111" t="s">
        <v>6935</v>
      </c>
      <c r="E2334" s="112">
        <v>3138225519</v>
      </c>
      <c r="F2334" s="113" t="s">
        <v>1028</v>
      </c>
      <c r="G2334" s="112">
        <v>52457794</v>
      </c>
      <c r="H2334" s="113" t="s">
        <v>1123</v>
      </c>
      <c r="I2334" s="92"/>
    </row>
    <row r="2335" spans="1:9" x14ac:dyDescent="0.2">
      <c r="A2335" s="69">
        <v>2335</v>
      </c>
      <c r="B2335" s="111" t="s">
        <v>6936</v>
      </c>
      <c r="C2335" s="111" t="s">
        <v>6937</v>
      </c>
      <c r="D2335" s="111" t="s">
        <v>6938</v>
      </c>
      <c r="E2335" s="112">
        <v>5693787</v>
      </c>
      <c r="F2335" s="113" t="s">
        <v>1028</v>
      </c>
      <c r="G2335" s="112" t="s">
        <v>6939</v>
      </c>
      <c r="H2335" s="113" t="s">
        <v>1123</v>
      </c>
      <c r="I2335" s="92"/>
    </row>
    <row r="2336" spans="1:9" x14ac:dyDescent="0.2">
      <c r="A2336" s="69">
        <v>2336</v>
      </c>
      <c r="B2336" s="111" t="s">
        <v>6940</v>
      </c>
      <c r="C2336" s="111" t="s">
        <v>6941</v>
      </c>
      <c r="D2336" s="111"/>
      <c r="E2336" s="112">
        <v>3232814904</v>
      </c>
      <c r="F2336" s="113" t="s">
        <v>6932</v>
      </c>
      <c r="G2336" s="112">
        <v>1055046114</v>
      </c>
      <c r="H2336" s="113" t="s">
        <v>1123</v>
      </c>
      <c r="I2336" s="92"/>
    </row>
    <row r="2337" spans="1:9" x14ac:dyDescent="0.2">
      <c r="A2337" s="69">
        <v>2337</v>
      </c>
      <c r="B2337" s="89" t="s">
        <v>6942</v>
      </c>
      <c r="C2337" s="89" t="s">
        <v>6943</v>
      </c>
      <c r="D2337" s="89" t="s">
        <v>6944</v>
      </c>
      <c r="E2337" s="82">
        <v>3195520625</v>
      </c>
      <c r="F2337" s="95" t="s">
        <v>1028</v>
      </c>
      <c r="G2337" s="82">
        <v>40430204</v>
      </c>
      <c r="H2337" s="113" t="s">
        <v>1123</v>
      </c>
      <c r="I2337" s="92"/>
    </row>
    <row r="2338" spans="1:9" x14ac:dyDescent="0.2">
      <c r="A2338" s="69">
        <v>2338</v>
      </c>
      <c r="B2338" s="89" t="s">
        <v>6945</v>
      </c>
      <c r="C2338" s="89" t="s">
        <v>6946</v>
      </c>
      <c r="D2338" s="89" t="s">
        <v>6947</v>
      </c>
      <c r="E2338" s="82">
        <v>3124192769</v>
      </c>
      <c r="F2338" s="95" t="s">
        <v>4699</v>
      </c>
      <c r="G2338" s="82">
        <v>5651867</v>
      </c>
      <c r="H2338" s="95" t="s">
        <v>1123</v>
      </c>
      <c r="I2338" s="92"/>
    </row>
    <row r="2339" spans="1:9" x14ac:dyDescent="0.2">
      <c r="A2339" s="69">
        <v>2339</v>
      </c>
      <c r="B2339" s="89" t="s">
        <v>6948</v>
      </c>
      <c r="C2339" s="89" t="s">
        <v>6949</v>
      </c>
      <c r="D2339" s="89" t="s">
        <v>6950</v>
      </c>
      <c r="E2339" s="82">
        <v>5995626</v>
      </c>
      <c r="F2339" s="95" t="s">
        <v>3256</v>
      </c>
      <c r="G2339" s="82">
        <v>3129597</v>
      </c>
      <c r="H2339" s="95" t="s">
        <v>1123</v>
      </c>
      <c r="I2339" s="92"/>
    </row>
    <row r="2340" spans="1:9" x14ac:dyDescent="0.2">
      <c r="A2340" s="69">
        <v>2340</v>
      </c>
      <c r="B2340" s="89" t="s">
        <v>6951</v>
      </c>
      <c r="C2340" s="89" t="s">
        <v>6952</v>
      </c>
      <c r="D2340" s="89" t="s">
        <v>6953</v>
      </c>
      <c r="E2340" s="82">
        <v>3113856354</v>
      </c>
      <c r="F2340" s="95" t="s">
        <v>3564</v>
      </c>
      <c r="G2340" s="82">
        <v>1032424906</v>
      </c>
      <c r="H2340" s="95" t="s">
        <v>1123</v>
      </c>
      <c r="I2340" s="92"/>
    </row>
    <row r="2341" spans="1:9" x14ac:dyDescent="0.2">
      <c r="A2341" s="69">
        <v>2341</v>
      </c>
      <c r="B2341" s="89" t="s">
        <v>6954</v>
      </c>
      <c r="C2341" s="89" t="s">
        <v>6955</v>
      </c>
      <c r="D2341" s="89" t="s">
        <v>6956</v>
      </c>
      <c r="E2341" s="82">
        <v>3107593701</v>
      </c>
      <c r="F2341" s="95" t="s">
        <v>3564</v>
      </c>
      <c r="G2341" s="82">
        <v>73077314</v>
      </c>
      <c r="H2341" s="95" t="s">
        <v>1123</v>
      </c>
      <c r="I2341" s="92"/>
    </row>
    <row r="2342" spans="1:9" x14ac:dyDescent="0.2">
      <c r="A2342" s="69">
        <v>2342</v>
      </c>
      <c r="B2342" s="89" t="s">
        <v>9206</v>
      </c>
      <c r="C2342" s="89" t="s">
        <v>9207</v>
      </c>
      <c r="D2342" s="89" t="s">
        <v>6959</v>
      </c>
      <c r="E2342" s="82">
        <v>3117853769</v>
      </c>
      <c r="F2342" s="95" t="s">
        <v>3334</v>
      </c>
      <c r="G2342" s="82">
        <v>1023914276</v>
      </c>
      <c r="H2342" s="95" t="s">
        <v>1123</v>
      </c>
      <c r="I2342" s="92"/>
    </row>
    <row r="2343" spans="1:9" x14ac:dyDescent="0.2">
      <c r="A2343" s="69">
        <v>2343</v>
      </c>
      <c r="B2343" s="89" t="s">
        <v>6887</v>
      </c>
      <c r="C2343" s="89" t="s">
        <v>6888</v>
      </c>
      <c r="D2343" s="89" t="s">
        <v>6889</v>
      </c>
      <c r="E2343" s="82">
        <v>3118682832</v>
      </c>
      <c r="F2343" s="95" t="s">
        <v>3334</v>
      </c>
      <c r="G2343" s="82">
        <v>1033680800</v>
      </c>
      <c r="H2343" s="113" t="s">
        <v>1123</v>
      </c>
      <c r="I2343" s="92"/>
    </row>
    <row r="2344" spans="1:9" x14ac:dyDescent="0.2">
      <c r="A2344" s="69">
        <v>2344</v>
      </c>
      <c r="B2344" s="89" t="s">
        <v>6890</v>
      </c>
      <c r="C2344" s="89" t="s">
        <v>6891</v>
      </c>
      <c r="D2344" s="89" t="s">
        <v>6892</v>
      </c>
      <c r="E2344" s="82">
        <v>3105601577</v>
      </c>
      <c r="F2344" s="95" t="s">
        <v>3334</v>
      </c>
      <c r="G2344" s="82"/>
      <c r="H2344" s="113" t="s">
        <v>1123</v>
      </c>
      <c r="I2344" s="92"/>
    </row>
    <row r="2345" spans="1:9" x14ac:dyDescent="0.2">
      <c r="A2345" s="69">
        <v>2345</v>
      </c>
      <c r="B2345" s="111" t="s">
        <v>6896</v>
      </c>
      <c r="C2345" s="111" t="s">
        <v>6897</v>
      </c>
      <c r="D2345" s="111" t="s">
        <v>6898</v>
      </c>
      <c r="E2345" s="112">
        <v>7713640</v>
      </c>
      <c r="F2345" s="113" t="s">
        <v>3334</v>
      </c>
      <c r="G2345" s="112">
        <v>35321783</v>
      </c>
      <c r="H2345" s="113" t="s">
        <v>1123</v>
      </c>
      <c r="I2345" s="92"/>
    </row>
    <row r="2346" spans="1:9" x14ac:dyDescent="0.2">
      <c r="A2346" s="69">
        <v>2346</v>
      </c>
      <c r="B2346" s="111" t="s">
        <v>6899</v>
      </c>
      <c r="C2346" s="111" t="s">
        <v>6900</v>
      </c>
      <c r="D2346" s="111" t="s">
        <v>6901</v>
      </c>
      <c r="E2346" s="112">
        <v>7721150</v>
      </c>
      <c r="F2346" s="113" t="s">
        <v>3334</v>
      </c>
      <c r="G2346" s="112">
        <v>35457845</v>
      </c>
      <c r="H2346" s="113" t="s">
        <v>1123</v>
      </c>
      <c r="I2346" s="92"/>
    </row>
    <row r="2347" spans="1:9" x14ac:dyDescent="0.2">
      <c r="A2347" s="69">
        <v>2347</v>
      </c>
      <c r="B2347" s="111" t="s">
        <v>6902</v>
      </c>
      <c r="C2347" s="111" t="s">
        <v>6903</v>
      </c>
      <c r="D2347" s="111" t="s">
        <v>6904</v>
      </c>
      <c r="E2347" s="112">
        <v>3507693862</v>
      </c>
      <c r="F2347" s="113" t="s">
        <v>3334</v>
      </c>
      <c r="G2347" s="112"/>
      <c r="H2347" s="113" t="s">
        <v>1123</v>
      </c>
      <c r="I2347" s="92"/>
    </row>
    <row r="2348" spans="1:9" x14ac:dyDescent="0.2">
      <c r="A2348" s="69">
        <v>2348</v>
      </c>
      <c r="B2348" s="111" t="s">
        <v>6905</v>
      </c>
      <c r="C2348" s="111" t="s">
        <v>6906</v>
      </c>
      <c r="D2348" s="111" t="s">
        <v>6907</v>
      </c>
      <c r="E2348" s="112">
        <v>3123301634</v>
      </c>
      <c r="F2348" s="113" t="s">
        <v>3334</v>
      </c>
      <c r="G2348" s="112">
        <v>1031137488</v>
      </c>
      <c r="H2348" s="113" t="s">
        <v>1123</v>
      </c>
      <c r="I2348" s="92"/>
    </row>
    <row r="2349" spans="1:9" x14ac:dyDescent="0.2">
      <c r="A2349" s="69">
        <v>2349</v>
      </c>
      <c r="B2349" s="111" t="s">
        <v>6908</v>
      </c>
      <c r="C2349" s="111" t="s">
        <v>6909</v>
      </c>
      <c r="D2349" s="111" t="s">
        <v>6910</v>
      </c>
      <c r="E2349" s="112">
        <v>5162993</v>
      </c>
      <c r="F2349" s="113" t="s">
        <v>3334</v>
      </c>
      <c r="G2349" s="112">
        <v>51980595</v>
      </c>
      <c r="H2349" s="113" t="s">
        <v>1123</v>
      </c>
      <c r="I2349" s="92"/>
    </row>
    <row r="2350" spans="1:9" x14ac:dyDescent="0.2">
      <c r="A2350" s="69">
        <v>2350</v>
      </c>
      <c r="B2350" s="111" t="s">
        <v>6911</v>
      </c>
      <c r="C2350" s="111" t="s">
        <v>6912</v>
      </c>
      <c r="D2350" s="111" t="s">
        <v>6913</v>
      </c>
      <c r="E2350" s="112">
        <v>3045384883</v>
      </c>
      <c r="F2350" s="113" t="s">
        <v>3334</v>
      </c>
      <c r="G2350" s="112">
        <v>1032388440</v>
      </c>
      <c r="H2350" s="113" t="s">
        <v>1123</v>
      </c>
      <c r="I2350" s="92"/>
    </row>
    <row r="2351" spans="1:9" x14ac:dyDescent="0.2">
      <c r="A2351" s="69">
        <v>2351</v>
      </c>
      <c r="B2351" s="89" t="s">
        <v>6960</v>
      </c>
      <c r="C2351" s="89" t="s">
        <v>6961</v>
      </c>
      <c r="D2351" s="89" t="s">
        <v>6962</v>
      </c>
      <c r="E2351" s="82"/>
      <c r="F2351" s="107" t="s">
        <v>6645</v>
      </c>
      <c r="G2351" s="82">
        <v>39749911</v>
      </c>
      <c r="H2351" s="95" t="s">
        <v>1123</v>
      </c>
      <c r="I2351" s="92"/>
    </row>
    <row r="2352" spans="1:9" x14ac:dyDescent="0.2">
      <c r="A2352" s="69">
        <v>2352</v>
      </c>
      <c r="B2352" s="89" t="s">
        <v>6963</v>
      </c>
      <c r="C2352" s="89" t="s">
        <v>6964</v>
      </c>
      <c r="D2352" s="89" t="s">
        <v>6965</v>
      </c>
      <c r="E2352" s="82">
        <v>3105839716</v>
      </c>
      <c r="F2352" s="95" t="s">
        <v>6645</v>
      </c>
      <c r="G2352" s="82">
        <v>52500960</v>
      </c>
      <c r="H2352" s="113" t="s">
        <v>1123</v>
      </c>
      <c r="I2352" s="92"/>
    </row>
    <row r="2353" spans="1:9" x14ac:dyDescent="0.2">
      <c r="A2353" s="69">
        <v>2353</v>
      </c>
      <c r="B2353" s="89" t="s">
        <v>6966</v>
      </c>
      <c r="C2353" s="89" t="s">
        <v>6967</v>
      </c>
      <c r="D2353" s="89" t="s">
        <v>6968</v>
      </c>
      <c r="E2353" s="82">
        <v>3213323971</v>
      </c>
      <c r="F2353" s="95" t="s">
        <v>6856</v>
      </c>
      <c r="G2353" s="82">
        <v>1032418739</v>
      </c>
      <c r="H2353" s="113" t="s">
        <v>1123</v>
      </c>
      <c r="I2353" s="92"/>
    </row>
    <row r="2354" spans="1:9" x14ac:dyDescent="0.2">
      <c r="A2354" s="69">
        <v>2354</v>
      </c>
      <c r="B2354" s="89" t="s">
        <v>6969</v>
      </c>
      <c r="C2354" s="89" t="s">
        <v>6970</v>
      </c>
      <c r="D2354" s="89" t="s">
        <v>6971</v>
      </c>
      <c r="E2354" s="82">
        <v>3133408660</v>
      </c>
      <c r="F2354" s="95" t="s">
        <v>6427</v>
      </c>
      <c r="G2354" s="82">
        <v>51766993</v>
      </c>
      <c r="H2354" s="113" t="s">
        <v>1123</v>
      </c>
      <c r="I2354" s="92"/>
    </row>
    <row r="2355" spans="1:9" x14ac:dyDescent="0.2">
      <c r="A2355" s="69">
        <v>2355</v>
      </c>
      <c r="B2355" s="89" t="s">
        <v>6957</v>
      </c>
      <c r="C2355" s="89" t="s">
        <v>6958</v>
      </c>
      <c r="D2355" s="89" t="s">
        <v>6959</v>
      </c>
      <c r="E2355" s="82">
        <v>2132724326</v>
      </c>
      <c r="F2355" s="95" t="s">
        <v>3334</v>
      </c>
      <c r="G2355" s="82">
        <v>79453017</v>
      </c>
      <c r="H2355" s="95" t="s">
        <v>1123</v>
      </c>
      <c r="I2355" s="92"/>
    </row>
    <row r="2356" spans="1:9" x14ac:dyDescent="0.2">
      <c r="A2356" s="69">
        <v>2356</v>
      </c>
      <c r="B2356" s="89" t="s">
        <v>6972</v>
      </c>
      <c r="C2356" s="89" t="s">
        <v>6973</v>
      </c>
      <c r="D2356" s="89" t="s">
        <v>6974</v>
      </c>
      <c r="E2356" s="82">
        <v>3133645430</v>
      </c>
      <c r="F2356" s="95" t="s">
        <v>4620</v>
      </c>
      <c r="G2356" s="82">
        <v>41584717</v>
      </c>
      <c r="H2356" s="95" t="s">
        <v>1123</v>
      </c>
      <c r="I2356" s="92"/>
    </row>
    <row r="2357" spans="1:9" x14ac:dyDescent="0.2">
      <c r="A2357" s="69">
        <v>2357</v>
      </c>
      <c r="B2357" s="111" t="s">
        <v>6975</v>
      </c>
      <c r="C2357" s="111" t="s">
        <v>6976</v>
      </c>
      <c r="D2357" s="111" t="s">
        <v>6977</v>
      </c>
      <c r="E2357" s="112">
        <v>3132770592</v>
      </c>
      <c r="F2357" s="113" t="s">
        <v>3334</v>
      </c>
      <c r="G2357" s="112">
        <v>51932884</v>
      </c>
      <c r="H2357" s="113" t="s">
        <v>1123</v>
      </c>
      <c r="I2357" s="92"/>
    </row>
    <row r="2358" spans="1:9" x14ac:dyDescent="0.2">
      <c r="A2358" s="69">
        <v>2358</v>
      </c>
      <c r="B2358" s="89" t="s">
        <v>6978</v>
      </c>
      <c r="C2358" s="89" t="s">
        <v>6979</v>
      </c>
      <c r="D2358" s="89" t="s">
        <v>6980</v>
      </c>
      <c r="E2358" s="82">
        <v>7606237</v>
      </c>
      <c r="F2358" s="95" t="s">
        <v>6932</v>
      </c>
      <c r="G2358" s="82">
        <v>1058058553</v>
      </c>
      <c r="H2358" s="95" t="s">
        <v>1123</v>
      </c>
      <c r="I2358" s="92"/>
    </row>
    <row r="2359" spans="1:9" x14ac:dyDescent="0.2">
      <c r="A2359" s="69">
        <v>2359</v>
      </c>
      <c r="B2359" s="89" t="s">
        <v>6981</v>
      </c>
      <c r="C2359" s="89" t="s">
        <v>6982</v>
      </c>
      <c r="D2359" s="89" t="s">
        <v>6983</v>
      </c>
      <c r="E2359" s="82">
        <v>3022437309</v>
      </c>
      <c r="F2359" s="95" t="s">
        <v>6427</v>
      </c>
      <c r="G2359" s="82">
        <v>1022336390</v>
      </c>
      <c r="H2359" s="113" t="s">
        <v>1123</v>
      </c>
      <c r="I2359" s="92"/>
    </row>
    <row r="2360" spans="1:9" x14ac:dyDescent="0.2">
      <c r="A2360" s="69">
        <v>2360</v>
      </c>
      <c r="B2360" s="89" t="s">
        <v>6984</v>
      </c>
      <c r="C2360" s="89" t="s">
        <v>6985</v>
      </c>
      <c r="D2360" s="89" t="s">
        <v>6986</v>
      </c>
      <c r="E2360" s="82">
        <v>2065879</v>
      </c>
      <c r="F2360" s="95" t="s">
        <v>6856</v>
      </c>
      <c r="G2360" s="82">
        <v>23779104</v>
      </c>
      <c r="H2360" s="95" t="s">
        <v>1123</v>
      </c>
      <c r="I2360" s="92"/>
    </row>
    <row r="2361" spans="1:9" x14ac:dyDescent="0.2">
      <c r="A2361" s="69">
        <v>2361</v>
      </c>
      <c r="B2361" s="89" t="s">
        <v>6987</v>
      </c>
      <c r="C2361" s="89" t="s">
        <v>6988</v>
      </c>
      <c r="D2361" s="89" t="s">
        <v>6989</v>
      </c>
      <c r="E2361" s="82">
        <v>3115407656</v>
      </c>
      <c r="F2361" s="95" t="s">
        <v>6645</v>
      </c>
      <c r="G2361" s="82">
        <v>39799401</v>
      </c>
      <c r="H2361" s="95" t="s">
        <v>1123</v>
      </c>
      <c r="I2361" s="92"/>
    </row>
    <row r="2362" spans="1:9" x14ac:dyDescent="0.2">
      <c r="A2362" s="69">
        <v>2362</v>
      </c>
      <c r="B2362" s="89" t="s">
        <v>6990</v>
      </c>
      <c r="C2362" s="89" t="s">
        <v>6991</v>
      </c>
      <c r="D2362" s="89" t="s">
        <v>6992</v>
      </c>
      <c r="E2362" s="82">
        <v>3138350054</v>
      </c>
      <c r="F2362" s="95" t="s">
        <v>6645</v>
      </c>
      <c r="G2362" s="82">
        <v>1031169564</v>
      </c>
      <c r="H2362" s="95" t="s">
        <v>1123</v>
      </c>
      <c r="I2362" s="92"/>
    </row>
    <row r="2363" spans="1:9" x14ac:dyDescent="0.2">
      <c r="A2363" s="69">
        <v>2363</v>
      </c>
      <c r="B2363" s="89" t="s">
        <v>6993</v>
      </c>
      <c r="C2363" s="89" t="s">
        <v>6994</v>
      </c>
      <c r="D2363" s="89" t="s">
        <v>6995</v>
      </c>
      <c r="E2363" s="82">
        <v>3138764127</v>
      </c>
      <c r="F2363" s="95" t="s">
        <v>6856</v>
      </c>
      <c r="G2363" s="82">
        <v>51996971</v>
      </c>
      <c r="H2363" s="95" t="s">
        <v>1123</v>
      </c>
      <c r="I2363" s="92"/>
    </row>
    <row r="2364" spans="1:9" x14ac:dyDescent="0.2">
      <c r="A2364" s="69">
        <v>2364</v>
      </c>
      <c r="B2364" s="89" t="s">
        <v>6996</v>
      </c>
      <c r="C2364" s="89" t="s">
        <v>6997</v>
      </c>
      <c r="D2364" s="89" t="s">
        <v>6998</v>
      </c>
      <c r="E2364" s="82">
        <v>3043761</v>
      </c>
      <c r="F2364" s="95" t="s">
        <v>6856</v>
      </c>
      <c r="G2364" s="82">
        <v>79256067</v>
      </c>
      <c r="H2364" s="95" t="s">
        <v>1123</v>
      </c>
      <c r="I2364" s="92"/>
    </row>
    <row r="2365" spans="1:9" x14ac:dyDescent="0.2">
      <c r="A2365" s="69">
        <v>2365</v>
      </c>
      <c r="B2365" s="89" t="s">
        <v>6999</v>
      </c>
      <c r="C2365" s="89" t="s">
        <v>7000</v>
      </c>
      <c r="D2365" s="89" t="s">
        <v>7001</v>
      </c>
      <c r="E2365" s="82">
        <v>3144107878</v>
      </c>
      <c r="F2365" s="95" t="s">
        <v>6856</v>
      </c>
      <c r="G2365" s="82">
        <v>190569254</v>
      </c>
      <c r="H2365" s="95" t="s">
        <v>1123</v>
      </c>
      <c r="I2365" s="92"/>
    </row>
    <row r="2366" spans="1:9" x14ac:dyDescent="0.2">
      <c r="A2366" s="69">
        <v>2366</v>
      </c>
      <c r="B2366" s="89" t="s">
        <v>7002</v>
      </c>
      <c r="C2366" s="89" t="s">
        <v>7003</v>
      </c>
      <c r="D2366" s="89" t="s">
        <v>7004</v>
      </c>
      <c r="E2366" s="82">
        <v>3208370759</v>
      </c>
      <c r="F2366" s="95" t="s">
        <v>6856</v>
      </c>
      <c r="G2366" s="82">
        <v>65710683</v>
      </c>
      <c r="H2366" s="95" t="s">
        <v>1123</v>
      </c>
      <c r="I2366" s="92"/>
    </row>
    <row r="2367" spans="1:9" x14ac:dyDescent="0.2">
      <c r="A2367" s="69">
        <v>2367</v>
      </c>
      <c r="B2367" s="89" t="s">
        <v>7005</v>
      </c>
      <c r="C2367" s="89" t="s">
        <v>3538</v>
      </c>
      <c r="D2367" s="89" t="s">
        <v>3539</v>
      </c>
      <c r="E2367" s="82">
        <v>3229438698</v>
      </c>
      <c r="F2367" s="95" t="s">
        <v>3564</v>
      </c>
      <c r="G2367" s="82">
        <v>1010126232</v>
      </c>
      <c r="H2367" s="95" t="s">
        <v>1123</v>
      </c>
      <c r="I2367" s="92"/>
    </row>
    <row r="2368" spans="1:9" x14ac:dyDescent="0.2">
      <c r="A2368" s="69">
        <v>2368</v>
      </c>
      <c r="B2368" s="89" t="s">
        <v>7006</v>
      </c>
      <c r="C2368" s="89" t="s">
        <v>7007</v>
      </c>
      <c r="D2368" s="89" t="s">
        <v>7008</v>
      </c>
      <c r="E2368" s="82">
        <v>3133608924</v>
      </c>
      <c r="F2368" s="95" t="s">
        <v>3256</v>
      </c>
      <c r="G2368" s="82">
        <v>52233234</v>
      </c>
      <c r="H2368" s="95" t="s">
        <v>5508</v>
      </c>
      <c r="I2368" s="92"/>
    </row>
    <row r="2369" spans="1:9" x14ac:dyDescent="0.2">
      <c r="A2369" s="69">
        <v>2369</v>
      </c>
      <c r="B2369" s="89" t="s">
        <v>7009</v>
      </c>
      <c r="C2369" s="89" t="s">
        <v>7010</v>
      </c>
      <c r="D2369" s="89" t="s">
        <v>7011</v>
      </c>
      <c r="E2369" s="82">
        <v>3042144050</v>
      </c>
      <c r="F2369" s="95" t="s">
        <v>3256</v>
      </c>
      <c r="G2369" s="82" t="s">
        <v>7012</v>
      </c>
      <c r="H2369" s="95" t="s">
        <v>1123</v>
      </c>
      <c r="I2369" s="92"/>
    </row>
    <row r="2370" spans="1:9" x14ac:dyDescent="0.2">
      <c r="A2370" s="69">
        <v>2370</v>
      </c>
      <c r="B2370" s="89" t="s">
        <v>7013</v>
      </c>
      <c r="C2370" s="89" t="s">
        <v>7014</v>
      </c>
      <c r="D2370" s="89" t="s">
        <v>7015</v>
      </c>
      <c r="E2370" s="82">
        <v>5673558</v>
      </c>
      <c r="F2370" s="95" t="s">
        <v>3256</v>
      </c>
      <c r="G2370" s="82" t="s">
        <v>7016</v>
      </c>
      <c r="H2370" s="95" t="s">
        <v>1123</v>
      </c>
      <c r="I2370" s="92"/>
    </row>
    <row r="2371" spans="1:9" x14ac:dyDescent="0.2">
      <c r="A2371" s="69">
        <v>2371</v>
      </c>
      <c r="B2371" s="89" t="s">
        <v>7017</v>
      </c>
      <c r="C2371" s="89" t="s">
        <v>7018</v>
      </c>
      <c r="D2371" s="89" t="s">
        <v>7019</v>
      </c>
      <c r="E2371" s="82">
        <v>7677426</v>
      </c>
      <c r="F2371" s="95" t="s">
        <v>3256</v>
      </c>
      <c r="G2371" s="82">
        <v>141474616</v>
      </c>
      <c r="H2371" s="95" t="s">
        <v>1123</v>
      </c>
      <c r="I2371" s="92"/>
    </row>
    <row r="2372" spans="1:9" x14ac:dyDescent="0.2">
      <c r="A2372" s="69">
        <v>2372</v>
      </c>
      <c r="B2372" s="91" t="s">
        <v>7020</v>
      </c>
      <c r="C2372" s="91" t="s">
        <v>951</v>
      </c>
      <c r="D2372" s="91" t="s">
        <v>7021</v>
      </c>
      <c r="E2372" s="82">
        <v>3125890945</v>
      </c>
      <c r="F2372" s="107" t="s">
        <v>1719</v>
      </c>
      <c r="G2372" s="82">
        <v>51462584</v>
      </c>
      <c r="H2372" s="95" t="s">
        <v>4141</v>
      </c>
      <c r="I2372" s="92"/>
    </row>
    <row r="2373" spans="1:9" x14ac:dyDescent="0.2">
      <c r="A2373" s="69">
        <v>2373</v>
      </c>
      <c r="B2373" s="91" t="s">
        <v>7022</v>
      </c>
      <c r="C2373" s="91" t="s">
        <v>950</v>
      </c>
      <c r="D2373" s="91" t="s">
        <v>7023</v>
      </c>
      <c r="E2373" s="82">
        <v>3142822325</v>
      </c>
      <c r="F2373" s="107" t="s">
        <v>2302</v>
      </c>
      <c r="G2373" s="82"/>
      <c r="H2373" s="95" t="s">
        <v>4141</v>
      </c>
      <c r="I2373" s="92"/>
    </row>
    <row r="2374" spans="1:9" x14ac:dyDescent="0.2">
      <c r="A2374" s="69">
        <v>2374</v>
      </c>
      <c r="B2374" s="91" t="s">
        <v>7024</v>
      </c>
      <c r="C2374" s="91" t="s">
        <v>7025</v>
      </c>
      <c r="D2374" s="91" t="s">
        <v>7026</v>
      </c>
      <c r="E2374" s="82">
        <v>3214779789</v>
      </c>
      <c r="F2374" s="107" t="s">
        <v>1033</v>
      </c>
      <c r="G2374" s="82">
        <v>52730869</v>
      </c>
      <c r="H2374" s="95" t="s">
        <v>4141</v>
      </c>
      <c r="I2374" s="92"/>
    </row>
    <row r="2375" spans="1:9" x14ac:dyDescent="0.2">
      <c r="A2375" s="69">
        <v>2375</v>
      </c>
      <c r="B2375" s="91" t="s">
        <v>7027</v>
      </c>
      <c r="C2375" s="91" t="s">
        <v>7028</v>
      </c>
      <c r="D2375" s="91" t="s">
        <v>7029</v>
      </c>
      <c r="E2375" s="82">
        <v>3102737351</v>
      </c>
      <c r="F2375" s="107" t="s">
        <v>1044</v>
      </c>
      <c r="G2375" s="82">
        <v>1013660613</v>
      </c>
      <c r="H2375" s="95" t="s">
        <v>4141</v>
      </c>
      <c r="I2375" s="92"/>
    </row>
    <row r="2376" spans="1:9" x14ac:dyDescent="0.2">
      <c r="A2376" s="69">
        <v>2376</v>
      </c>
      <c r="B2376" s="91" t="s">
        <v>5300</v>
      </c>
      <c r="C2376" s="91" t="s">
        <v>639</v>
      </c>
      <c r="D2376" s="91" t="s">
        <v>7030</v>
      </c>
      <c r="E2376" s="82">
        <v>3114852202</v>
      </c>
      <c r="F2376" s="107" t="s">
        <v>1084</v>
      </c>
      <c r="G2376" s="82"/>
      <c r="H2376" s="95" t="s">
        <v>4141</v>
      </c>
      <c r="I2376" s="92"/>
    </row>
    <row r="2377" spans="1:9" x14ac:dyDescent="0.2">
      <c r="A2377" s="69">
        <v>2377</v>
      </c>
      <c r="B2377" s="91" t="s">
        <v>7031</v>
      </c>
      <c r="C2377" s="91" t="s">
        <v>951</v>
      </c>
      <c r="D2377" s="91" t="s">
        <v>7032</v>
      </c>
      <c r="E2377" s="82">
        <v>3208212394</v>
      </c>
      <c r="F2377" s="107" t="s">
        <v>1084</v>
      </c>
      <c r="G2377" s="82"/>
      <c r="H2377" s="95" t="s">
        <v>4141</v>
      </c>
      <c r="I2377" s="92"/>
    </row>
    <row r="2378" spans="1:9" x14ac:dyDescent="0.2">
      <c r="A2378" s="69">
        <v>2378</v>
      </c>
      <c r="B2378" s="91" t="s">
        <v>2679</v>
      </c>
      <c r="C2378" s="91" t="s">
        <v>7033</v>
      </c>
      <c r="D2378" s="91" t="s">
        <v>7034</v>
      </c>
      <c r="E2378" s="82">
        <v>3124487072</v>
      </c>
      <c r="F2378" s="107" t="s">
        <v>1084</v>
      </c>
      <c r="G2378" s="82"/>
      <c r="H2378" s="95" t="s">
        <v>4141</v>
      </c>
      <c r="I2378" s="92"/>
    </row>
    <row r="2379" spans="1:9" x14ac:dyDescent="0.2">
      <c r="A2379" s="69">
        <v>2379</v>
      </c>
      <c r="B2379" s="91" t="s">
        <v>7035</v>
      </c>
      <c r="C2379" s="91" t="s">
        <v>5740</v>
      </c>
      <c r="D2379" s="91" t="s">
        <v>7036</v>
      </c>
      <c r="E2379" s="82">
        <v>3124375294</v>
      </c>
      <c r="F2379" s="107" t="s">
        <v>1090</v>
      </c>
      <c r="G2379" s="82"/>
      <c r="H2379" s="95" t="s">
        <v>4141</v>
      </c>
      <c r="I2379" s="92"/>
    </row>
    <row r="2380" spans="1:9" x14ac:dyDescent="0.2">
      <c r="A2380" s="69">
        <v>2380</v>
      </c>
      <c r="B2380" s="91" t="s">
        <v>7037</v>
      </c>
      <c r="C2380" s="91" t="s">
        <v>950</v>
      </c>
      <c r="D2380" s="91" t="s">
        <v>7038</v>
      </c>
      <c r="E2380" s="82">
        <v>3115365814</v>
      </c>
      <c r="F2380" s="107" t="s">
        <v>1699</v>
      </c>
      <c r="G2380" s="82">
        <v>1053869452</v>
      </c>
      <c r="H2380" s="95" t="s">
        <v>4141</v>
      </c>
      <c r="I2380" s="92"/>
    </row>
    <row r="2381" spans="1:9" x14ac:dyDescent="0.2">
      <c r="A2381" s="69">
        <v>2381</v>
      </c>
      <c r="B2381" s="91" t="s">
        <v>7039</v>
      </c>
      <c r="C2381" s="91" t="s">
        <v>1245</v>
      </c>
      <c r="D2381" s="91" t="s">
        <v>7040</v>
      </c>
      <c r="E2381" s="82">
        <v>3103321689</v>
      </c>
      <c r="F2381" s="107" t="s">
        <v>2631</v>
      </c>
      <c r="G2381" s="82">
        <v>53008589</v>
      </c>
      <c r="H2381" s="95" t="s">
        <v>4141</v>
      </c>
      <c r="I2381" s="92"/>
    </row>
    <row r="2382" spans="1:9" x14ac:dyDescent="0.2">
      <c r="A2382" s="69">
        <v>2382</v>
      </c>
      <c r="B2382" s="91" t="s">
        <v>7041</v>
      </c>
      <c r="C2382" s="91" t="s">
        <v>1031</v>
      </c>
      <c r="D2382" s="91" t="s">
        <v>7042</v>
      </c>
      <c r="E2382" s="82">
        <v>3134274571</v>
      </c>
      <c r="F2382" s="107" t="s">
        <v>1041</v>
      </c>
      <c r="G2382" s="82">
        <v>1023001129</v>
      </c>
      <c r="H2382" s="95" t="s">
        <v>4141</v>
      </c>
      <c r="I2382" s="92"/>
    </row>
    <row r="2383" spans="1:9" x14ac:dyDescent="0.2">
      <c r="A2383" s="69">
        <v>2383</v>
      </c>
      <c r="B2383" s="122" t="s">
        <v>7043</v>
      </c>
      <c r="C2383" s="123" t="s">
        <v>7044</v>
      </c>
      <c r="D2383" s="123" t="s">
        <v>7045</v>
      </c>
      <c r="E2383" s="124">
        <v>3112777232</v>
      </c>
      <c r="F2383" s="125" t="s">
        <v>7046</v>
      </c>
      <c r="G2383" s="124"/>
      <c r="H2383" s="95" t="s">
        <v>1123</v>
      </c>
      <c r="I2383" s="92"/>
    </row>
    <row r="2384" spans="1:9" x14ac:dyDescent="0.2">
      <c r="A2384" s="69">
        <v>2384</v>
      </c>
      <c r="B2384" s="123" t="s">
        <v>7047</v>
      </c>
      <c r="C2384" s="123" t="s">
        <v>7048</v>
      </c>
      <c r="D2384" s="123" t="s">
        <v>7049</v>
      </c>
      <c r="E2384" s="124">
        <v>3125971660</v>
      </c>
      <c r="F2384" s="125" t="s">
        <v>5896</v>
      </c>
      <c r="G2384" s="124" t="s">
        <v>7050</v>
      </c>
      <c r="H2384" s="95" t="s">
        <v>1123</v>
      </c>
      <c r="I2384" s="92"/>
    </row>
    <row r="2385" spans="1:9" x14ac:dyDescent="0.2">
      <c r="A2385" s="69">
        <v>2385</v>
      </c>
      <c r="B2385" s="122" t="s">
        <v>7051</v>
      </c>
      <c r="C2385" s="123" t="s">
        <v>639</v>
      </c>
      <c r="D2385" s="123" t="s">
        <v>7052</v>
      </c>
      <c r="E2385" s="124">
        <v>7644013</v>
      </c>
      <c r="F2385" s="125" t="s">
        <v>5792</v>
      </c>
      <c r="G2385" s="124"/>
      <c r="H2385" s="95" t="s">
        <v>1123</v>
      </c>
      <c r="I2385" s="92"/>
    </row>
    <row r="2386" spans="1:9" x14ac:dyDescent="0.2">
      <c r="A2386" s="69">
        <v>2386</v>
      </c>
      <c r="B2386" s="126" t="s">
        <v>7053</v>
      </c>
      <c r="C2386" s="126" t="s">
        <v>5871</v>
      </c>
      <c r="D2386" s="126" t="s">
        <v>7054</v>
      </c>
      <c r="E2386" s="127">
        <v>7643457</v>
      </c>
      <c r="F2386" s="128" t="s">
        <v>5788</v>
      </c>
      <c r="G2386" s="127"/>
      <c r="H2386" s="95" t="s">
        <v>1123</v>
      </c>
      <c r="I2386" s="92"/>
    </row>
    <row r="2387" spans="1:9" x14ac:dyDescent="0.2">
      <c r="A2387" s="69">
        <v>2387</v>
      </c>
      <c r="B2387" s="129" t="s">
        <v>6065</v>
      </c>
      <c r="C2387" s="129" t="s">
        <v>6066</v>
      </c>
      <c r="D2387" s="129" t="s">
        <v>7055</v>
      </c>
      <c r="E2387" s="130">
        <v>3133160254</v>
      </c>
      <c r="F2387" s="131" t="s">
        <v>6068</v>
      </c>
      <c r="G2387" s="130"/>
      <c r="H2387" s="95" t="s">
        <v>1123</v>
      </c>
      <c r="I2387" s="92"/>
    </row>
    <row r="2388" spans="1:9" x14ac:dyDescent="0.2">
      <c r="A2388" s="69">
        <v>2388</v>
      </c>
      <c r="B2388" s="132" t="s">
        <v>4424</v>
      </c>
      <c r="C2388" s="133" t="s">
        <v>7056</v>
      </c>
      <c r="D2388" s="133" t="s">
        <v>7057</v>
      </c>
      <c r="E2388" s="134">
        <v>7620162</v>
      </c>
      <c r="F2388" s="135" t="s">
        <v>6068</v>
      </c>
      <c r="G2388" s="134"/>
      <c r="H2388" s="95" t="s">
        <v>1123</v>
      </c>
      <c r="I2388" s="92"/>
    </row>
    <row r="2389" spans="1:9" x14ac:dyDescent="0.2">
      <c r="A2389" s="69">
        <v>2389</v>
      </c>
      <c r="B2389" s="132" t="s">
        <v>7058</v>
      </c>
      <c r="C2389" s="126" t="s">
        <v>639</v>
      </c>
      <c r="D2389" s="126" t="s">
        <v>7059</v>
      </c>
      <c r="E2389" s="127">
        <v>7611789</v>
      </c>
      <c r="F2389" s="128" t="s">
        <v>7060</v>
      </c>
      <c r="G2389" s="127"/>
      <c r="H2389" s="95" t="s">
        <v>1123</v>
      </c>
      <c r="I2389" s="92"/>
    </row>
    <row r="2390" spans="1:9" x14ac:dyDescent="0.2">
      <c r="A2390" s="69">
        <v>2390</v>
      </c>
      <c r="B2390" s="132" t="s">
        <v>1606</v>
      </c>
      <c r="C2390" s="126" t="s">
        <v>639</v>
      </c>
      <c r="D2390" s="126" t="s">
        <v>7061</v>
      </c>
      <c r="E2390" s="127">
        <v>3214934482</v>
      </c>
      <c r="F2390" s="128" t="s">
        <v>7060</v>
      </c>
      <c r="G2390" s="127"/>
      <c r="H2390" s="95" t="s">
        <v>1123</v>
      </c>
      <c r="I2390" s="92"/>
    </row>
    <row r="2391" spans="1:9" x14ac:dyDescent="0.2">
      <c r="A2391" s="69">
        <v>2391</v>
      </c>
      <c r="B2391" s="132" t="s">
        <v>7062</v>
      </c>
      <c r="C2391" s="126" t="s">
        <v>7063</v>
      </c>
      <c r="D2391" s="126" t="s">
        <v>7064</v>
      </c>
      <c r="E2391" s="127" t="s">
        <v>7065</v>
      </c>
      <c r="F2391" s="128" t="s">
        <v>7060</v>
      </c>
      <c r="G2391" s="127"/>
      <c r="H2391" s="95" t="s">
        <v>1123</v>
      </c>
      <c r="I2391" s="92"/>
    </row>
    <row r="2392" spans="1:9" x14ac:dyDescent="0.2">
      <c r="A2392" s="69">
        <v>2392</v>
      </c>
      <c r="B2392" s="132" t="s">
        <v>7066</v>
      </c>
      <c r="C2392" s="126" t="s">
        <v>7067</v>
      </c>
      <c r="D2392" s="126" t="s">
        <v>7068</v>
      </c>
      <c r="E2392" s="127" t="s">
        <v>7069</v>
      </c>
      <c r="F2392" s="128" t="s">
        <v>7046</v>
      </c>
      <c r="G2392" s="127"/>
      <c r="H2392" s="95" t="s">
        <v>1123</v>
      </c>
      <c r="I2392" s="92"/>
    </row>
    <row r="2393" spans="1:9" x14ac:dyDescent="0.2">
      <c r="A2393" s="69">
        <v>2393</v>
      </c>
      <c r="B2393" s="123" t="s">
        <v>7070</v>
      </c>
      <c r="C2393" s="123" t="s">
        <v>639</v>
      </c>
      <c r="D2393" s="123" t="s">
        <v>7071</v>
      </c>
      <c r="E2393" s="124">
        <v>3222136805</v>
      </c>
      <c r="F2393" s="125" t="s">
        <v>5792</v>
      </c>
      <c r="G2393" s="124"/>
      <c r="H2393" s="95" t="s">
        <v>1123</v>
      </c>
      <c r="I2393" s="92"/>
    </row>
    <row r="2394" spans="1:9" x14ac:dyDescent="0.2">
      <c r="A2394" s="69">
        <v>2394</v>
      </c>
      <c r="B2394" s="132" t="s">
        <v>7072</v>
      </c>
      <c r="C2394" s="126" t="s">
        <v>7073</v>
      </c>
      <c r="D2394" s="126" t="s">
        <v>7074</v>
      </c>
      <c r="E2394" s="127">
        <v>3197666950</v>
      </c>
      <c r="F2394" s="128" t="s">
        <v>7046</v>
      </c>
      <c r="G2394" s="127"/>
      <c r="H2394" s="95" t="s">
        <v>1123</v>
      </c>
      <c r="I2394" s="92"/>
    </row>
    <row r="2395" spans="1:9" x14ac:dyDescent="0.2">
      <c r="A2395" s="69">
        <v>2395</v>
      </c>
      <c r="B2395" s="123" t="s">
        <v>5966</v>
      </c>
      <c r="C2395" s="123" t="s">
        <v>639</v>
      </c>
      <c r="D2395" s="123" t="s">
        <v>7075</v>
      </c>
      <c r="E2395" s="124">
        <v>3124795013</v>
      </c>
      <c r="F2395" s="128" t="s">
        <v>5792</v>
      </c>
      <c r="G2395" s="124" t="s">
        <v>5968</v>
      </c>
      <c r="H2395" s="95" t="s">
        <v>1123</v>
      </c>
      <c r="I2395" s="92"/>
    </row>
    <row r="2396" spans="1:9" x14ac:dyDescent="0.2">
      <c r="A2396" s="69">
        <v>2396</v>
      </c>
      <c r="B2396" s="126" t="s">
        <v>6183</v>
      </c>
      <c r="C2396" s="126" t="s">
        <v>6184</v>
      </c>
      <c r="D2396" s="126" t="s">
        <v>7076</v>
      </c>
      <c r="E2396" s="127">
        <v>3202756653</v>
      </c>
      <c r="F2396" s="128" t="s">
        <v>5806</v>
      </c>
      <c r="G2396" s="127"/>
      <c r="H2396" s="95" t="s">
        <v>1123</v>
      </c>
      <c r="I2396" s="92"/>
    </row>
    <row r="2397" spans="1:9" x14ac:dyDescent="0.2">
      <c r="A2397" s="69">
        <v>2397</v>
      </c>
      <c r="B2397" s="132" t="s">
        <v>7077</v>
      </c>
      <c r="C2397" s="126" t="s">
        <v>7078</v>
      </c>
      <c r="D2397" s="126" t="s">
        <v>7079</v>
      </c>
      <c r="E2397" s="127">
        <v>3202869359</v>
      </c>
      <c r="F2397" s="128" t="s">
        <v>5806</v>
      </c>
      <c r="G2397" s="127"/>
      <c r="H2397" s="95" t="s">
        <v>1123</v>
      </c>
      <c r="I2397" s="92"/>
    </row>
    <row r="2398" spans="1:9" x14ac:dyDescent="0.2">
      <c r="A2398" s="69">
        <v>2398</v>
      </c>
      <c r="B2398" s="126" t="s">
        <v>5803</v>
      </c>
      <c r="C2398" s="126" t="s">
        <v>5804</v>
      </c>
      <c r="D2398" s="126" t="s">
        <v>7080</v>
      </c>
      <c r="E2398" s="127">
        <v>3142486219</v>
      </c>
      <c r="F2398" s="128" t="s">
        <v>5806</v>
      </c>
      <c r="G2398" s="127"/>
      <c r="H2398" s="95" t="s">
        <v>1123</v>
      </c>
      <c r="I2398" s="92"/>
    </row>
    <row r="2399" spans="1:9" x14ac:dyDescent="0.2">
      <c r="A2399" s="69">
        <v>2399</v>
      </c>
      <c r="B2399" s="126" t="s">
        <v>5953</v>
      </c>
      <c r="C2399" s="126" t="s">
        <v>1856</v>
      </c>
      <c r="D2399" s="126" t="s">
        <v>7081</v>
      </c>
      <c r="E2399" s="127">
        <v>3208325829</v>
      </c>
      <c r="F2399" s="128" t="s">
        <v>5788</v>
      </c>
      <c r="G2399" s="127"/>
      <c r="H2399" s="95" t="s">
        <v>1123</v>
      </c>
      <c r="I2399" s="92"/>
    </row>
    <row r="2400" spans="1:9" x14ac:dyDescent="0.2">
      <c r="A2400" s="69">
        <v>2400</v>
      </c>
      <c r="B2400" s="123" t="s">
        <v>5873</v>
      </c>
      <c r="C2400" s="123" t="s">
        <v>994</v>
      </c>
      <c r="D2400" s="123" t="s">
        <v>7081</v>
      </c>
      <c r="E2400" s="124"/>
      <c r="F2400" s="125" t="s">
        <v>5788</v>
      </c>
      <c r="G2400" s="124"/>
      <c r="H2400" s="95" t="s">
        <v>1123</v>
      </c>
      <c r="I2400" s="92"/>
    </row>
    <row r="2401" spans="1:9" x14ac:dyDescent="0.2">
      <c r="A2401" s="69">
        <v>2401</v>
      </c>
      <c r="B2401" s="126" t="s">
        <v>7082</v>
      </c>
      <c r="C2401" s="126" t="s">
        <v>5877</v>
      </c>
      <c r="D2401" s="126" t="s">
        <v>7083</v>
      </c>
      <c r="E2401" s="127">
        <v>3212915475</v>
      </c>
      <c r="F2401" s="128" t="s">
        <v>5788</v>
      </c>
      <c r="G2401" s="127"/>
      <c r="H2401" s="95" t="s">
        <v>1123</v>
      </c>
      <c r="I2401" s="92"/>
    </row>
    <row r="2402" spans="1:9" x14ac:dyDescent="0.2">
      <c r="A2402" s="69">
        <v>2402</v>
      </c>
      <c r="B2402" s="126" t="s">
        <v>5881</v>
      </c>
      <c r="C2402" s="126" t="s">
        <v>5882</v>
      </c>
      <c r="D2402" s="126" t="s">
        <v>7084</v>
      </c>
      <c r="E2402" s="127">
        <v>7672054</v>
      </c>
      <c r="F2402" s="128" t="s">
        <v>5788</v>
      </c>
      <c r="G2402" s="127"/>
      <c r="H2402" s="95" t="s">
        <v>1123</v>
      </c>
      <c r="I2402" s="92"/>
    </row>
    <row r="2403" spans="1:9" x14ac:dyDescent="0.2">
      <c r="A2403" s="69">
        <v>2403</v>
      </c>
      <c r="B2403" s="123" t="s">
        <v>5955</v>
      </c>
      <c r="C2403" s="123" t="s">
        <v>950</v>
      </c>
      <c r="D2403" s="123" t="s">
        <v>7085</v>
      </c>
      <c r="E2403" s="124">
        <v>3143503697</v>
      </c>
      <c r="F2403" s="125" t="s">
        <v>5788</v>
      </c>
      <c r="G2403" s="124"/>
      <c r="H2403" s="95" t="s">
        <v>1123</v>
      </c>
      <c r="I2403" s="92"/>
    </row>
    <row r="2404" spans="1:9" x14ac:dyDescent="0.2">
      <c r="A2404" s="69">
        <v>2404</v>
      </c>
      <c r="B2404" s="123" t="s">
        <v>7086</v>
      </c>
      <c r="C2404" s="123" t="s">
        <v>7087</v>
      </c>
      <c r="D2404" s="123" t="s">
        <v>7088</v>
      </c>
      <c r="E2404" s="124">
        <v>3212407727</v>
      </c>
      <c r="F2404" s="125" t="s">
        <v>5792</v>
      </c>
      <c r="G2404" s="124">
        <v>52498679</v>
      </c>
      <c r="H2404" s="95" t="s">
        <v>1123</v>
      </c>
      <c r="I2404" s="92"/>
    </row>
    <row r="2405" spans="1:9" x14ac:dyDescent="0.2">
      <c r="A2405" s="69">
        <v>2405</v>
      </c>
      <c r="B2405" s="133" t="s">
        <v>6062</v>
      </c>
      <c r="C2405" s="133" t="s">
        <v>6063</v>
      </c>
      <c r="D2405" s="133" t="s">
        <v>7089</v>
      </c>
      <c r="E2405" s="134">
        <v>3192639181</v>
      </c>
      <c r="F2405" s="135" t="s">
        <v>5788</v>
      </c>
      <c r="G2405" s="134"/>
      <c r="H2405" s="95" t="s">
        <v>1123</v>
      </c>
      <c r="I2405" s="92"/>
    </row>
    <row r="2406" spans="1:9" x14ac:dyDescent="0.2">
      <c r="A2406" s="69">
        <v>2406</v>
      </c>
      <c r="B2406" s="123" t="s">
        <v>7090</v>
      </c>
      <c r="C2406" s="123" t="s">
        <v>7091</v>
      </c>
      <c r="D2406" s="123" t="s">
        <v>7092</v>
      </c>
      <c r="E2406" s="124">
        <v>3194780647</v>
      </c>
      <c r="F2406" s="128" t="s">
        <v>5792</v>
      </c>
      <c r="G2406" s="124"/>
      <c r="H2406" s="95" t="s">
        <v>1123</v>
      </c>
      <c r="I2406" s="92"/>
    </row>
    <row r="2407" spans="1:9" x14ac:dyDescent="0.2">
      <c r="A2407" s="69">
        <v>2407</v>
      </c>
      <c r="B2407" s="123" t="s">
        <v>7093</v>
      </c>
      <c r="C2407" s="123" t="s">
        <v>7094</v>
      </c>
      <c r="D2407" s="123" t="s">
        <v>7095</v>
      </c>
      <c r="E2407" s="124">
        <v>2004820</v>
      </c>
      <c r="F2407" s="128" t="s">
        <v>5792</v>
      </c>
      <c r="G2407" s="124"/>
      <c r="H2407" s="95" t="s">
        <v>1123</v>
      </c>
      <c r="I2407" s="92"/>
    </row>
    <row r="2408" spans="1:9" x14ac:dyDescent="0.2">
      <c r="A2408" s="69">
        <v>2408</v>
      </c>
      <c r="B2408" s="123" t="s">
        <v>7096</v>
      </c>
      <c r="C2408" s="123" t="s">
        <v>7097</v>
      </c>
      <c r="D2408" s="123" t="s">
        <v>7098</v>
      </c>
      <c r="E2408" s="124">
        <v>3118768584</v>
      </c>
      <c r="F2408" s="125" t="s">
        <v>5792</v>
      </c>
      <c r="G2408" s="124" t="s">
        <v>7099</v>
      </c>
      <c r="H2408" s="95" t="s">
        <v>1123</v>
      </c>
      <c r="I2408" s="92"/>
    </row>
    <row r="2409" spans="1:9" x14ac:dyDescent="0.2">
      <c r="A2409" s="69">
        <v>2409</v>
      </c>
      <c r="B2409" s="136" t="s">
        <v>7100</v>
      </c>
      <c r="C2409" s="136" t="s">
        <v>639</v>
      </c>
      <c r="D2409" s="136" t="s">
        <v>5917</v>
      </c>
      <c r="E2409" s="137">
        <v>7616343</v>
      </c>
      <c r="F2409" s="138" t="s">
        <v>5792</v>
      </c>
      <c r="G2409" s="137"/>
      <c r="H2409" s="95" t="s">
        <v>1123</v>
      </c>
      <c r="I2409" s="92"/>
    </row>
    <row r="2410" spans="1:9" x14ac:dyDescent="0.2">
      <c r="A2410" s="69">
        <v>2410</v>
      </c>
      <c r="B2410" s="133" t="s">
        <v>5884</v>
      </c>
      <c r="C2410" s="133" t="s">
        <v>5885</v>
      </c>
      <c r="D2410" s="133" t="s">
        <v>7101</v>
      </c>
      <c r="E2410" s="134">
        <v>3142300590</v>
      </c>
      <c r="F2410" s="135" t="s">
        <v>5887</v>
      </c>
      <c r="G2410" s="134"/>
      <c r="H2410" s="95" t="s">
        <v>1123</v>
      </c>
      <c r="I2410" s="92"/>
    </row>
    <row r="2411" spans="1:9" x14ac:dyDescent="0.2">
      <c r="A2411" s="69">
        <v>2411</v>
      </c>
      <c r="B2411" s="126" t="s">
        <v>5785</v>
      </c>
      <c r="C2411" s="126" t="s">
        <v>5786</v>
      </c>
      <c r="D2411" s="126" t="s">
        <v>7102</v>
      </c>
      <c r="E2411" s="127">
        <v>2004470</v>
      </c>
      <c r="F2411" s="128" t="s">
        <v>5788</v>
      </c>
      <c r="G2411" s="127"/>
      <c r="H2411" s="95" t="s">
        <v>1123</v>
      </c>
      <c r="I2411" s="92"/>
    </row>
    <row r="2412" spans="1:9" x14ac:dyDescent="0.2">
      <c r="A2412" s="69">
        <v>2412</v>
      </c>
      <c r="B2412" s="126" t="s">
        <v>7103</v>
      </c>
      <c r="C2412" s="126" t="s">
        <v>7104</v>
      </c>
      <c r="D2412" s="126" t="s">
        <v>7105</v>
      </c>
      <c r="E2412" s="127">
        <v>3042102857</v>
      </c>
      <c r="F2412" s="128"/>
      <c r="G2412" s="127"/>
      <c r="H2412" s="95" t="s">
        <v>1123</v>
      </c>
      <c r="I2412" s="92"/>
    </row>
    <row r="2413" spans="1:9" x14ac:dyDescent="0.2">
      <c r="A2413" s="69">
        <v>2413</v>
      </c>
      <c r="B2413" s="133" t="s">
        <v>5957</v>
      </c>
      <c r="C2413" s="133" t="s">
        <v>5958</v>
      </c>
      <c r="D2413" s="133" t="s">
        <v>7106</v>
      </c>
      <c r="E2413" s="134">
        <v>3112073543</v>
      </c>
      <c r="F2413" s="135" t="s">
        <v>5896</v>
      </c>
      <c r="G2413" s="134"/>
      <c r="H2413" s="95" t="s">
        <v>1123</v>
      </c>
      <c r="I2413" s="92"/>
    </row>
    <row r="2414" spans="1:9" x14ac:dyDescent="0.2">
      <c r="A2414" s="69">
        <v>2414</v>
      </c>
      <c r="B2414" s="126" t="s">
        <v>5808</v>
      </c>
      <c r="C2414" s="126" t="s">
        <v>5809</v>
      </c>
      <c r="D2414" s="126" t="s">
        <v>5810</v>
      </c>
      <c r="E2414" s="127">
        <v>3163903895</v>
      </c>
      <c r="F2414" s="128" t="s">
        <v>5811</v>
      </c>
      <c r="G2414" s="127"/>
      <c r="H2414" s="95" t="s">
        <v>1123</v>
      </c>
      <c r="I2414" s="92"/>
    </row>
    <row r="2415" spans="1:9" x14ac:dyDescent="0.2">
      <c r="A2415" s="69">
        <v>2415</v>
      </c>
      <c r="B2415" s="123" t="s">
        <v>7107</v>
      </c>
      <c r="C2415" s="123" t="s">
        <v>7108</v>
      </c>
      <c r="D2415" s="123" t="s">
        <v>7109</v>
      </c>
      <c r="E2415" s="124">
        <v>3125804047</v>
      </c>
      <c r="F2415" s="125" t="s">
        <v>5792</v>
      </c>
      <c r="G2415" s="124"/>
      <c r="H2415" s="95" t="s">
        <v>1123</v>
      </c>
      <c r="I2415" s="92"/>
    </row>
    <row r="2416" spans="1:9" x14ac:dyDescent="0.2">
      <c r="A2416" s="69">
        <v>2416</v>
      </c>
      <c r="B2416" s="132" t="s">
        <v>7110</v>
      </c>
      <c r="C2416" s="126" t="s">
        <v>7111</v>
      </c>
      <c r="D2416" s="126" t="s">
        <v>7112</v>
      </c>
      <c r="E2416" s="127">
        <v>3208208821</v>
      </c>
      <c r="F2416" s="128" t="s">
        <v>5806</v>
      </c>
      <c r="G2416" s="127"/>
      <c r="H2416" s="95" t="s">
        <v>1123</v>
      </c>
      <c r="I2416" s="92"/>
    </row>
    <row r="2417" spans="1:9" x14ac:dyDescent="0.2">
      <c r="A2417" s="69">
        <v>2417</v>
      </c>
      <c r="B2417" s="123" t="s">
        <v>3223</v>
      </c>
      <c r="C2417" s="123" t="s">
        <v>950</v>
      </c>
      <c r="D2417" s="123" t="s">
        <v>7113</v>
      </c>
      <c r="E2417" s="124">
        <v>3187884182</v>
      </c>
      <c r="F2417" s="128" t="s">
        <v>5792</v>
      </c>
      <c r="G2417" s="124"/>
      <c r="H2417" s="95" t="s">
        <v>1123</v>
      </c>
      <c r="I2417" s="92"/>
    </row>
    <row r="2418" spans="1:9" x14ac:dyDescent="0.2">
      <c r="A2418" s="69">
        <v>2418</v>
      </c>
      <c r="B2418" s="126" t="s">
        <v>5960</v>
      </c>
      <c r="C2418" s="126" t="s">
        <v>5961</v>
      </c>
      <c r="D2418" s="126" t="s">
        <v>7114</v>
      </c>
      <c r="E2418" s="127">
        <v>3105833372</v>
      </c>
      <c r="F2418" s="128" t="s">
        <v>5792</v>
      </c>
      <c r="G2418" s="127"/>
      <c r="H2418" s="95" t="s">
        <v>1123</v>
      </c>
      <c r="I2418" s="92"/>
    </row>
    <row r="2419" spans="1:9" x14ac:dyDescent="0.2">
      <c r="A2419" s="69">
        <v>2419</v>
      </c>
      <c r="B2419" s="123" t="s">
        <v>7115</v>
      </c>
      <c r="C2419" s="123" t="s">
        <v>7116</v>
      </c>
      <c r="D2419" s="123" t="s">
        <v>7117</v>
      </c>
      <c r="E2419" s="124">
        <v>7610182</v>
      </c>
      <c r="F2419" s="125" t="s">
        <v>5896</v>
      </c>
      <c r="G2419" s="124"/>
      <c r="H2419" s="95" t="s">
        <v>1123</v>
      </c>
      <c r="I2419" s="92"/>
    </row>
    <row r="2420" spans="1:9" x14ac:dyDescent="0.2">
      <c r="A2420" s="69">
        <v>2420</v>
      </c>
      <c r="B2420" s="123" t="s">
        <v>5812</v>
      </c>
      <c r="C2420" s="123" t="s">
        <v>5813</v>
      </c>
      <c r="D2420" s="123" t="s">
        <v>7118</v>
      </c>
      <c r="E2420" s="124">
        <v>3108557711</v>
      </c>
      <c r="F2420" s="128" t="s">
        <v>5792</v>
      </c>
      <c r="G2420" s="124"/>
      <c r="H2420" s="95" t="s">
        <v>1123</v>
      </c>
      <c r="I2420" s="92"/>
    </row>
    <row r="2421" spans="1:9" x14ac:dyDescent="0.2">
      <c r="A2421" s="69">
        <v>2421</v>
      </c>
      <c r="B2421" s="123" t="s">
        <v>7119</v>
      </c>
      <c r="C2421" s="123" t="s">
        <v>5919</v>
      </c>
      <c r="D2421" s="123" t="s">
        <v>5920</v>
      </c>
      <c r="E2421" s="124">
        <v>3212235488</v>
      </c>
      <c r="F2421" s="128" t="s">
        <v>5792</v>
      </c>
      <c r="G2421" s="124"/>
      <c r="H2421" s="95" t="s">
        <v>1123</v>
      </c>
      <c r="I2421" s="92"/>
    </row>
    <row r="2422" spans="1:9" x14ac:dyDescent="0.2">
      <c r="A2422" s="69">
        <v>2422</v>
      </c>
      <c r="B2422" s="126" t="s">
        <v>5796</v>
      </c>
      <c r="C2422" s="126" t="s">
        <v>5797</v>
      </c>
      <c r="D2422" s="126" t="s">
        <v>7120</v>
      </c>
      <c r="E2422" s="127">
        <v>3202324117</v>
      </c>
      <c r="F2422" s="128" t="s">
        <v>5792</v>
      </c>
      <c r="G2422" s="127"/>
      <c r="H2422" s="95" t="s">
        <v>1123</v>
      </c>
      <c r="I2422" s="92"/>
    </row>
    <row r="2423" spans="1:9" x14ac:dyDescent="0.2">
      <c r="A2423" s="69">
        <v>2423</v>
      </c>
      <c r="B2423" s="123" t="s">
        <v>7121</v>
      </c>
      <c r="C2423" s="123" t="s">
        <v>7122</v>
      </c>
      <c r="D2423" s="123" t="s">
        <v>7123</v>
      </c>
      <c r="E2423" s="124">
        <v>7616195</v>
      </c>
      <c r="F2423" s="125" t="s">
        <v>5792</v>
      </c>
      <c r="G2423" s="124"/>
      <c r="H2423" s="95" t="s">
        <v>1123</v>
      </c>
      <c r="I2423" s="92"/>
    </row>
    <row r="2424" spans="1:9" x14ac:dyDescent="0.2">
      <c r="A2424" s="69">
        <v>2424</v>
      </c>
      <c r="B2424" s="136" t="s">
        <v>7124</v>
      </c>
      <c r="C2424" s="136" t="s">
        <v>7125</v>
      </c>
      <c r="D2424" s="136" t="s">
        <v>7126</v>
      </c>
      <c r="E2424" s="137">
        <v>3125886461</v>
      </c>
      <c r="F2424" s="138" t="s">
        <v>5792</v>
      </c>
      <c r="G2424" s="137"/>
      <c r="H2424" s="95" t="s">
        <v>1123</v>
      </c>
      <c r="I2424" s="92"/>
    </row>
    <row r="2425" spans="1:9" x14ac:dyDescent="0.2">
      <c r="A2425" s="69">
        <v>2425</v>
      </c>
      <c r="B2425" s="133" t="s">
        <v>5963</v>
      </c>
      <c r="C2425" s="133" t="s">
        <v>5865</v>
      </c>
      <c r="D2425" s="133" t="s">
        <v>7127</v>
      </c>
      <c r="E2425" s="134">
        <v>3144661640</v>
      </c>
      <c r="F2425" s="135" t="s">
        <v>5896</v>
      </c>
      <c r="G2425" s="134" t="s">
        <v>5965</v>
      </c>
      <c r="H2425" s="95" t="s">
        <v>1123</v>
      </c>
      <c r="I2425" s="92"/>
    </row>
    <row r="2426" spans="1:9" x14ac:dyDescent="0.2">
      <c r="A2426" s="69">
        <v>2426</v>
      </c>
      <c r="B2426" s="136" t="s">
        <v>7128</v>
      </c>
      <c r="C2426" s="136" t="s">
        <v>5800</v>
      </c>
      <c r="D2426" s="136" t="s">
        <v>7129</v>
      </c>
      <c r="E2426" s="137">
        <v>3227927086</v>
      </c>
      <c r="F2426" s="135" t="s">
        <v>5792</v>
      </c>
      <c r="G2426" s="137"/>
      <c r="H2426" s="95" t="s">
        <v>1123</v>
      </c>
      <c r="I2426" s="92"/>
    </row>
    <row r="2427" spans="1:9" x14ac:dyDescent="0.2">
      <c r="A2427" s="69">
        <v>2427</v>
      </c>
      <c r="B2427" s="133" t="s">
        <v>5897</v>
      </c>
      <c r="C2427" s="133" t="s">
        <v>5871</v>
      </c>
      <c r="D2427" s="133" t="s">
        <v>5898</v>
      </c>
      <c r="E2427" s="134">
        <v>3114552680</v>
      </c>
      <c r="F2427" s="135" t="s">
        <v>5896</v>
      </c>
      <c r="G2427" s="134"/>
      <c r="H2427" s="95" t="s">
        <v>1123</v>
      </c>
      <c r="I2427" s="92"/>
    </row>
    <row r="2428" spans="1:9" x14ac:dyDescent="0.2">
      <c r="A2428" s="69">
        <v>2428</v>
      </c>
      <c r="B2428" s="136" t="s">
        <v>7130</v>
      </c>
      <c r="C2428" s="136" t="s">
        <v>4111</v>
      </c>
      <c r="D2428" s="136" t="s">
        <v>7131</v>
      </c>
      <c r="E2428" s="137">
        <v>3215029995</v>
      </c>
      <c r="F2428" s="135" t="s">
        <v>5792</v>
      </c>
      <c r="G2428" s="137"/>
      <c r="H2428" s="95" t="s">
        <v>1123</v>
      </c>
      <c r="I2428" s="92"/>
    </row>
    <row r="2429" spans="1:9" x14ac:dyDescent="0.2">
      <c r="A2429" s="69">
        <v>2429</v>
      </c>
      <c r="B2429" s="122" t="s">
        <v>7132</v>
      </c>
      <c r="C2429" s="136" t="s">
        <v>7133</v>
      </c>
      <c r="D2429" s="136" t="s">
        <v>7134</v>
      </c>
      <c r="E2429" s="137">
        <v>3134086410</v>
      </c>
      <c r="F2429" s="138" t="s">
        <v>5792</v>
      </c>
      <c r="G2429" s="137"/>
      <c r="H2429" s="95" t="s">
        <v>1123</v>
      </c>
      <c r="I2429" s="92"/>
    </row>
    <row r="2430" spans="1:9" x14ac:dyDescent="0.2">
      <c r="A2430" s="69">
        <v>2430</v>
      </c>
      <c r="B2430" s="133" t="s">
        <v>5902</v>
      </c>
      <c r="C2430" s="133" t="s">
        <v>5903</v>
      </c>
      <c r="D2430" s="133" t="s">
        <v>7135</v>
      </c>
      <c r="E2430" s="134">
        <v>7671265</v>
      </c>
      <c r="F2430" s="135" t="s">
        <v>5896</v>
      </c>
      <c r="G2430" s="134"/>
      <c r="H2430" s="95" t="s">
        <v>1123</v>
      </c>
      <c r="I2430" s="92"/>
    </row>
    <row r="2431" spans="1:9" x14ac:dyDescent="0.2">
      <c r="A2431" s="69">
        <v>2431</v>
      </c>
      <c r="B2431" s="136" t="s">
        <v>5966</v>
      </c>
      <c r="C2431" s="136" t="s">
        <v>639</v>
      </c>
      <c r="D2431" s="136" t="s">
        <v>5967</v>
      </c>
      <c r="E2431" s="137">
        <v>3124795013</v>
      </c>
      <c r="F2431" s="138" t="s">
        <v>5806</v>
      </c>
      <c r="G2431" s="137" t="s">
        <v>5968</v>
      </c>
      <c r="H2431" s="95" t="s">
        <v>1123</v>
      </c>
      <c r="I2431" s="92"/>
    </row>
    <row r="2432" spans="1:9" x14ac:dyDescent="0.2">
      <c r="A2432" s="69">
        <v>2432</v>
      </c>
      <c r="B2432" s="136" t="s">
        <v>5893</v>
      </c>
      <c r="C2432" s="136" t="s">
        <v>3664</v>
      </c>
      <c r="D2432" s="136" t="s">
        <v>5895</v>
      </c>
      <c r="E2432" s="137">
        <v>8002899</v>
      </c>
      <c r="F2432" s="138" t="s">
        <v>5792</v>
      </c>
      <c r="G2432" s="137"/>
      <c r="H2432" s="95" t="s">
        <v>1123</v>
      </c>
      <c r="I2432" s="92"/>
    </row>
    <row r="2433" spans="1:9" x14ac:dyDescent="0.2">
      <c r="A2433" s="69">
        <v>2433</v>
      </c>
      <c r="B2433" s="133" t="s">
        <v>5899</v>
      </c>
      <c r="C2433" s="133" t="s">
        <v>5900</v>
      </c>
      <c r="D2433" s="133" t="s">
        <v>7136</v>
      </c>
      <c r="E2433" s="134">
        <v>3143603025</v>
      </c>
      <c r="F2433" s="135" t="s">
        <v>5896</v>
      </c>
      <c r="G2433" s="134"/>
      <c r="H2433" s="95" t="s">
        <v>1123</v>
      </c>
      <c r="I2433" s="92"/>
    </row>
    <row r="2434" spans="1:9" x14ac:dyDescent="0.2">
      <c r="A2434" s="69">
        <v>2434</v>
      </c>
      <c r="B2434" s="136" t="s">
        <v>7119</v>
      </c>
      <c r="C2434" s="136" t="s">
        <v>639</v>
      </c>
      <c r="D2434" s="136" t="s">
        <v>7137</v>
      </c>
      <c r="E2434" s="137">
        <v>3212235488</v>
      </c>
      <c r="F2434" s="135" t="s">
        <v>5792</v>
      </c>
      <c r="G2434" s="137"/>
      <c r="H2434" s="95" t="s">
        <v>1123</v>
      </c>
      <c r="I2434" s="92"/>
    </row>
    <row r="2435" spans="1:9" x14ac:dyDescent="0.2">
      <c r="A2435" s="69">
        <v>2435</v>
      </c>
      <c r="B2435" s="136" t="s">
        <v>7138</v>
      </c>
      <c r="C2435" s="136" t="s">
        <v>7139</v>
      </c>
      <c r="D2435" s="136" t="s">
        <v>7140</v>
      </c>
      <c r="E2435" s="137" t="s">
        <v>7141</v>
      </c>
      <c r="F2435" s="138" t="s">
        <v>5792</v>
      </c>
      <c r="G2435" s="137" t="s">
        <v>5738</v>
      </c>
      <c r="H2435" s="95" t="s">
        <v>1123</v>
      </c>
      <c r="I2435" s="92"/>
    </row>
    <row r="2436" spans="1:9" x14ac:dyDescent="0.2">
      <c r="A2436" s="69">
        <v>2436</v>
      </c>
      <c r="B2436" s="136" t="s">
        <v>5899</v>
      </c>
      <c r="C2436" s="136" t="s">
        <v>5900</v>
      </c>
      <c r="D2436" s="136" t="s">
        <v>7136</v>
      </c>
      <c r="E2436" s="137">
        <v>3143603025</v>
      </c>
      <c r="F2436" s="138" t="s">
        <v>5792</v>
      </c>
      <c r="G2436" s="137"/>
      <c r="H2436" s="95" t="s">
        <v>1123</v>
      </c>
      <c r="I2436" s="92"/>
    </row>
    <row r="2437" spans="1:9" x14ac:dyDescent="0.2">
      <c r="A2437" s="69">
        <v>2437</v>
      </c>
      <c r="B2437" s="133" t="s">
        <v>5793</v>
      </c>
      <c r="C2437" s="133" t="s">
        <v>1195</v>
      </c>
      <c r="D2437" s="133" t="s">
        <v>7142</v>
      </c>
      <c r="E2437" s="134">
        <v>3053095405</v>
      </c>
      <c r="F2437" s="135" t="s">
        <v>5792</v>
      </c>
      <c r="G2437" s="134" t="s">
        <v>5795</v>
      </c>
      <c r="H2437" s="95" t="s">
        <v>1123</v>
      </c>
      <c r="I2437" s="92"/>
    </row>
    <row r="2438" spans="1:9" x14ac:dyDescent="0.2">
      <c r="A2438" s="69">
        <v>2438</v>
      </c>
      <c r="B2438" s="133" t="s">
        <v>5916</v>
      </c>
      <c r="C2438" s="133" t="s">
        <v>639</v>
      </c>
      <c r="D2438" s="133" t="s">
        <v>5917</v>
      </c>
      <c r="E2438" s="134">
        <v>7616343</v>
      </c>
      <c r="F2438" s="135" t="s">
        <v>5792</v>
      </c>
      <c r="G2438" s="134"/>
      <c r="H2438" s="95" t="s">
        <v>1123</v>
      </c>
      <c r="I2438" s="92"/>
    </row>
    <row r="2439" spans="1:9" x14ac:dyDescent="0.2">
      <c r="A2439" s="69">
        <v>2439</v>
      </c>
      <c r="B2439" s="133" t="s">
        <v>5789</v>
      </c>
      <c r="C2439" s="133" t="s">
        <v>5790</v>
      </c>
      <c r="D2439" s="133" t="s">
        <v>7143</v>
      </c>
      <c r="E2439" s="134"/>
      <c r="F2439" s="135" t="s">
        <v>5792</v>
      </c>
      <c r="G2439" s="134"/>
      <c r="H2439" s="95" t="s">
        <v>1123</v>
      </c>
      <c r="I2439" s="92"/>
    </row>
    <row r="2440" spans="1:9" x14ac:dyDescent="0.2">
      <c r="A2440" s="69">
        <v>2440</v>
      </c>
      <c r="B2440" s="133" t="s">
        <v>5873</v>
      </c>
      <c r="C2440" s="133" t="s">
        <v>5874</v>
      </c>
      <c r="D2440" s="133" t="s">
        <v>5875</v>
      </c>
      <c r="E2440" s="134"/>
      <c r="F2440" s="135" t="s">
        <v>5788</v>
      </c>
      <c r="G2440" s="134"/>
      <c r="H2440" s="95" t="s">
        <v>1123</v>
      </c>
      <c r="I2440" s="92"/>
    </row>
    <row r="2441" spans="1:9" x14ac:dyDescent="0.2">
      <c r="A2441" s="69">
        <v>2441</v>
      </c>
      <c r="B2441" s="133" t="s">
        <v>5888</v>
      </c>
      <c r="C2441" s="133" t="s">
        <v>5445</v>
      </c>
      <c r="D2441" s="133" t="s">
        <v>7144</v>
      </c>
      <c r="E2441" s="134">
        <v>3114616880</v>
      </c>
      <c r="F2441" s="135" t="s">
        <v>5788</v>
      </c>
      <c r="G2441" s="134"/>
      <c r="H2441" s="95" t="s">
        <v>1123</v>
      </c>
      <c r="I2441" s="92"/>
    </row>
    <row r="2442" spans="1:9" x14ac:dyDescent="0.2">
      <c r="A2442" s="69">
        <v>2442</v>
      </c>
      <c r="B2442" s="133" t="s">
        <v>5893</v>
      </c>
      <c r="C2442" s="133" t="s">
        <v>5894</v>
      </c>
      <c r="D2442" s="133" t="s">
        <v>7145</v>
      </c>
      <c r="E2442" s="134">
        <v>8002899</v>
      </c>
      <c r="F2442" s="135" t="s">
        <v>5896</v>
      </c>
      <c r="G2442" s="134"/>
      <c r="H2442" s="95" t="s">
        <v>1123</v>
      </c>
      <c r="I2442" s="92"/>
    </row>
    <row r="2443" spans="1:9" x14ac:dyDescent="0.2">
      <c r="A2443" s="69">
        <v>2443</v>
      </c>
      <c r="B2443" s="133" t="s">
        <v>6122</v>
      </c>
      <c r="C2443" s="133" t="s">
        <v>6123</v>
      </c>
      <c r="D2443" s="133" t="s">
        <v>7146</v>
      </c>
      <c r="E2443" s="134">
        <v>3102493741</v>
      </c>
      <c r="F2443" s="135" t="s">
        <v>5788</v>
      </c>
      <c r="G2443" s="134"/>
      <c r="H2443" s="95" t="s">
        <v>1123</v>
      </c>
      <c r="I2443" s="92"/>
    </row>
    <row r="2444" spans="1:9" x14ac:dyDescent="0.2">
      <c r="A2444" s="69">
        <v>2444</v>
      </c>
      <c r="B2444" s="133" t="s">
        <v>6180</v>
      </c>
      <c r="C2444" s="133" t="s">
        <v>6181</v>
      </c>
      <c r="D2444" s="133" t="s">
        <v>6182</v>
      </c>
      <c r="E2444" s="134"/>
      <c r="F2444" s="135" t="s">
        <v>5792</v>
      </c>
      <c r="G2444" s="134"/>
      <c r="H2444" s="95" t="s">
        <v>1123</v>
      </c>
      <c r="I2444" s="92"/>
    </row>
    <row r="2445" spans="1:9" x14ac:dyDescent="0.2">
      <c r="A2445" s="69">
        <v>2445</v>
      </c>
      <c r="B2445" s="133" t="s">
        <v>6186</v>
      </c>
      <c r="C2445" s="133" t="s">
        <v>6187</v>
      </c>
      <c r="D2445" s="133" t="s">
        <v>6188</v>
      </c>
      <c r="E2445" s="134">
        <v>3214147653</v>
      </c>
      <c r="F2445" s="135" t="s">
        <v>5788</v>
      </c>
      <c r="G2445" s="134"/>
      <c r="H2445" s="95" t="s">
        <v>1123</v>
      </c>
      <c r="I2445" s="92"/>
    </row>
    <row r="2446" spans="1:9" x14ac:dyDescent="0.2">
      <c r="A2446" s="69">
        <v>2446</v>
      </c>
      <c r="B2446" s="133" t="s">
        <v>5914</v>
      </c>
      <c r="C2446" s="133" t="s">
        <v>639</v>
      </c>
      <c r="D2446" s="133" t="s">
        <v>5915</v>
      </c>
      <c r="E2446" s="134">
        <v>3213273930</v>
      </c>
      <c r="F2446" s="135" t="s">
        <v>5896</v>
      </c>
      <c r="G2446" s="134"/>
      <c r="H2446" s="95" t="s">
        <v>1123</v>
      </c>
      <c r="I2446" s="92"/>
    </row>
    <row r="2447" spans="1:9" x14ac:dyDescent="0.2">
      <c r="A2447" s="69">
        <v>2447</v>
      </c>
      <c r="B2447" s="136" t="s">
        <v>7147</v>
      </c>
      <c r="C2447" s="136" t="s">
        <v>7148</v>
      </c>
      <c r="D2447" s="136" t="s">
        <v>7149</v>
      </c>
      <c r="E2447" s="137"/>
      <c r="F2447" s="135" t="s">
        <v>5792</v>
      </c>
      <c r="G2447" s="137"/>
      <c r="H2447" s="95" t="s">
        <v>1123</v>
      </c>
      <c r="I2447" s="92"/>
    </row>
    <row r="2448" spans="1:9" x14ac:dyDescent="0.2">
      <c r="A2448" s="69">
        <v>2448</v>
      </c>
      <c r="B2448" s="136"/>
      <c r="C2448" s="136" t="s">
        <v>948</v>
      </c>
      <c r="D2448" s="136" t="s">
        <v>7150</v>
      </c>
      <c r="E2448" s="137" t="s">
        <v>7151</v>
      </c>
      <c r="F2448" s="135" t="s">
        <v>5792</v>
      </c>
      <c r="G2448" s="137"/>
      <c r="H2448" s="95" t="s">
        <v>1123</v>
      </c>
      <c r="I2448" s="92"/>
    </row>
    <row r="2449" spans="1:9" x14ac:dyDescent="0.2">
      <c r="A2449" s="69">
        <v>2449</v>
      </c>
      <c r="B2449" s="136" t="s">
        <v>7152</v>
      </c>
      <c r="C2449" s="136" t="s">
        <v>7153</v>
      </c>
      <c r="D2449" s="136" t="s">
        <v>7154</v>
      </c>
      <c r="E2449" s="137">
        <v>3212669228</v>
      </c>
      <c r="F2449" s="135" t="s">
        <v>5792</v>
      </c>
      <c r="G2449" s="137"/>
      <c r="H2449" s="95" t="s">
        <v>1123</v>
      </c>
      <c r="I2449" s="92"/>
    </row>
    <row r="2450" spans="1:9" x14ac:dyDescent="0.2">
      <c r="A2450" s="69">
        <v>2450</v>
      </c>
      <c r="B2450" s="136" t="s">
        <v>7155</v>
      </c>
      <c r="C2450" s="136" t="s">
        <v>7156</v>
      </c>
      <c r="D2450" s="136" t="s">
        <v>7157</v>
      </c>
      <c r="E2450" s="137">
        <v>3208078366</v>
      </c>
      <c r="F2450" s="135" t="s">
        <v>5792</v>
      </c>
      <c r="G2450" s="137"/>
      <c r="H2450" s="95" t="s">
        <v>1123</v>
      </c>
      <c r="I2450" s="92"/>
    </row>
    <row r="2451" spans="1:9" x14ac:dyDescent="0.2">
      <c r="A2451" s="69">
        <v>2451</v>
      </c>
      <c r="B2451" s="136" t="s">
        <v>7158</v>
      </c>
      <c r="C2451" s="136" t="s">
        <v>5891</v>
      </c>
      <c r="D2451" s="136" t="s">
        <v>5892</v>
      </c>
      <c r="E2451" s="137">
        <v>3124620819</v>
      </c>
      <c r="F2451" s="135" t="s">
        <v>5792</v>
      </c>
      <c r="G2451" s="137"/>
      <c r="H2451" s="95" t="s">
        <v>1123</v>
      </c>
      <c r="I2451" s="92"/>
    </row>
    <row r="2452" spans="1:9" x14ac:dyDescent="0.2">
      <c r="A2452" s="69">
        <v>2452</v>
      </c>
      <c r="B2452" s="136" t="s">
        <v>7159</v>
      </c>
      <c r="C2452" s="136" t="s">
        <v>7160</v>
      </c>
      <c r="D2452" s="136" t="s">
        <v>7161</v>
      </c>
      <c r="E2452" s="137">
        <v>3214314121</v>
      </c>
      <c r="F2452" s="135" t="s">
        <v>5792</v>
      </c>
      <c r="G2452" s="137"/>
      <c r="H2452" s="95" t="s">
        <v>1123</v>
      </c>
      <c r="I2452" s="92"/>
    </row>
    <row r="2453" spans="1:9" x14ac:dyDescent="0.2">
      <c r="A2453" s="69">
        <v>2453</v>
      </c>
      <c r="B2453" s="136" t="s">
        <v>7162</v>
      </c>
      <c r="C2453" s="136" t="s">
        <v>7163</v>
      </c>
      <c r="D2453" s="136" t="s">
        <v>7164</v>
      </c>
      <c r="E2453" s="137">
        <v>3213201172</v>
      </c>
      <c r="F2453" s="135" t="s">
        <v>5792</v>
      </c>
      <c r="G2453" s="137"/>
      <c r="H2453" s="95" t="s">
        <v>1123</v>
      </c>
      <c r="I2453" s="92"/>
    </row>
    <row r="2454" spans="1:9" x14ac:dyDescent="0.2">
      <c r="A2454" s="69">
        <v>2454</v>
      </c>
      <c r="B2454" s="136" t="s">
        <v>7165</v>
      </c>
      <c r="C2454" s="136" t="s">
        <v>639</v>
      </c>
      <c r="D2454" s="136" t="s">
        <v>7166</v>
      </c>
      <c r="E2454" s="137">
        <v>3216725643</v>
      </c>
      <c r="F2454" s="135" t="s">
        <v>5792</v>
      </c>
      <c r="G2454" s="137"/>
      <c r="H2454" s="95" t="s">
        <v>1123</v>
      </c>
      <c r="I2454" s="92"/>
    </row>
    <row r="2455" spans="1:9" x14ac:dyDescent="0.2">
      <c r="A2455" s="69">
        <v>2455</v>
      </c>
      <c r="B2455" s="136" t="s">
        <v>6124</v>
      </c>
      <c r="C2455" s="136" t="s">
        <v>639</v>
      </c>
      <c r="D2455" s="136" t="s">
        <v>6125</v>
      </c>
      <c r="E2455" s="137">
        <v>3184679805</v>
      </c>
      <c r="F2455" s="138" t="s">
        <v>2418</v>
      </c>
      <c r="G2455" s="137"/>
      <c r="H2455" s="95" t="s">
        <v>1123</v>
      </c>
      <c r="I2455" s="92"/>
    </row>
    <row r="2456" spans="1:9" x14ac:dyDescent="0.2">
      <c r="A2456" s="69">
        <v>2456</v>
      </c>
      <c r="B2456" s="136" t="s">
        <v>7167</v>
      </c>
      <c r="C2456" s="136" t="s">
        <v>7168</v>
      </c>
      <c r="D2456" s="136" t="s">
        <v>7169</v>
      </c>
      <c r="E2456" s="137">
        <v>3204113424</v>
      </c>
      <c r="F2456" s="138" t="s">
        <v>4522</v>
      </c>
      <c r="G2456" s="137"/>
      <c r="H2456" s="95" t="s">
        <v>1123</v>
      </c>
      <c r="I2456" s="92"/>
    </row>
    <row r="2457" spans="1:9" x14ac:dyDescent="0.2">
      <c r="A2457" s="69">
        <v>2457</v>
      </c>
      <c r="B2457" s="136" t="s">
        <v>7170</v>
      </c>
      <c r="C2457" s="136" t="s">
        <v>7171</v>
      </c>
      <c r="D2457" s="136" t="s">
        <v>7172</v>
      </c>
      <c r="E2457" s="137">
        <v>3115372603</v>
      </c>
      <c r="F2457" s="138" t="s">
        <v>5792</v>
      </c>
      <c r="G2457" s="137"/>
      <c r="H2457" s="95" t="s">
        <v>1123</v>
      </c>
      <c r="I2457" s="92"/>
    </row>
    <row r="2458" spans="1:9" x14ac:dyDescent="0.2">
      <c r="A2458" s="69">
        <v>2458</v>
      </c>
      <c r="B2458" s="136" t="s">
        <v>7173</v>
      </c>
      <c r="C2458" s="136" t="s">
        <v>7174</v>
      </c>
      <c r="D2458" s="136" t="s">
        <v>7175</v>
      </c>
      <c r="E2458" s="137">
        <v>3223035359</v>
      </c>
      <c r="F2458" s="138" t="s">
        <v>5792</v>
      </c>
      <c r="G2458" s="137"/>
      <c r="H2458" s="95" t="s">
        <v>1123</v>
      </c>
      <c r="I2458" s="92"/>
    </row>
    <row r="2459" spans="1:9" x14ac:dyDescent="0.2">
      <c r="A2459" s="69">
        <v>2459</v>
      </c>
      <c r="B2459" s="136" t="s">
        <v>7176</v>
      </c>
      <c r="C2459" s="136" t="s">
        <v>7177</v>
      </c>
      <c r="D2459" s="136" t="s">
        <v>7178</v>
      </c>
      <c r="E2459" s="137"/>
      <c r="F2459" s="138"/>
      <c r="G2459" s="137"/>
      <c r="H2459" s="95" t="s">
        <v>1123</v>
      </c>
      <c r="I2459" s="92"/>
    </row>
    <row r="2460" spans="1:9" x14ac:dyDescent="0.2">
      <c r="A2460" s="69">
        <v>2460</v>
      </c>
      <c r="B2460" s="136" t="s">
        <v>7179</v>
      </c>
      <c r="C2460" s="136" t="s">
        <v>639</v>
      </c>
      <c r="D2460" s="136" t="s">
        <v>7180</v>
      </c>
      <c r="E2460" s="137"/>
      <c r="F2460" s="138" t="s">
        <v>5792</v>
      </c>
      <c r="G2460" s="137"/>
      <c r="H2460" s="95" t="s">
        <v>1123</v>
      </c>
      <c r="I2460" s="92"/>
    </row>
    <row r="2461" spans="1:9" x14ac:dyDescent="0.2">
      <c r="A2461" s="69">
        <v>2461</v>
      </c>
      <c r="B2461" s="89" t="s">
        <v>7181</v>
      </c>
      <c r="C2461" s="89" t="s">
        <v>7182</v>
      </c>
      <c r="D2461" s="89" t="s">
        <v>7183</v>
      </c>
      <c r="E2461" s="82">
        <v>3125255969</v>
      </c>
      <c r="F2461" s="95" t="s">
        <v>1028</v>
      </c>
      <c r="G2461" s="82">
        <v>7556507</v>
      </c>
      <c r="H2461" s="95" t="s">
        <v>1123</v>
      </c>
      <c r="I2461" s="92"/>
    </row>
    <row r="2462" spans="1:9" x14ac:dyDescent="0.2">
      <c r="A2462" s="69">
        <v>2462</v>
      </c>
      <c r="B2462" s="89" t="s">
        <v>7184</v>
      </c>
      <c r="C2462" s="89" t="s">
        <v>5551</v>
      </c>
      <c r="D2462" s="89" t="s">
        <v>7185</v>
      </c>
      <c r="E2462" s="82">
        <v>3054183388</v>
      </c>
      <c r="F2462" s="95" t="s">
        <v>4631</v>
      </c>
      <c r="G2462" s="82">
        <v>39795578</v>
      </c>
      <c r="H2462" s="95" t="s">
        <v>1123</v>
      </c>
      <c r="I2462" s="92"/>
    </row>
    <row r="2463" spans="1:9" x14ac:dyDescent="0.2">
      <c r="A2463" s="69">
        <v>2463</v>
      </c>
      <c r="B2463" s="89" t="s">
        <v>7186</v>
      </c>
      <c r="C2463" s="89" t="s">
        <v>639</v>
      </c>
      <c r="D2463" s="89" t="s">
        <v>1664</v>
      </c>
      <c r="E2463" s="82">
        <v>312783632</v>
      </c>
      <c r="F2463" s="95" t="s">
        <v>4631</v>
      </c>
      <c r="G2463" s="82"/>
      <c r="H2463" s="95" t="s">
        <v>1123</v>
      </c>
      <c r="I2463" s="92"/>
    </row>
    <row r="2464" spans="1:9" x14ac:dyDescent="0.2">
      <c r="A2464" s="69">
        <v>2464</v>
      </c>
      <c r="B2464" s="89" t="s">
        <v>7187</v>
      </c>
      <c r="C2464" s="89" t="s">
        <v>7188</v>
      </c>
      <c r="D2464" s="89" t="s">
        <v>7189</v>
      </c>
      <c r="E2464" s="82">
        <v>3202587880</v>
      </c>
      <c r="F2464" s="95" t="s">
        <v>4631</v>
      </c>
      <c r="G2464" s="82"/>
      <c r="H2464" s="95" t="s">
        <v>1123</v>
      </c>
      <c r="I2464" s="92"/>
    </row>
    <row r="2465" spans="1:9" x14ac:dyDescent="0.2">
      <c r="A2465" s="69">
        <v>2465</v>
      </c>
      <c r="B2465" s="89" t="s">
        <v>7190</v>
      </c>
      <c r="C2465" s="89" t="s">
        <v>7191</v>
      </c>
      <c r="D2465" s="89" t="s">
        <v>7192</v>
      </c>
      <c r="E2465" s="82">
        <v>316636701</v>
      </c>
      <c r="F2465" s="95" t="s">
        <v>961</v>
      </c>
      <c r="G2465" s="82"/>
      <c r="H2465" s="95" t="s">
        <v>1123</v>
      </c>
      <c r="I2465" s="92"/>
    </row>
    <row r="2466" spans="1:9" x14ac:dyDescent="0.2">
      <c r="A2466" s="69">
        <v>2466</v>
      </c>
      <c r="B2466" s="89" t="s">
        <v>7193</v>
      </c>
      <c r="C2466" s="89" t="s">
        <v>639</v>
      </c>
      <c r="D2466" s="89" t="s">
        <v>7194</v>
      </c>
      <c r="E2466" s="82">
        <v>3133309313</v>
      </c>
      <c r="F2466" s="95" t="s">
        <v>1044</v>
      </c>
      <c r="G2466" s="82">
        <v>52279388</v>
      </c>
      <c r="H2466" s="95" t="s">
        <v>4141</v>
      </c>
      <c r="I2466" s="92"/>
    </row>
    <row r="2467" spans="1:9" x14ac:dyDescent="0.2">
      <c r="A2467" s="69">
        <v>2467</v>
      </c>
      <c r="B2467" s="89" t="s">
        <v>7195</v>
      </c>
      <c r="C2467" s="89" t="s">
        <v>1348</v>
      </c>
      <c r="D2467" s="89" t="s">
        <v>7196</v>
      </c>
      <c r="E2467" s="82">
        <v>3625339</v>
      </c>
      <c r="F2467" s="95" t="s">
        <v>1044</v>
      </c>
      <c r="G2467" s="82">
        <v>51866809</v>
      </c>
      <c r="H2467" s="95" t="s">
        <v>4141</v>
      </c>
      <c r="I2467" s="92"/>
    </row>
    <row r="2468" spans="1:9" x14ac:dyDescent="0.2">
      <c r="A2468" s="69">
        <v>2468</v>
      </c>
      <c r="B2468" s="89" t="s">
        <v>7197</v>
      </c>
      <c r="C2468" s="89" t="s">
        <v>947</v>
      </c>
      <c r="D2468" s="89" t="s">
        <v>7198</v>
      </c>
      <c r="E2468" s="82">
        <v>3212519105</v>
      </c>
      <c r="F2468" s="95" t="s">
        <v>4021</v>
      </c>
      <c r="G2468" s="82"/>
      <c r="H2468" s="95" t="s">
        <v>4141</v>
      </c>
      <c r="I2468" s="92"/>
    </row>
    <row r="2469" spans="1:9" x14ac:dyDescent="0.2">
      <c r="A2469" s="69">
        <v>2469</v>
      </c>
      <c r="B2469" s="89" t="s">
        <v>7199</v>
      </c>
      <c r="C2469" s="89" t="s">
        <v>7200</v>
      </c>
      <c r="D2469" s="89" t="s">
        <v>7201</v>
      </c>
      <c r="E2469" s="82">
        <v>3222496635</v>
      </c>
      <c r="F2469" s="95" t="s">
        <v>1044</v>
      </c>
      <c r="G2469" s="82"/>
      <c r="H2469" s="95" t="s">
        <v>4141</v>
      </c>
      <c r="I2469" s="92"/>
    </row>
    <row r="2470" spans="1:9" x14ac:dyDescent="0.2">
      <c r="A2470" s="69">
        <v>2470</v>
      </c>
      <c r="B2470" s="89" t="s">
        <v>7202</v>
      </c>
      <c r="C2470" s="89" t="s">
        <v>7203</v>
      </c>
      <c r="D2470" s="89" t="s">
        <v>7204</v>
      </c>
      <c r="E2470" s="82">
        <v>3115585416</v>
      </c>
      <c r="F2470" s="95" t="s">
        <v>1044</v>
      </c>
      <c r="G2470" s="82"/>
      <c r="H2470" s="95" t="s">
        <v>4141</v>
      </c>
      <c r="I2470" s="92"/>
    </row>
    <row r="2471" spans="1:9" x14ac:dyDescent="0.2">
      <c r="A2471" s="69">
        <v>2471</v>
      </c>
      <c r="B2471" s="89" t="s">
        <v>7205</v>
      </c>
      <c r="C2471" s="89" t="s">
        <v>4431</v>
      </c>
      <c r="D2471" s="89" t="s">
        <v>1059</v>
      </c>
      <c r="E2471" s="82">
        <v>3007781313</v>
      </c>
      <c r="F2471" s="95" t="s">
        <v>1033</v>
      </c>
      <c r="G2471" s="82"/>
      <c r="H2471" s="95" t="s">
        <v>4141</v>
      </c>
      <c r="I2471" s="92"/>
    </row>
    <row r="2472" spans="1:9" x14ac:dyDescent="0.2">
      <c r="A2472" s="69">
        <v>2472</v>
      </c>
      <c r="B2472" s="89" t="s">
        <v>7206</v>
      </c>
      <c r="C2472" s="89" t="s">
        <v>7207</v>
      </c>
      <c r="D2472" s="89" t="s">
        <v>7208</v>
      </c>
      <c r="E2472" s="82">
        <v>3003961135</v>
      </c>
      <c r="F2472" s="95" t="s">
        <v>2302</v>
      </c>
      <c r="G2472" s="82">
        <v>52732386</v>
      </c>
      <c r="H2472" s="95" t="s">
        <v>4141</v>
      </c>
      <c r="I2472" s="92"/>
    </row>
    <row r="2473" spans="1:9" x14ac:dyDescent="0.2">
      <c r="A2473" s="69">
        <v>2473</v>
      </c>
      <c r="B2473" s="89" t="s">
        <v>7209</v>
      </c>
      <c r="C2473" s="89" t="s">
        <v>7210</v>
      </c>
      <c r="D2473" s="89" t="s">
        <v>7211</v>
      </c>
      <c r="E2473" s="82">
        <v>3013809716</v>
      </c>
      <c r="F2473" s="95" t="s">
        <v>2302</v>
      </c>
      <c r="G2473" s="82"/>
      <c r="H2473" s="95" t="s">
        <v>4141</v>
      </c>
      <c r="I2473" s="92"/>
    </row>
    <row r="2474" spans="1:9" x14ac:dyDescent="0.2">
      <c r="A2474" s="69">
        <v>2474</v>
      </c>
      <c r="B2474" s="89" t="s">
        <v>7212</v>
      </c>
      <c r="C2474" s="89" t="s">
        <v>7213</v>
      </c>
      <c r="D2474" s="89" t="s">
        <v>7214</v>
      </c>
      <c r="E2474" s="82"/>
      <c r="F2474" s="95" t="s">
        <v>3564</v>
      </c>
      <c r="G2474" s="82"/>
      <c r="H2474" s="95" t="s">
        <v>1123</v>
      </c>
      <c r="I2474" s="92"/>
    </row>
    <row r="2475" spans="1:9" x14ac:dyDescent="0.2">
      <c r="A2475" s="69">
        <v>2475</v>
      </c>
      <c r="B2475" s="89" t="s">
        <v>7215</v>
      </c>
      <c r="C2475" s="89" t="s">
        <v>7216</v>
      </c>
      <c r="D2475" s="89" t="s">
        <v>7217</v>
      </c>
      <c r="E2475" s="82">
        <v>3202740778</v>
      </c>
      <c r="F2475" s="95" t="s">
        <v>7218</v>
      </c>
      <c r="G2475" s="82"/>
      <c r="H2475" s="139" t="s">
        <v>1123</v>
      </c>
      <c r="I2475" s="92"/>
    </row>
    <row r="2476" spans="1:9" x14ac:dyDescent="0.2">
      <c r="A2476" s="69">
        <v>2476</v>
      </c>
      <c r="B2476" s="140" t="s">
        <v>7219</v>
      </c>
      <c r="C2476" s="140" t="s">
        <v>7220</v>
      </c>
      <c r="D2476" s="140" t="s">
        <v>7221</v>
      </c>
      <c r="E2476" s="141">
        <v>3118040665</v>
      </c>
      <c r="F2476" s="139"/>
      <c r="G2476" s="141">
        <v>1000577981</v>
      </c>
      <c r="H2476" s="139" t="s">
        <v>1123</v>
      </c>
      <c r="I2476" s="92"/>
    </row>
    <row r="2477" spans="1:9" x14ac:dyDescent="0.2">
      <c r="A2477" s="69">
        <v>2477</v>
      </c>
      <c r="B2477" s="140" t="s">
        <v>7222</v>
      </c>
      <c r="C2477" s="140" t="s">
        <v>7223</v>
      </c>
      <c r="D2477" s="140" t="s">
        <v>7224</v>
      </c>
      <c r="E2477" s="141"/>
      <c r="F2477" s="139" t="s">
        <v>7225</v>
      </c>
      <c r="G2477" s="141"/>
      <c r="H2477" s="139" t="s">
        <v>1123</v>
      </c>
      <c r="I2477" s="92"/>
    </row>
    <row r="2478" spans="1:9" x14ac:dyDescent="0.2">
      <c r="A2478" s="69">
        <v>2478</v>
      </c>
      <c r="B2478" s="89" t="s">
        <v>7226</v>
      </c>
      <c r="C2478" s="89" t="s">
        <v>7227</v>
      </c>
      <c r="D2478" s="89" t="s">
        <v>7228</v>
      </c>
      <c r="E2478" s="82">
        <v>3212498719</v>
      </c>
      <c r="F2478" s="95" t="s">
        <v>4620</v>
      </c>
      <c r="G2478" s="82"/>
      <c r="H2478" s="95" t="s">
        <v>1123</v>
      </c>
      <c r="I2478" s="92"/>
    </row>
    <row r="2479" spans="1:9" x14ac:dyDescent="0.2">
      <c r="A2479" s="69">
        <v>2479</v>
      </c>
      <c r="B2479" s="140" t="s">
        <v>7229</v>
      </c>
      <c r="C2479" s="140" t="s">
        <v>7230</v>
      </c>
      <c r="D2479" s="140" t="s">
        <v>7231</v>
      </c>
      <c r="E2479" s="141">
        <v>3102286306</v>
      </c>
      <c r="F2479" s="139" t="s">
        <v>6072</v>
      </c>
      <c r="G2479" s="141">
        <v>19417670</v>
      </c>
      <c r="H2479" s="139" t="s">
        <v>1123</v>
      </c>
      <c r="I2479" s="92"/>
    </row>
    <row r="2480" spans="1:9" x14ac:dyDescent="0.2">
      <c r="A2480" s="69">
        <v>2480</v>
      </c>
      <c r="B2480" s="140" t="s">
        <v>7232</v>
      </c>
      <c r="C2480" s="140" t="s">
        <v>7233</v>
      </c>
      <c r="D2480" s="140" t="s">
        <v>7234</v>
      </c>
      <c r="E2480" s="141">
        <v>3203409732</v>
      </c>
      <c r="F2480" s="139" t="s">
        <v>7235</v>
      </c>
      <c r="G2480" s="141"/>
      <c r="H2480" s="139" t="s">
        <v>1123</v>
      </c>
      <c r="I2480" s="92"/>
    </row>
    <row r="2481" spans="1:9" x14ac:dyDescent="0.2">
      <c r="A2481" s="69">
        <v>2481</v>
      </c>
      <c r="B2481" s="140" t="s">
        <v>7236</v>
      </c>
      <c r="C2481" s="140" t="s">
        <v>1296</v>
      </c>
      <c r="D2481" s="140" t="s">
        <v>7237</v>
      </c>
      <c r="E2481" s="141">
        <v>3046191304</v>
      </c>
      <c r="F2481" s="139" t="s">
        <v>6072</v>
      </c>
      <c r="G2481" s="141">
        <v>52746703</v>
      </c>
      <c r="H2481" s="139" t="s">
        <v>1123</v>
      </c>
      <c r="I2481" s="92"/>
    </row>
    <row r="2482" spans="1:9" x14ac:dyDescent="0.2">
      <c r="A2482" s="69">
        <v>2482</v>
      </c>
      <c r="B2482" s="140" t="s">
        <v>7238</v>
      </c>
      <c r="C2482" s="140" t="s">
        <v>7239</v>
      </c>
      <c r="D2482" s="140" t="s">
        <v>7240</v>
      </c>
      <c r="E2482" s="141"/>
      <c r="F2482" s="139" t="s">
        <v>6072</v>
      </c>
      <c r="G2482" s="141"/>
      <c r="H2482" s="139" t="s">
        <v>1123</v>
      </c>
      <c r="I2482" s="92"/>
    </row>
    <row r="2483" spans="1:9" x14ac:dyDescent="0.2">
      <c r="A2483" s="69">
        <v>2483</v>
      </c>
      <c r="B2483" s="140" t="s">
        <v>7241</v>
      </c>
      <c r="C2483" s="140" t="s">
        <v>1348</v>
      </c>
      <c r="D2483" s="140" t="s">
        <v>7242</v>
      </c>
      <c r="E2483" s="141"/>
      <c r="F2483" s="139" t="s">
        <v>3486</v>
      </c>
      <c r="G2483" s="141"/>
      <c r="H2483" s="139" t="s">
        <v>1123</v>
      </c>
      <c r="I2483" s="92"/>
    </row>
    <row r="2484" spans="1:9" x14ac:dyDescent="0.2">
      <c r="A2484" s="69">
        <v>2484</v>
      </c>
      <c r="B2484" s="140" t="s">
        <v>7243</v>
      </c>
      <c r="C2484" s="140" t="s">
        <v>7244</v>
      </c>
      <c r="D2484" s="140" t="s">
        <v>7245</v>
      </c>
      <c r="E2484" s="141">
        <v>3124530018</v>
      </c>
      <c r="F2484" s="139" t="s">
        <v>1028</v>
      </c>
      <c r="G2484" s="141">
        <v>1010162468</v>
      </c>
      <c r="H2484" s="139" t="s">
        <v>1123</v>
      </c>
      <c r="I2484" s="92"/>
    </row>
    <row r="2485" spans="1:9" x14ac:dyDescent="0.2">
      <c r="A2485" s="69">
        <v>2485</v>
      </c>
      <c r="B2485" s="89" t="s">
        <v>7246</v>
      </c>
      <c r="C2485" s="89" t="s">
        <v>7247</v>
      </c>
      <c r="D2485" s="89" t="s">
        <v>7248</v>
      </c>
      <c r="E2485" s="82">
        <v>3173574573</v>
      </c>
      <c r="F2485" s="95" t="s">
        <v>7218</v>
      </c>
      <c r="G2485" s="82"/>
      <c r="H2485" s="139" t="s">
        <v>1123</v>
      </c>
      <c r="I2485" s="92"/>
    </row>
    <row r="2486" spans="1:9" x14ac:dyDescent="0.2">
      <c r="A2486" s="69">
        <v>2486</v>
      </c>
      <c r="B2486" s="89" t="s">
        <v>7249</v>
      </c>
      <c r="C2486" s="89" t="s">
        <v>2506</v>
      </c>
      <c r="D2486" s="89" t="s">
        <v>7250</v>
      </c>
      <c r="E2486" s="82">
        <v>3102898022</v>
      </c>
      <c r="F2486" s="95" t="s">
        <v>3334</v>
      </c>
      <c r="G2486" s="82">
        <v>28722319</v>
      </c>
      <c r="H2486" s="139" t="s">
        <v>1123</v>
      </c>
      <c r="I2486" s="92"/>
    </row>
    <row r="2487" spans="1:9" x14ac:dyDescent="0.2">
      <c r="A2487" s="69">
        <v>2487</v>
      </c>
      <c r="B2487" s="140" t="s">
        <v>7251</v>
      </c>
      <c r="C2487" s="140" t="s">
        <v>7252</v>
      </c>
      <c r="D2487" s="140" t="s">
        <v>7253</v>
      </c>
      <c r="E2487" s="141">
        <v>3214711808</v>
      </c>
      <c r="F2487" s="139" t="s">
        <v>6072</v>
      </c>
      <c r="G2487" s="141"/>
      <c r="H2487" s="139" t="s">
        <v>1123</v>
      </c>
      <c r="I2487" s="92"/>
    </row>
    <row r="2488" spans="1:9" x14ac:dyDescent="0.2">
      <c r="A2488" s="69">
        <v>2488</v>
      </c>
      <c r="B2488" s="89" t="s">
        <v>7254</v>
      </c>
      <c r="C2488" s="89" t="s">
        <v>7255</v>
      </c>
      <c r="D2488" s="89" t="s">
        <v>7256</v>
      </c>
      <c r="E2488" s="82">
        <v>3053502999</v>
      </c>
      <c r="F2488" s="95" t="s">
        <v>7257</v>
      </c>
      <c r="G2488" s="82">
        <v>51834372</v>
      </c>
      <c r="H2488" s="95" t="s">
        <v>1123</v>
      </c>
      <c r="I2488" s="92"/>
    </row>
    <row r="2489" spans="1:9" x14ac:dyDescent="0.2">
      <c r="A2489" s="69">
        <v>2489</v>
      </c>
      <c r="B2489" s="140" t="s">
        <v>7258</v>
      </c>
      <c r="C2489" s="140" t="s">
        <v>7259</v>
      </c>
      <c r="D2489" s="140" t="s">
        <v>7260</v>
      </c>
      <c r="E2489" s="141">
        <v>3118388119</v>
      </c>
      <c r="F2489" s="139" t="s">
        <v>7261</v>
      </c>
      <c r="G2489" s="141">
        <v>1022965572</v>
      </c>
      <c r="H2489" s="139" t="s">
        <v>1123</v>
      </c>
      <c r="I2489" s="92"/>
    </row>
    <row r="2490" spans="1:9" x14ac:dyDescent="0.2">
      <c r="A2490" s="69">
        <v>2490</v>
      </c>
      <c r="B2490" s="140" t="s">
        <v>7262</v>
      </c>
      <c r="C2490" s="140" t="s">
        <v>6654</v>
      </c>
      <c r="D2490" s="140" t="s">
        <v>7263</v>
      </c>
      <c r="E2490" s="141">
        <v>2005804</v>
      </c>
      <c r="F2490" s="139" t="s">
        <v>6072</v>
      </c>
      <c r="G2490" s="141">
        <v>52462196</v>
      </c>
      <c r="H2490" s="139" t="s">
        <v>1123</v>
      </c>
      <c r="I2490" s="92"/>
    </row>
    <row r="2491" spans="1:9" x14ac:dyDescent="0.2">
      <c r="A2491" s="69">
        <v>2491</v>
      </c>
      <c r="B2491" s="89" t="s">
        <v>7264</v>
      </c>
      <c r="C2491" s="89" t="s">
        <v>7265</v>
      </c>
      <c r="D2491" s="89" t="s">
        <v>7266</v>
      </c>
      <c r="E2491" s="82">
        <v>3124994983</v>
      </c>
      <c r="F2491" s="95" t="s">
        <v>3564</v>
      </c>
      <c r="G2491" s="82">
        <v>1001294333</v>
      </c>
      <c r="H2491" s="95" t="s">
        <v>1123</v>
      </c>
      <c r="I2491" s="92"/>
    </row>
    <row r="2492" spans="1:9" x14ac:dyDescent="0.2">
      <c r="A2492" s="69">
        <v>2492</v>
      </c>
      <c r="B2492" s="140" t="s">
        <v>7267</v>
      </c>
      <c r="C2492" s="140" t="s">
        <v>7268</v>
      </c>
      <c r="D2492" s="140" t="s">
        <v>7269</v>
      </c>
      <c r="E2492" s="141">
        <v>3126958569</v>
      </c>
      <c r="F2492" s="139" t="s">
        <v>6427</v>
      </c>
      <c r="G2492" s="141"/>
      <c r="H2492" s="139" t="s">
        <v>1123</v>
      </c>
      <c r="I2492" s="92"/>
    </row>
    <row r="2493" spans="1:9" x14ac:dyDescent="0.2">
      <c r="A2493" s="69">
        <v>2493</v>
      </c>
      <c r="B2493" s="89" t="s">
        <v>7270</v>
      </c>
      <c r="C2493" s="89" t="s">
        <v>7271</v>
      </c>
      <c r="D2493" s="89" t="s">
        <v>7272</v>
      </c>
      <c r="E2493" s="82">
        <v>3208036649</v>
      </c>
      <c r="F2493" s="95" t="s">
        <v>3334</v>
      </c>
      <c r="G2493" s="82">
        <v>1031148709</v>
      </c>
      <c r="H2493" s="139" t="s">
        <v>1123</v>
      </c>
      <c r="I2493" s="92"/>
    </row>
    <row r="2494" spans="1:9" x14ac:dyDescent="0.2">
      <c r="A2494" s="69">
        <v>2494</v>
      </c>
      <c r="B2494" s="140" t="s">
        <v>7273</v>
      </c>
      <c r="C2494" s="140" t="s">
        <v>7274</v>
      </c>
      <c r="D2494" s="140" t="s">
        <v>7275</v>
      </c>
      <c r="E2494" s="141">
        <v>3118933509</v>
      </c>
      <c r="F2494" s="139" t="s">
        <v>7261</v>
      </c>
      <c r="G2494" s="141"/>
      <c r="H2494" s="139" t="s">
        <v>1123</v>
      </c>
      <c r="I2494" s="92"/>
    </row>
    <row r="2495" spans="1:9" x14ac:dyDescent="0.2">
      <c r="A2495" s="69">
        <v>2495</v>
      </c>
      <c r="B2495" s="89" t="s">
        <v>7276</v>
      </c>
      <c r="C2495" s="89" t="s">
        <v>7277</v>
      </c>
      <c r="D2495" s="89" t="s">
        <v>7278</v>
      </c>
      <c r="E2495" s="82">
        <v>3118199904</v>
      </c>
      <c r="F2495" s="95" t="s">
        <v>4522</v>
      </c>
      <c r="G2495" s="82">
        <v>83218722</v>
      </c>
      <c r="H2495" s="139" t="s">
        <v>1123</v>
      </c>
      <c r="I2495" s="92"/>
    </row>
    <row r="2496" spans="1:9" x14ac:dyDescent="0.2">
      <c r="A2496" s="69">
        <v>2496</v>
      </c>
      <c r="B2496" s="140" t="s">
        <v>7279</v>
      </c>
      <c r="C2496" s="140" t="s">
        <v>7280</v>
      </c>
      <c r="D2496" s="140" t="s">
        <v>7281</v>
      </c>
      <c r="E2496" s="141">
        <v>3143181508</v>
      </c>
      <c r="F2496" s="139" t="s">
        <v>7225</v>
      </c>
      <c r="G2496" s="141">
        <v>3245131</v>
      </c>
      <c r="H2496" s="139" t="s">
        <v>1123</v>
      </c>
      <c r="I2496" s="92"/>
    </row>
    <row r="2497" spans="1:9" x14ac:dyDescent="0.2">
      <c r="A2497" s="69">
        <v>2497</v>
      </c>
      <c r="B2497" s="89" t="s">
        <v>7282</v>
      </c>
      <c r="C2497" s="89" t="s">
        <v>7283</v>
      </c>
      <c r="D2497" s="89" t="s">
        <v>7284</v>
      </c>
      <c r="E2497" s="82">
        <v>3114597766</v>
      </c>
      <c r="F2497" s="95" t="s">
        <v>6072</v>
      </c>
      <c r="G2497" s="82">
        <v>52949995</v>
      </c>
      <c r="H2497" s="139" t="s">
        <v>1123</v>
      </c>
      <c r="I2497" s="92"/>
    </row>
    <row r="2498" spans="1:9" x14ac:dyDescent="0.2">
      <c r="A2498" s="69">
        <v>2498</v>
      </c>
      <c r="B2498" s="140" t="s">
        <v>7285</v>
      </c>
      <c r="C2498" s="140" t="s">
        <v>7286</v>
      </c>
      <c r="D2498" s="140" t="s">
        <v>7287</v>
      </c>
      <c r="E2498" s="141">
        <v>3208348450</v>
      </c>
      <c r="F2498" s="139" t="s">
        <v>5802</v>
      </c>
      <c r="G2498" s="141">
        <v>52222406</v>
      </c>
      <c r="H2498" s="139" t="s">
        <v>1123</v>
      </c>
      <c r="I2498" s="92"/>
    </row>
    <row r="2499" spans="1:9" x14ac:dyDescent="0.2">
      <c r="A2499" s="69">
        <v>2499</v>
      </c>
      <c r="B2499" s="140" t="s">
        <v>7288</v>
      </c>
      <c r="C2499" s="140" t="s">
        <v>7289</v>
      </c>
      <c r="D2499" s="140" t="s">
        <v>7290</v>
      </c>
      <c r="E2499" s="141">
        <v>7642497</v>
      </c>
      <c r="F2499" s="139" t="s">
        <v>7261</v>
      </c>
      <c r="G2499" s="141">
        <v>52022964</v>
      </c>
      <c r="H2499" s="139" t="s">
        <v>1123</v>
      </c>
      <c r="I2499" s="92"/>
    </row>
    <row r="2500" spans="1:9" x14ac:dyDescent="0.2">
      <c r="A2500" s="69">
        <v>2500</v>
      </c>
      <c r="B2500" s="140" t="s">
        <v>7291</v>
      </c>
      <c r="C2500" s="140" t="s">
        <v>7292</v>
      </c>
      <c r="D2500" s="140" t="s">
        <v>7293</v>
      </c>
      <c r="E2500" s="141">
        <v>3006787641</v>
      </c>
      <c r="F2500" s="139" t="s">
        <v>7294</v>
      </c>
      <c r="G2500" s="141"/>
      <c r="H2500" s="139" t="s">
        <v>1123</v>
      </c>
      <c r="I2500" s="92"/>
    </row>
    <row r="2501" spans="1:9" x14ac:dyDescent="0.2">
      <c r="A2501" s="69">
        <v>2501</v>
      </c>
      <c r="B2501" s="140" t="s">
        <v>7295</v>
      </c>
      <c r="C2501" s="140" t="s">
        <v>1348</v>
      </c>
      <c r="D2501" s="140" t="s">
        <v>7296</v>
      </c>
      <c r="E2501" s="141">
        <v>3204992435</v>
      </c>
      <c r="F2501" s="139" t="s">
        <v>3486</v>
      </c>
      <c r="G2501" s="141"/>
      <c r="H2501" s="139" t="s">
        <v>1123</v>
      </c>
      <c r="I2501" s="92"/>
    </row>
    <row r="2502" spans="1:9" x14ac:dyDescent="0.2">
      <c r="A2502" s="69">
        <v>2502</v>
      </c>
      <c r="B2502" s="140" t="s">
        <v>7297</v>
      </c>
      <c r="C2502" s="140" t="s">
        <v>7298</v>
      </c>
      <c r="D2502" s="140" t="s">
        <v>7299</v>
      </c>
      <c r="E2502" s="141">
        <v>3203939204</v>
      </c>
      <c r="F2502" s="139" t="s">
        <v>7300</v>
      </c>
      <c r="G2502" s="141"/>
      <c r="H2502" s="139" t="s">
        <v>1123</v>
      </c>
      <c r="I2502" s="92"/>
    </row>
    <row r="2503" spans="1:9" x14ac:dyDescent="0.2">
      <c r="A2503" s="69">
        <v>2503</v>
      </c>
      <c r="B2503" s="140" t="s">
        <v>7301</v>
      </c>
      <c r="C2503" s="140" t="s">
        <v>7302</v>
      </c>
      <c r="D2503" s="140" t="s">
        <v>7303</v>
      </c>
      <c r="E2503" s="141">
        <v>3133827837</v>
      </c>
      <c r="F2503" s="139" t="s">
        <v>7304</v>
      </c>
      <c r="G2503" s="141">
        <v>51727891</v>
      </c>
      <c r="H2503" s="139" t="s">
        <v>1123</v>
      </c>
      <c r="I2503" s="92"/>
    </row>
    <row r="2504" spans="1:9" x14ac:dyDescent="0.2">
      <c r="A2504" s="69">
        <v>2504</v>
      </c>
      <c r="B2504" s="91" t="s">
        <v>7305</v>
      </c>
      <c r="C2504" s="89" t="s">
        <v>7306</v>
      </c>
      <c r="D2504" s="89" t="s">
        <v>7307</v>
      </c>
      <c r="E2504" s="82">
        <v>3143919707</v>
      </c>
      <c r="F2504" s="95" t="s">
        <v>4620</v>
      </c>
      <c r="G2504" s="82">
        <v>23781636</v>
      </c>
      <c r="H2504" s="95" t="s">
        <v>1123</v>
      </c>
      <c r="I2504" s="92"/>
    </row>
    <row r="2505" spans="1:9" x14ac:dyDescent="0.2">
      <c r="A2505" s="69">
        <v>2505</v>
      </c>
      <c r="B2505" s="140" t="s">
        <v>7308</v>
      </c>
      <c r="C2505" s="140" t="s">
        <v>7309</v>
      </c>
      <c r="D2505" s="140" t="s">
        <v>7310</v>
      </c>
      <c r="E2505" s="141">
        <v>3144184258</v>
      </c>
      <c r="F2505" s="139" t="s">
        <v>7311</v>
      </c>
      <c r="G2505" s="141">
        <v>52950566</v>
      </c>
      <c r="H2505" s="139" t="s">
        <v>1123</v>
      </c>
      <c r="I2505" s="92"/>
    </row>
    <row r="2506" spans="1:9" x14ac:dyDescent="0.2">
      <c r="A2506" s="69">
        <v>2506</v>
      </c>
      <c r="B2506" s="140" t="s">
        <v>7312</v>
      </c>
      <c r="C2506" s="140" t="s">
        <v>7313</v>
      </c>
      <c r="D2506" s="140" t="s">
        <v>7314</v>
      </c>
      <c r="E2506" s="141">
        <v>7029222</v>
      </c>
      <c r="F2506" s="139" t="s">
        <v>7225</v>
      </c>
      <c r="G2506" s="141">
        <v>52156828</v>
      </c>
      <c r="H2506" s="139" t="s">
        <v>1123</v>
      </c>
      <c r="I2506" s="92"/>
    </row>
    <row r="2507" spans="1:9" x14ac:dyDescent="0.2">
      <c r="A2507" s="69">
        <v>2507</v>
      </c>
      <c r="B2507" s="140" t="s">
        <v>7315</v>
      </c>
      <c r="C2507" s="140" t="s">
        <v>7316</v>
      </c>
      <c r="D2507" s="140" t="s">
        <v>7317</v>
      </c>
      <c r="E2507" s="141">
        <v>3202949188</v>
      </c>
      <c r="F2507" s="139" t="s">
        <v>7318</v>
      </c>
      <c r="G2507" s="141">
        <v>1096484860</v>
      </c>
      <c r="H2507" s="139" t="s">
        <v>1123</v>
      </c>
      <c r="I2507" s="92"/>
    </row>
    <row r="2508" spans="1:9" x14ac:dyDescent="0.2">
      <c r="A2508" s="69">
        <v>2508</v>
      </c>
      <c r="B2508" s="89" t="s">
        <v>7319</v>
      </c>
      <c r="C2508" s="89" t="s">
        <v>7320</v>
      </c>
      <c r="D2508" s="89" t="s">
        <v>7321</v>
      </c>
      <c r="E2508" s="82">
        <v>3213279641</v>
      </c>
      <c r="F2508" s="95" t="s">
        <v>6453</v>
      </c>
      <c r="G2508" s="82">
        <v>52960213</v>
      </c>
      <c r="H2508" s="95" t="s">
        <v>1123</v>
      </c>
      <c r="I2508" s="92"/>
    </row>
    <row r="2509" spans="1:9" x14ac:dyDescent="0.2">
      <c r="A2509" s="69">
        <v>2509</v>
      </c>
      <c r="B2509" s="140" t="s">
        <v>7322</v>
      </c>
      <c r="C2509" s="140" t="s">
        <v>7323</v>
      </c>
      <c r="D2509" s="140" t="s">
        <v>7324</v>
      </c>
      <c r="E2509" s="141">
        <v>3208295516</v>
      </c>
      <c r="F2509" s="139" t="s">
        <v>6427</v>
      </c>
      <c r="G2509" s="141">
        <v>52743001</v>
      </c>
      <c r="H2509" s="139" t="s">
        <v>1123</v>
      </c>
      <c r="I2509" s="92"/>
    </row>
    <row r="2510" spans="1:9" x14ac:dyDescent="0.2">
      <c r="A2510" s="69">
        <v>2510</v>
      </c>
      <c r="B2510" s="140" t="s">
        <v>7325</v>
      </c>
      <c r="C2510" s="140" t="s">
        <v>1348</v>
      </c>
      <c r="D2510" s="140" t="s">
        <v>7326</v>
      </c>
      <c r="E2510" s="141">
        <v>3183314933</v>
      </c>
      <c r="F2510" s="139" t="s">
        <v>7327</v>
      </c>
      <c r="G2510" s="141">
        <v>1023018233</v>
      </c>
      <c r="H2510" s="139" t="s">
        <v>1123</v>
      </c>
      <c r="I2510" s="92"/>
    </row>
    <row r="2511" spans="1:9" x14ac:dyDescent="0.2">
      <c r="A2511" s="69">
        <v>2511</v>
      </c>
      <c r="B2511" s="89" t="s">
        <v>7328</v>
      </c>
      <c r="C2511" s="89" t="s">
        <v>7329</v>
      </c>
      <c r="D2511" s="89" t="s">
        <v>7330</v>
      </c>
      <c r="E2511" s="82">
        <v>3138631883</v>
      </c>
      <c r="F2511" s="95" t="s">
        <v>4522</v>
      </c>
      <c r="G2511" s="82">
        <v>55155792</v>
      </c>
      <c r="H2511" s="139" t="s">
        <v>1123</v>
      </c>
      <c r="I2511" s="92"/>
    </row>
    <row r="2512" spans="1:9" x14ac:dyDescent="0.2">
      <c r="A2512" s="69">
        <v>2512</v>
      </c>
      <c r="B2512" s="140" t="s">
        <v>7181</v>
      </c>
      <c r="C2512" s="140" t="s">
        <v>7182</v>
      </c>
      <c r="D2512" s="140" t="s">
        <v>7183</v>
      </c>
      <c r="E2512" s="141">
        <v>3125255969</v>
      </c>
      <c r="F2512" s="139" t="s">
        <v>1028</v>
      </c>
      <c r="G2512" s="141">
        <v>7556507</v>
      </c>
      <c r="H2512" s="139" t="s">
        <v>1123</v>
      </c>
      <c r="I2512" s="92"/>
    </row>
    <row r="2513" spans="1:9" x14ac:dyDescent="0.2">
      <c r="A2513" s="69">
        <v>2513</v>
      </c>
      <c r="B2513" s="89" t="s">
        <v>7331</v>
      </c>
      <c r="C2513" s="89" t="s">
        <v>7332</v>
      </c>
      <c r="D2513" s="89" t="s">
        <v>7333</v>
      </c>
      <c r="E2513" s="82">
        <v>3212826216</v>
      </c>
      <c r="F2513" s="95" t="s">
        <v>3564</v>
      </c>
      <c r="G2513" s="82"/>
      <c r="H2513" s="95" t="s">
        <v>1123</v>
      </c>
      <c r="I2513" s="92"/>
    </row>
    <row r="2514" spans="1:9" x14ac:dyDescent="0.2">
      <c r="A2514" s="69">
        <v>2514</v>
      </c>
      <c r="B2514" s="89" t="s">
        <v>7334</v>
      </c>
      <c r="C2514" s="89" t="s">
        <v>7335</v>
      </c>
      <c r="D2514" s="89" t="s">
        <v>7336</v>
      </c>
      <c r="E2514" s="82">
        <v>3143969788</v>
      </c>
      <c r="F2514" s="95" t="s">
        <v>3564</v>
      </c>
      <c r="G2514" s="82">
        <v>39801010</v>
      </c>
      <c r="H2514" s="95" t="s">
        <v>1123</v>
      </c>
      <c r="I2514" s="92"/>
    </row>
    <row r="2515" spans="1:9" x14ac:dyDescent="0.2">
      <c r="A2515" s="69">
        <v>2515</v>
      </c>
      <c r="B2515" s="140" t="s">
        <v>7337</v>
      </c>
      <c r="C2515" s="140" t="s">
        <v>7338</v>
      </c>
      <c r="D2515" s="140" t="s">
        <v>7339</v>
      </c>
      <c r="E2515" s="141">
        <v>3204376719</v>
      </c>
      <c r="F2515" s="139" t="s">
        <v>7340</v>
      </c>
      <c r="G2515" s="141">
        <v>10229733068</v>
      </c>
      <c r="H2515" s="139" t="s">
        <v>1123</v>
      </c>
      <c r="I2515" s="92"/>
    </row>
    <row r="2516" spans="1:9" x14ac:dyDescent="0.2">
      <c r="A2516" s="69">
        <v>2516</v>
      </c>
      <c r="B2516" s="140" t="s">
        <v>9152</v>
      </c>
      <c r="C2516" s="140" t="s">
        <v>7341</v>
      </c>
      <c r="D2516" s="140" t="s">
        <v>7342</v>
      </c>
      <c r="E2516" s="141">
        <v>3203275538</v>
      </c>
      <c r="F2516" s="139" t="s">
        <v>7343</v>
      </c>
      <c r="G2516" s="141">
        <v>79910140</v>
      </c>
      <c r="H2516" s="139" t="s">
        <v>1123</v>
      </c>
      <c r="I2516" s="92"/>
    </row>
    <row r="2517" spans="1:9" x14ac:dyDescent="0.2">
      <c r="A2517" s="69">
        <v>2517</v>
      </c>
      <c r="B2517" s="89" t="s">
        <v>7344</v>
      </c>
      <c r="C2517" s="89" t="s">
        <v>7345</v>
      </c>
      <c r="D2517" s="89" t="s">
        <v>7346</v>
      </c>
      <c r="E2517" s="82">
        <v>3184778051</v>
      </c>
      <c r="F2517" s="95" t="s">
        <v>6932</v>
      </c>
      <c r="G2517" s="82">
        <v>1030543236</v>
      </c>
      <c r="H2517" s="95" t="s">
        <v>1123</v>
      </c>
      <c r="I2517" s="92"/>
    </row>
    <row r="2518" spans="1:9" x14ac:dyDescent="0.2">
      <c r="A2518" s="69">
        <v>2518</v>
      </c>
      <c r="B2518" s="89" t="s">
        <v>7347</v>
      </c>
      <c r="C2518" s="89" t="s">
        <v>5273</v>
      </c>
      <c r="D2518" s="89" t="s">
        <v>7348</v>
      </c>
      <c r="E2518" s="82">
        <v>3223676711</v>
      </c>
      <c r="F2518" s="95" t="s">
        <v>1028</v>
      </c>
      <c r="G2518" s="82">
        <v>1026560079</v>
      </c>
      <c r="H2518" s="95" t="s">
        <v>1123</v>
      </c>
      <c r="I2518" s="92"/>
    </row>
    <row r="2519" spans="1:9" x14ac:dyDescent="0.2">
      <c r="A2519" s="69">
        <v>2519</v>
      </c>
      <c r="B2519" s="89" t="s">
        <v>7349</v>
      </c>
      <c r="C2519" s="89" t="s">
        <v>7350</v>
      </c>
      <c r="D2519" s="89" t="s">
        <v>7351</v>
      </c>
      <c r="E2519" s="82">
        <v>3223419015</v>
      </c>
      <c r="F2519" s="95" t="s">
        <v>3486</v>
      </c>
      <c r="G2519" s="82"/>
      <c r="H2519" s="95" t="s">
        <v>1123</v>
      </c>
      <c r="I2519" s="92"/>
    </row>
    <row r="2520" spans="1:9" x14ac:dyDescent="0.2">
      <c r="A2520" s="69">
        <v>2520</v>
      </c>
      <c r="B2520" s="89" t="s">
        <v>7352</v>
      </c>
      <c r="C2520" s="89" t="s">
        <v>7353</v>
      </c>
      <c r="D2520" s="89" t="s">
        <v>7354</v>
      </c>
      <c r="E2520" s="82">
        <v>4654600</v>
      </c>
      <c r="F2520" s="95" t="s">
        <v>6427</v>
      </c>
      <c r="G2520" s="82">
        <v>51661400</v>
      </c>
      <c r="H2520" s="95" t="s">
        <v>1123</v>
      </c>
      <c r="I2520" s="92"/>
    </row>
    <row r="2521" spans="1:9" x14ac:dyDescent="0.2">
      <c r="A2521" s="69">
        <v>2521</v>
      </c>
      <c r="B2521" s="89" t="s">
        <v>7355</v>
      </c>
      <c r="C2521" s="89" t="s">
        <v>7356</v>
      </c>
      <c r="D2521" s="89" t="s">
        <v>7357</v>
      </c>
      <c r="E2521" s="82">
        <v>3118777955</v>
      </c>
      <c r="F2521" s="95" t="s">
        <v>6856</v>
      </c>
      <c r="G2521" s="82">
        <v>11382452</v>
      </c>
      <c r="H2521" s="95" t="s">
        <v>1123</v>
      </c>
      <c r="I2521" s="92"/>
    </row>
    <row r="2522" spans="1:9" x14ac:dyDescent="0.2">
      <c r="A2522" s="69">
        <v>2522</v>
      </c>
      <c r="B2522" s="89" t="s">
        <v>7358</v>
      </c>
      <c r="C2522" s="89" t="s">
        <v>7359</v>
      </c>
      <c r="D2522" s="89" t="s">
        <v>7360</v>
      </c>
      <c r="E2522" s="82">
        <v>3202666064</v>
      </c>
      <c r="F2522" s="95" t="s">
        <v>6856</v>
      </c>
      <c r="G2522" s="82">
        <v>4147901</v>
      </c>
      <c r="H2522" s="95" t="s">
        <v>1123</v>
      </c>
      <c r="I2522" s="92"/>
    </row>
    <row r="2523" spans="1:9" x14ac:dyDescent="0.2">
      <c r="A2523" s="69">
        <v>2523</v>
      </c>
      <c r="B2523" s="140" t="s">
        <v>7361</v>
      </c>
      <c r="C2523" s="140" t="s">
        <v>7362</v>
      </c>
      <c r="D2523" s="140" t="s">
        <v>7363</v>
      </c>
      <c r="E2523" s="141">
        <v>3192508372</v>
      </c>
      <c r="F2523" s="139" t="s">
        <v>6427</v>
      </c>
      <c r="G2523" s="141">
        <v>10136347788</v>
      </c>
      <c r="H2523" s="139" t="s">
        <v>1123</v>
      </c>
      <c r="I2523" s="92"/>
    </row>
    <row r="2524" spans="1:9" x14ac:dyDescent="0.2">
      <c r="A2524" s="69">
        <v>2524</v>
      </c>
      <c r="B2524" s="89" t="s">
        <v>7364</v>
      </c>
      <c r="C2524" s="89" t="s">
        <v>7365</v>
      </c>
      <c r="D2524" s="89" t="s">
        <v>7366</v>
      </c>
      <c r="E2524" s="82">
        <v>3155642023</v>
      </c>
      <c r="F2524" s="95" t="s">
        <v>3564</v>
      </c>
      <c r="G2524" s="82">
        <v>1033754718</v>
      </c>
      <c r="H2524" s="95" t="s">
        <v>1123</v>
      </c>
      <c r="I2524" s="92"/>
    </row>
    <row r="2525" spans="1:9" x14ac:dyDescent="0.2">
      <c r="A2525" s="69">
        <v>2525</v>
      </c>
      <c r="B2525" s="140" t="s">
        <v>7367</v>
      </c>
      <c r="C2525" s="140" t="s">
        <v>4508</v>
      </c>
      <c r="D2525" s="140" t="s">
        <v>7368</v>
      </c>
      <c r="E2525" s="141">
        <v>3213040497</v>
      </c>
      <c r="F2525" s="139" t="s">
        <v>3301</v>
      </c>
      <c r="G2525" s="141">
        <v>1022944526</v>
      </c>
      <c r="H2525" s="139" t="s">
        <v>1123</v>
      </c>
      <c r="I2525" s="92"/>
    </row>
    <row r="2526" spans="1:9" x14ac:dyDescent="0.2">
      <c r="A2526" s="69">
        <v>2526</v>
      </c>
      <c r="B2526" s="89" t="s">
        <v>7369</v>
      </c>
      <c r="C2526" s="89" t="s">
        <v>7370</v>
      </c>
      <c r="D2526" s="89" t="s">
        <v>7371</v>
      </c>
      <c r="E2526" s="82">
        <v>3002584090</v>
      </c>
      <c r="F2526" s="95" t="s">
        <v>7372</v>
      </c>
      <c r="G2526" s="82">
        <v>1022968376</v>
      </c>
      <c r="H2526" s="139" t="s">
        <v>1123</v>
      </c>
      <c r="I2526" s="92"/>
    </row>
    <row r="2527" spans="1:9" x14ac:dyDescent="0.2">
      <c r="A2527" s="69">
        <v>2527</v>
      </c>
      <c r="B2527" s="89" t="s">
        <v>7373</v>
      </c>
      <c r="C2527" s="89" t="s">
        <v>7374</v>
      </c>
      <c r="D2527" s="89" t="s">
        <v>7375</v>
      </c>
      <c r="E2527" s="82">
        <v>3195402653</v>
      </c>
      <c r="F2527" s="95" t="s">
        <v>7376</v>
      </c>
      <c r="G2527" s="82">
        <v>35462198</v>
      </c>
      <c r="H2527" s="139" t="s">
        <v>1123</v>
      </c>
      <c r="I2527" s="92"/>
    </row>
    <row r="2528" spans="1:9" x14ac:dyDescent="0.2">
      <c r="A2528" s="69">
        <v>2528</v>
      </c>
      <c r="B2528" s="89" t="s">
        <v>7377</v>
      </c>
      <c r="C2528" s="89" t="s">
        <v>7378</v>
      </c>
      <c r="D2528" s="89" t="s">
        <v>7379</v>
      </c>
      <c r="E2528" s="82">
        <v>6591035</v>
      </c>
      <c r="F2528" s="95" t="s">
        <v>6072</v>
      </c>
      <c r="G2528" s="82">
        <v>80878818</v>
      </c>
      <c r="H2528" s="139" t="s">
        <v>1123</v>
      </c>
      <c r="I2528" s="92"/>
    </row>
    <row r="2529" spans="1:9" x14ac:dyDescent="0.2">
      <c r="A2529" s="69">
        <v>2529</v>
      </c>
      <c r="B2529" s="140" t="s">
        <v>4855</v>
      </c>
      <c r="C2529" s="140" t="s">
        <v>7380</v>
      </c>
      <c r="D2529" s="140" t="s">
        <v>7381</v>
      </c>
      <c r="E2529" s="141">
        <v>3186617825</v>
      </c>
      <c r="F2529" s="139" t="s">
        <v>4699</v>
      </c>
      <c r="G2529" s="141">
        <v>52057422</v>
      </c>
      <c r="H2529" s="139" t="s">
        <v>1123</v>
      </c>
      <c r="I2529" s="92"/>
    </row>
    <row r="2530" spans="1:9" x14ac:dyDescent="0.2">
      <c r="A2530" s="69">
        <v>2530</v>
      </c>
      <c r="B2530" s="140" t="s">
        <v>7382</v>
      </c>
      <c r="C2530" s="140" t="s">
        <v>7383</v>
      </c>
      <c r="D2530" s="140" t="s">
        <v>7384</v>
      </c>
      <c r="E2530" s="141">
        <v>3134318854</v>
      </c>
      <c r="F2530" s="139" t="s">
        <v>4699</v>
      </c>
      <c r="G2530" s="141">
        <v>51825604</v>
      </c>
      <c r="H2530" s="139" t="s">
        <v>1123</v>
      </c>
      <c r="I2530" s="92"/>
    </row>
    <row r="2531" spans="1:9" x14ac:dyDescent="0.2">
      <c r="A2531" s="69">
        <v>2531</v>
      </c>
      <c r="B2531" s="89" t="s">
        <v>8181</v>
      </c>
      <c r="C2531" s="89" t="s">
        <v>8182</v>
      </c>
      <c r="D2531" s="89" t="s">
        <v>8183</v>
      </c>
      <c r="E2531" s="82">
        <v>3118660414</v>
      </c>
      <c r="F2531" s="95" t="s">
        <v>6645</v>
      </c>
      <c r="G2531" s="82">
        <v>1070328915</v>
      </c>
      <c r="H2531" s="95" t="s">
        <v>1123</v>
      </c>
      <c r="I2531" s="92"/>
    </row>
    <row r="2532" spans="1:9" x14ac:dyDescent="0.2">
      <c r="A2532" s="69">
        <v>2532</v>
      </c>
      <c r="B2532" s="89" t="s">
        <v>8195</v>
      </c>
      <c r="C2532" s="89" t="s">
        <v>639</v>
      </c>
      <c r="D2532" s="89" t="s">
        <v>1607</v>
      </c>
      <c r="E2532" s="82">
        <v>3621532</v>
      </c>
      <c r="F2532" s="95" t="s">
        <v>1033</v>
      </c>
      <c r="G2532" s="82"/>
      <c r="H2532" s="95" t="s">
        <v>4141</v>
      </c>
      <c r="I2532" s="92"/>
    </row>
    <row r="2533" spans="1:9" x14ac:dyDescent="0.2">
      <c r="A2533" s="69">
        <v>2533</v>
      </c>
      <c r="B2533" s="89" t="s">
        <v>8196</v>
      </c>
      <c r="C2533" s="89" t="s">
        <v>7213</v>
      </c>
      <c r="D2533" s="89" t="s">
        <v>8197</v>
      </c>
      <c r="E2533" s="82">
        <v>3057735623</v>
      </c>
      <c r="F2533" s="95" t="s">
        <v>8198</v>
      </c>
      <c r="G2533" s="82"/>
      <c r="H2533" s="95" t="s">
        <v>1123</v>
      </c>
      <c r="I2533" s="92"/>
    </row>
    <row r="2534" spans="1:9" x14ac:dyDescent="0.2">
      <c r="A2534" s="69">
        <v>2534</v>
      </c>
      <c r="B2534" s="89" t="s">
        <v>8199</v>
      </c>
      <c r="C2534" s="89" t="s">
        <v>639</v>
      </c>
      <c r="D2534" s="89" t="s">
        <v>8200</v>
      </c>
      <c r="E2534" s="82">
        <v>76354440</v>
      </c>
      <c r="F2534" s="95" t="s">
        <v>2810</v>
      </c>
      <c r="G2534" s="82"/>
      <c r="H2534" s="95" t="s">
        <v>4141</v>
      </c>
      <c r="I2534" s="92"/>
    </row>
    <row r="2535" spans="1:9" x14ac:dyDescent="0.2">
      <c r="A2535" s="69">
        <v>2535</v>
      </c>
      <c r="B2535" s="89" t="s">
        <v>8201</v>
      </c>
      <c r="C2535" s="89" t="s">
        <v>639</v>
      </c>
      <c r="D2535" s="89" t="s">
        <v>8202</v>
      </c>
      <c r="E2535" s="82">
        <v>3203973778</v>
      </c>
      <c r="F2535" s="95" t="s">
        <v>1033</v>
      </c>
      <c r="G2535" s="82"/>
      <c r="H2535" s="95" t="s">
        <v>4141</v>
      </c>
      <c r="I2535" s="92"/>
    </row>
    <row r="2536" spans="1:9" x14ac:dyDescent="0.2">
      <c r="A2536" s="69">
        <v>2536</v>
      </c>
      <c r="B2536" s="89" t="s">
        <v>8203</v>
      </c>
      <c r="C2536" s="89" t="s">
        <v>6409</v>
      </c>
      <c r="D2536" s="89" t="s">
        <v>8204</v>
      </c>
      <c r="E2536" s="82">
        <v>3138517744</v>
      </c>
      <c r="F2536" s="95" t="s">
        <v>3334</v>
      </c>
      <c r="G2536" s="82"/>
      <c r="H2536" s="95" t="s">
        <v>1123</v>
      </c>
      <c r="I2536" s="92"/>
    </row>
    <row r="2537" spans="1:9" x14ac:dyDescent="0.2">
      <c r="A2537" s="69">
        <v>2537</v>
      </c>
      <c r="B2537" s="89" t="s">
        <v>8205</v>
      </c>
      <c r="C2537" s="89" t="s">
        <v>948</v>
      </c>
      <c r="D2537" s="89" t="s">
        <v>2877</v>
      </c>
      <c r="E2537" s="82">
        <v>3214941756</v>
      </c>
      <c r="F2537" s="95" t="s">
        <v>2302</v>
      </c>
      <c r="G2537" s="82">
        <v>80252628</v>
      </c>
      <c r="H2537" s="95" t="s">
        <v>4141</v>
      </c>
      <c r="I2537" s="92"/>
    </row>
    <row r="2538" spans="1:9" x14ac:dyDescent="0.2">
      <c r="A2538" s="69">
        <v>2538</v>
      </c>
      <c r="B2538" s="89" t="s">
        <v>8206</v>
      </c>
      <c r="C2538" s="89" t="s">
        <v>1525</v>
      </c>
      <c r="D2538" s="89" t="s">
        <v>8207</v>
      </c>
      <c r="E2538" s="82">
        <v>3176235229</v>
      </c>
      <c r="F2538" s="95" t="s">
        <v>1062</v>
      </c>
      <c r="G2538" s="82"/>
      <c r="H2538" s="95" t="s">
        <v>4141</v>
      </c>
      <c r="I2538" s="92"/>
    </row>
    <row r="2539" spans="1:9" x14ac:dyDescent="0.2">
      <c r="A2539" s="69">
        <v>2539</v>
      </c>
      <c r="B2539" s="89" t="s">
        <v>8223</v>
      </c>
      <c r="C2539" s="89" t="s">
        <v>8224</v>
      </c>
      <c r="D2539" s="89" t="s">
        <v>8225</v>
      </c>
      <c r="E2539" s="82">
        <v>32083953</v>
      </c>
      <c r="F2539" s="95" t="s">
        <v>1028</v>
      </c>
      <c r="G2539" s="82"/>
      <c r="H2539" s="95" t="s">
        <v>1123</v>
      </c>
      <c r="I2539" s="92"/>
    </row>
    <row r="2540" spans="1:9" x14ac:dyDescent="0.2">
      <c r="A2540" s="69">
        <v>2540</v>
      </c>
      <c r="B2540" s="89" t="s">
        <v>7789</v>
      </c>
      <c r="C2540" s="89" t="s">
        <v>8237</v>
      </c>
      <c r="D2540" s="89" t="s">
        <v>8238</v>
      </c>
      <c r="E2540" s="82">
        <v>3014587175</v>
      </c>
      <c r="F2540" s="95" t="s">
        <v>1037</v>
      </c>
      <c r="G2540" s="82">
        <v>79577840</v>
      </c>
      <c r="H2540" s="95" t="s">
        <v>1123</v>
      </c>
      <c r="I2540" s="92"/>
    </row>
    <row r="2541" spans="1:9" x14ac:dyDescent="0.2">
      <c r="A2541" s="69">
        <v>2541</v>
      </c>
      <c r="B2541" s="89" t="s">
        <v>8239</v>
      </c>
      <c r="C2541" s="89" t="s">
        <v>8240</v>
      </c>
      <c r="D2541" s="89" t="s">
        <v>8241</v>
      </c>
      <c r="E2541" s="82">
        <v>3134555352</v>
      </c>
      <c r="F2541" s="95" t="s">
        <v>1033</v>
      </c>
      <c r="G2541" s="82">
        <v>0</v>
      </c>
      <c r="H2541" s="95" t="s">
        <v>4141</v>
      </c>
      <c r="I2541" s="92"/>
    </row>
    <row r="2542" spans="1:9" s="63" customFormat="1" x14ac:dyDescent="0.2">
      <c r="A2542" s="69">
        <v>2542</v>
      </c>
      <c r="B2542" s="235" t="s">
        <v>8305</v>
      </c>
      <c r="C2542" s="235" t="s">
        <v>8306</v>
      </c>
      <c r="D2542" s="235" t="s">
        <v>8307</v>
      </c>
      <c r="E2542" s="236">
        <v>3112214981</v>
      </c>
      <c r="F2542" s="237" t="s">
        <v>3334</v>
      </c>
      <c r="G2542" s="236">
        <v>79396541</v>
      </c>
      <c r="H2542" s="237" t="s">
        <v>1123</v>
      </c>
      <c r="I2542" s="92"/>
    </row>
    <row r="2543" spans="1:9" s="63" customFormat="1" x14ac:dyDescent="0.2">
      <c r="A2543" s="69">
        <v>2543</v>
      </c>
      <c r="B2543" s="235" t="s">
        <v>8308</v>
      </c>
      <c r="C2543" s="235" t="s">
        <v>8309</v>
      </c>
      <c r="D2543" s="235" t="s">
        <v>8310</v>
      </c>
      <c r="E2543" s="236">
        <v>3506010207</v>
      </c>
      <c r="F2543" s="237" t="s">
        <v>4522</v>
      </c>
      <c r="G2543" s="236">
        <v>1024502930</v>
      </c>
      <c r="H2543" s="238" t="s">
        <v>1123</v>
      </c>
      <c r="I2543" s="92"/>
    </row>
    <row r="2544" spans="1:9" s="63" customFormat="1" x14ac:dyDescent="0.2">
      <c r="A2544" s="69">
        <v>2544</v>
      </c>
      <c r="B2544" s="235" t="s">
        <v>8311</v>
      </c>
      <c r="C2544" s="235" t="s">
        <v>8312</v>
      </c>
      <c r="D2544" s="235" t="s">
        <v>8313</v>
      </c>
      <c r="E2544" s="236">
        <v>3102224271</v>
      </c>
      <c r="F2544" s="237" t="s">
        <v>7376</v>
      </c>
      <c r="G2544" s="236">
        <v>39795840</v>
      </c>
      <c r="H2544" s="237" t="s">
        <v>1123</v>
      </c>
      <c r="I2544" s="92"/>
    </row>
    <row r="2545" spans="1:9" s="63" customFormat="1" x14ac:dyDescent="0.2">
      <c r="A2545" s="69">
        <v>2545</v>
      </c>
      <c r="B2545" s="235" t="s">
        <v>8314</v>
      </c>
      <c r="C2545" s="235" t="s">
        <v>8315</v>
      </c>
      <c r="D2545" s="235" t="s">
        <v>8316</v>
      </c>
      <c r="E2545" s="236">
        <v>3227720793</v>
      </c>
      <c r="F2545" s="237" t="s">
        <v>7372</v>
      </c>
      <c r="G2545" s="236" t="s">
        <v>8317</v>
      </c>
      <c r="H2545" s="237" t="s">
        <v>1123</v>
      </c>
      <c r="I2545" s="92"/>
    </row>
    <row r="2546" spans="1:9" x14ac:dyDescent="0.2">
      <c r="A2546" s="69">
        <v>2546</v>
      </c>
      <c r="B2546" s="89" t="s">
        <v>8318</v>
      </c>
      <c r="C2546" s="89" t="s">
        <v>8319</v>
      </c>
      <c r="D2546" s="89" t="s">
        <v>8320</v>
      </c>
      <c r="E2546" s="82">
        <v>3123097095</v>
      </c>
      <c r="F2546" s="95" t="s">
        <v>4117</v>
      </c>
      <c r="G2546" s="82">
        <v>1022350082</v>
      </c>
      <c r="H2546" s="95" t="s">
        <v>1123</v>
      </c>
      <c r="I2546" s="92"/>
    </row>
    <row r="2547" spans="1:9" x14ac:dyDescent="0.2">
      <c r="A2547" s="69">
        <v>2547</v>
      </c>
      <c r="B2547" s="89" t="s">
        <v>8321</v>
      </c>
      <c r="C2547" s="89" t="s">
        <v>8322</v>
      </c>
      <c r="D2547" s="89" t="s">
        <v>8323</v>
      </c>
      <c r="E2547" s="82">
        <v>3133528592</v>
      </c>
      <c r="F2547" s="95" t="s">
        <v>3564</v>
      </c>
      <c r="G2547" s="82">
        <v>19422034</v>
      </c>
      <c r="H2547" s="95" t="s">
        <v>1123</v>
      </c>
      <c r="I2547" s="92"/>
    </row>
    <row r="2548" spans="1:9" x14ac:dyDescent="0.2">
      <c r="A2548" s="69">
        <v>2548</v>
      </c>
      <c r="B2548" s="89" t="s">
        <v>8325</v>
      </c>
      <c r="C2548" s="89" t="s">
        <v>8326</v>
      </c>
      <c r="D2548" s="89" t="s">
        <v>8327</v>
      </c>
      <c r="E2548" s="82">
        <v>3203289729</v>
      </c>
      <c r="F2548" s="95" t="s">
        <v>3334</v>
      </c>
      <c r="G2548" s="82">
        <v>4241971</v>
      </c>
      <c r="H2548" s="95" t="s">
        <v>1123</v>
      </c>
      <c r="I2548" s="92"/>
    </row>
    <row r="2549" spans="1:9" x14ac:dyDescent="0.2">
      <c r="A2549" s="69">
        <v>2549</v>
      </c>
      <c r="B2549" s="89" t="s">
        <v>8328</v>
      </c>
      <c r="C2549" s="89" t="s">
        <v>1992</v>
      </c>
      <c r="D2549" s="89" t="s">
        <v>8329</v>
      </c>
      <c r="E2549" s="82">
        <v>2792632</v>
      </c>
      <c r="F2549" s="95" t="s">
        <v>6645</v>
      </c>
      <c r="G2549" s="82"/>
      <c r="H2549" s="95" t="s">
        <v>8330</v>
      </c>
      <c r="I2549" s="92"/>
    </row>
    <row r="2550" spans="1:9" x14ac:dyDescent="0.2">
      <c r="A2550" s="239">
        <v>2550</v>
      </c>
      <c r="B2550" s="59" t="s">
        <v>8341</v>
      </c>
      <c r="C2550" s="59" t="s">
        <v>1031</v>
      </c>
      <c r="D2550" s="89" t="s">
        <v>2670</v>
      </c>
      <c r="E2550" s="60">
        <v>3203097319</v>
      </c>
      <c r="F2550" s="63" t="s">
        <v>1041</v>
      </c>
      <c r="G2550" s="82"/>
      <c r="H2550" s="95" t="s">
        <v>4141</v>
      </c>
      <c r="I2550" s="92"/>
    </row>
    <row r="2551" spans="1:9" x14ac:dyDescent="0.2">
      <c r="A2551" s="239">
        <v>2551</v>
      </c>
      <c r="B2551" s="89" t="s">
        <v>8342</v>
      </c>
      <c r="C2551" s="89" t="s">
        <v>8292</v>
      </c>
      <c r="D2551" s="89" t="s">
        <v>8343</v>
      </c>
      <c r="E2551" s="82">
        <v>3203583892</v>
      </c>
      <c r="F2551" s="95" t="s">
        <v>1041</v>
      </c>
      <c r="G2551" s="82"/>
      <c r="H2551" s="95" t="s">
        <v>4141</v>
      </c>
      <c r="I2551" s="92"/>
    </row>
    <row r="2552" spans="1:9" x14ac:dyDescent="0.2">
      <c r="A2552" s="239">
        <v>2552</v>
      </c>
      <c r="B2552" s="89" t="s">
        <v>8344</v>
      </c>
      <c r="C2552" s="89" t="s">
        <v>2506</v>
      </c>
      <c r="D2552" s="89" t="s">
        <v>8345</v>
      </c>
      <c r="E2552" s="82">
        <v>3133119140</v>
      </c>
      <c r="F2552" s="95" t="s">
        <v>1041</v>
      </c>
      <c r="G2552" s="82"/>
      <c r="H2552" s="95" t="s">
        <v>4141</v>
      </c>
      <c r="I2552" s="92"/>
    </row>
    <row r="2553" spans="1:9" x14ac:dyDescent="0.2">
      <c r="A2553" s="239">
        <v>2553</v>
      </c>
      <c r="B2553" s="89" t="s">
        <v>8346</v>
      </c>
      <c r="C2553" s="89" t="s">
        <v>948</v>
      </c>
      <c r="D2553" s="89"/>
      <c r="E2553" s="82">
        <v>3204342423</v>
      </c>
      <c r="F2553" s="95" t="s">
        <v>1041</v>
      </c>
      <c r="G2553" s="82">
        <v>52129243</v>
      </c>
      <c r="H2553" s="95" t="s">
        <v>4141</v>
      </c>
      <c r="I2553" s="92"/>
    </row>
    <row r="2554" spans="1:9" x14ac:dyDescent="0.2">
      <c r="A2554" s="239">
        <v>2554</v>
      </c>
      <c r="B2554" s="89" t="s">
        <v>8355</v>
      </c>
      <c r="C2554" s="89" t="s">
        <v>8356</v>
      </c>
      <c r="D2554" s="89" t="s">
        <v>8357</v>
      </c>
      <c r="E2554" s="82">
        <v>3177718180</v>
      </c>
      <c r="F2554" s="95" t="s">
        <v>6645</v>
      </c>
      <c r="G2554" s="82">
        <v>1114093722</v>
      </c>
      <c r="H2554" s="95" t="s">
        <v>8330</v>
      </c>
      <c r="I2554" s="92"/>
    </row>
    <row r="2555" spans="1:9" x14ac:dyDescent="0.2">
      <c r="A2555" s="239">
        <v>2555</v>
      </c>
      <c r="B2555" s="89" t="s">
        <v>8360</v>
      </c>
      <c r="C2555" s="89" t="s">
        <v>639</v>
      </c>
      <c r="D2555" s="89" t="s">
        <v>8361</v>
      </c>
      <c r="E2555" s="82">
        <v>3043627837</v>
      </c>
      <c r="F2555" s="95" t="s">
        <v>1033</v>
      </c>
      <c r="G2555" s="82">
        <v>1013596672</v>
      </c>
      <c r="H2555" s="95" t="s">
        <v>4141</v>
      </c>
      <c r="I2555" s="92"/>
    </row>
    <row r="2556" spans="1:9" x14ac:dyDescent="0.2">
      <c r="A2556" s="239">
        <v>2556</v>
      </c>
      <c r="B2556" s="89" t="s">
        <v>8382</v>
      </c>
      <c r="C2556" s="89" t="s">
        <v>4386</v>
      </c>
      <c r="D2556" s="89" t="s">
        <v>8383</v>
      </c>
      <c r="E2556" s="82">
        <v>3123523919</v>
      </c>
      <c r="F2556" s="95" t="s">
        <v>8198</v>
      </c>
      <c r="G2556" s="82">
        <v>1013690987</v>
      </c>
      <c r="H2556" s="95" t="s">
        <v>8330</v>
      </c>
      <c r="I2556" s="92"/>
    </row>
    <row r="2557" spans="1:9" x14ac:dyDescent="0.2">
      <c r="A2557" s="239">
        <v>2557</v>
      </c>
      <c r="B2557" s="89" t="s">
        <v>8408</v>
      </c>
      <c r="C2557" s="89" t="s">
        <v>639</v>
      </c>
      <c r="D2557" s="89" t="s">
        <v>8409</v>
      </c>
      <c r="E2557" s="82"/>
      <c r="F2557" s="95" t="s">
        <v>2810</v>
      </c>
      <c r="G2557" s="82"/>
      <c r="H2557" s="95" t="s">
        <v>4141</v>
      </c>
      <c r="I2557" s="92"/>
    </row>
    <row r="2558" spans="1:9" x14ac:dyDescent="0.2">
      <c r="A2558" s="239">
        <v>2558</v>
      </c>
      <c r="B2558" s="89" t="s">
        <v>8425</v>
      </c>
      <c r="C2558" s="89" t="s">
        <v>639</v>
      </c>
      <c r="D2558" s="89" t="s">
        <v>8426</v>
      </c>
      <c r="E2558" s="82">
        <v>3012422213</v>
      </c>
      <c r="F2558" s="248" t="s">
        <v>6427</v>
      </c>
      <c r="G2558" s="82">
        <v>39798902</v>
      </c>
      <c r="H2558" s="95" t="s">
        <v>8330</v>
      </c>
      <c r="I2558" s="92"/>
    </row>
    <row r="2559" spans="1:9" x14ac:dyDescent="0.2">
      <c r="A2559" s="239">
        <v>2559</v>
      </c>
      <c r="B2559" s="89" t="s">
        <v>8477</v>
      </c>
      <c r="C2559" s="89" t="s">
        <v>8478</v>
      </c>
      <c r="D2559" s="89" t="s">
        <v>8479</v>
      </c>
      <c r="E2559" s="82">
        <v>3118262593</v>
      </c>
      <c r="F2559" s="247" t="s">
        <v>8480</v>
      </c>
      <c r="G2559" s="82">
        <v>51706624</v>
      </c>
      <c r="H2559" s="95" t="s">
        <v>1123</v>
      </c>
      <c r="I2559" s="246"/>
    </row>
    <row r="2560" spans="1:9" x14ac:dyDescent="0.2">
      <c r="A2560" s="239">
        <v>2560</v>
      </c>
      <c r="B2560" s="89" t="s">
        <v>8481</v>
      </c>
      <c r="C2560" s="89" t="s">
        <v>8482</v>
      </c>
      <c r="D2560" s="89" t="s">
        <v>8483</v>
      </c>
      <c r="E2560" s="82">
        <v>3123697253</v>
      </c>
      <c r="F2560" s="247" t="s">
        <v>8480</v>
      </c>
      <c r="G2560" s="82">
        <v>35474996</v>
      </c>
      <c r="H2560" s="95" t="s">
        <v>1123</v>
      </c>
      <c r="I2560" s="246"/>
    </row>
    <row r="2561" spans="1:9" x14ac:dyDescent="0.2">
      <c r="A2561" s="239">
        <v>2561</v>
      </c>
      <c r="B2561" s="89" t="s">
        <v>8484</v>
      </c>
      <c r="C2561" s="89" t="s">
        <v>8485</v>
      </c>
      <c r="D2561" s="89" t="s">
        <v>8486</v>
      </c>
      <c r="E2561" s="82">
        <v>3227794203</v>
      </c>
      <c r="F2561" s="247" t="s">
        <v>7372</v>
      </c>
      <c r="G2561" s="82">
        <v>1022973624</v>
      </c>
      <c r="H2561" s="95" t="s">
        <v>1123</v>
      </c>
      <c r="I2561" s="246"/>
    </row>
    <row r="2562" spans="1:9" x14ac:dyDescent="0.2">
      <c r="A2562" s="239">
        <v>2562</v>
      </c>
      <c r="B2562" s="89" t="s">
        <v>8488</v>
      </c>
      <c r="C2562" s="89" t="s">
        <v>8489</v>
      </c>
      <c r="D2562" s="89" t="s">
        <v>8490</v>
      </c>
      <c r="E2562" s="82">
        <v>5164334</v>
      </c>
      <c r="F2562" s="95" t="s">
        <v>6557</v>
      </c>
      <c r="G2562" s="82">
        <v>1033692264</v>
      </c>
      <c r="H2562" s="95" t="s">
        <v>1123</v>
      </c>
      <c r="I2562" s="246"/>
    </row>
    <row r="2563" spans="1:9" x14ac:dyDescent="0.2">
      <c r="A2563" s="239">
        <v>2563</v>
      </c>
      <c r="B2563" s="89" t="s">
        <v>8491</v>
      </c>
      <c r="C2563" s="89" t="s">
        <v>8492</v>
      </c>
      <c r="D2563" s="89" t="s">
        <v>8493</v>
      </c>
      <c r="E2563" s="82" t="s">
        <v>8494</v>
      </c>
      <c r="F2563" s="95" t="s">
        <v>6557</v>
      </c>
      <c r="G2563" s="82">
        <v>39801837</v>
      </c>
      <c r="H2563" s="95" t="s">
        <v>1123</v>
      </c>
      <c r="I2563" s="246"/>
    </row>
    <row r="2564" spans="1:9" x14ac:dyDescent="0.2">
      <c r="A2564" s="239">
        <v>2564</v>
      </c>
      <c r="B2564" s="89" t="s">
        <v>8495</v>
      </c>
      <c r="C2564" s="89" t="s">
        <v>8496</v>
      </c>
      <c r="D2564" s="89" t="s">
        <v>8497</v>
      </c>
      <c r="E2564" s="82">
        <v>3126270259</v>
      </c>
      <c r="F2564" s="95" t="s">
        <v>6557</v>
      </c>
      <c r="G2564" s="82">
        <v>52957493</v>
      </c>
      <c r="H2564" s="95" t="s">
        <v>1123</v>
      </c>
      <c r="I2564" s="246"/>
    </row>
    <row r="2565" spans="1:9" x14ac:dyDescent="0.2">
      <c r="A2565" s="239">
        <v>2565</v>
      </c>
      <c r="B2565" s="89" t="s">
        <v>8511</v>
      </c>
      <c r="C2565" s="89" t="s">
        <v>8512</v>
      </c>
      <c r="D2565" s="89" t="s">
        <v>8513</v>
      </c>
      <c r="E2565" s="82">
        <v>7692997</v>
      </c>
      <c r="F2565" s="248" t="s">
        <v>1037</v>
      </c>
      <c r="G2565" s="82">
        <v>52293589</v>
      </c>
      <c r="H2565" s="95" t="s">
        <v>1123</v>
      </c>
      <c r="I2565" s="92"/>
    </row>
    <row r="2566" spans="1:9" x14ac:dyDescent="0.2">
      <c r="A2566" s="239">
        <v>2566</v>
      </c>
      <c r="B2566" s="89" t="s">
        <v>8418</v>
      </c>
      <c r="C2566" s="89" t="s">
        <v>8419</v>
      </c>
      <c r="D2566" s="89" t="s">
        <v>8076</v>
      </c>
      <c r="E2566" s="82">
        <v>3202189331</v>
      </c>
      <c r="F2566" s="95" t="s">
        <v>8072</v>
      </c>
      <c r="G2566" s="82">
        <v>1117807522</v>
      </c>
      <c r="H2566" s="95" t="s">
        <v>1123</v>
      </c>
      <c r="I2566" s="92"/>
    </row>
    <row r="2567" spans="1:9" x14ac:dyDescent="0.2">
      <c r="A2567" s="239">
        <v>2567</v>
      </c>
      <c r="B2567" s="89" t="s">
        <v>8425</v>
      </c>
      <c r="C2567" s="89" t="s">
        <v>639</v>
      </c>
      <c r="D2567" s="89" t="s">
        <v>8514</v>
      </c>
      <c r="E2567" s="82">
        <v>3012422213</v>
      </c>
      <c r="F2567" s="95" t="s">
        <v>6427</v>
      </c>
      <c r="G2567" s="82">
        <v>39798902</v>
      </c>
      <c r="H2567" s="95" t="s">
        <v>1123</v>
      </c>
      <c r="I2567" s="92"/>
    </row>
    <row r="2568" spans="1:9" x14ac:dyDescent="0.2">
      <c r="A2568" s="239">
        <v>2568</v>
      </c>
      <c r="B2568" s="89" t="s">
        <v>8515</v>
      </c>
      <c r="C2568" s="89" t="s">
        <v>8516</v>
      </c>
      <c r="D2568" s="89" t="s">
        <v>3752</v>
      </c>
      <c r="E2568" s="82">
        <v>3133356381</v>
      </c>
      <c r="F2568" s="95" t="s">
        <v>3256</v>
      </c>
      <c r="G2568" s="82">
        <v>52291463</v>
      </c>
      <c r="H2568" s="95" t="s">
        <v>1123</v>
      </c>
      <c r="I2568" s="92"/>
    </row>
    <row r="2569" spans="1:9" x14ac:dyDescent="0.2">
      <c r="A2569" s="239">
        <v>2569</v>
      </c>
      <c r="B2569" s="89" t="s">
        <v>8517</v>
      </c>
      <c r="C2569" s="89" t="s">
        <v>4708</v>
      </c>
      <c r="D2569" s="89" t="s">
        <v>4709</v>
      </c>
      <c r="E2569" s="82">
        <v>3208134727</v>
      </c>
      <c r="F2569" s="247" t="s">
        <v>4710</v>
      </c>
      <c r="G2569" s="82"/>
      <c r="H2569" s="95" t="s">
        <v>1123</v>
      </c>
      <c r="I2569" s="92"/>
    </row>
    <row r="2570" spans="1:9" x14ac:dyDescent="0.2">
      <c r="A2570" s="239">
        <v>2570</v>
      </c>
      <c r="B2570" s="89" t="s">
        <v>8487</v>
      </c>
      <c r="C2570" s="89" t="s">
        <v>1296</v>
      </c>
      <c r="D2570" s="89" t="s">
        <v>3245</v>
      </c>
      <c r="E2570" s="82"/>
      <c r="F2570" s="247" t="s">
        <v>1108</v>
      </c>
      <c r="G2570" s="82"/>
      <c r="H2570" s="95" t="s">
        <v>1123</v>
      </c>
      <c r="I2570" s="92"/>
    </row>
    <row r="2571" spans="1:9" x14ac:dyDescent="0.2">
      <c r="A2571" s="239">
        <v>2571</v>
      </c>
      <c r="B2571" s="89" t="s">
        <v>8518</v>
      </c>
      <c r="C2571" s="89" t="s">
        <v>8519</v>
      </c>
      <c r="D2571" s="89" t="s">
        <v>8520</v>
      </c>
      <c r="E2571" s="82">
        <v>3175206612</v>
      </c>
      <c r="F2571" s="248" t="s">
        <v>4631</v>
      </c>
      <c r="G2571" s="82">
        <v>52101163</v>
      </c>
      <c r="H2571" s="95" t="s">
        <v>1123</v>
      </c>
      <c r="I2571" s="92"/>
    </row>
    <row r="2572" spans="1:9" x14ac:dyDescent="0.2">
      <c r="A2572" s="239">
        <v>2572</v>
      </c>
      <c r="B2572" s="89" t="s">
        <v>8521</v>
      </c>
      <c r="C2572" s="89" t="s">
        <v>639</v>
      </c>
      <c r="D2572" s="89" t="s">
        <v>3159</v>
      </c>
      <c r="E2572" s="82">
        <v>3125952317</v>
      </c>
      <c r="F2572" s="247" t="s">
        <v>1108</v>
      </c>
      <c r="G2572" s="82"/>
      <c r="H2572" s="95" t="s">
        <v>1123</v>
      </c>
      <c r="I2572" s="92"/>
    </row>
    <row r="2573" spans="1:9" x14ac:dyDescent="0.2">
      <c r="A2573" s="239">
        <v>2573</v>
      </c>
      <c r="B2573" s="89" t="s">
        <v>8522</v>
      </c>
      <c r="C2573" s="89" t="s">
        <v>8523</v>
      </c>
      <c r="D2573" s="89" t="s">
        <v>8524</v>
      </c>
      <c r="E2573" s="82">
        <v>3123842980</v>
      </c>
      <c r="F2573" s="247" t="s">
        <v>953</v>
      </c>
      <c r="G2573" s="82"/>
      <c r="H2573" s="95" t="s">
        <v>1123</v>
      </c>
      <c r="I2573" s="92"/>
    </row>
    <row r="2574" spans="1:9" x14ac:dyDescent="0.2">
      <c r="A2574" s="239">
        <v>2574</v>
      </c>
      <c r="B2574" s="89" t="s">
        <v>8525</v>
      </c>
      <c r="C2574" s="89" t="s">
        <v>6283</v>
      </c>
      <c r="D2574" s="89" t="s">
        <v>8526</v>
      </c>
      <c r="E2574" s="82">
        <v>3017383342</v>
      </c>
      <c r="F2574" s="247" t="s">
        <v>953</v>
      </c>
      <c r="G2574" s="82"/>
      <c r="H2574" s="95" t="s">
        <v>1123</v>
      </c>
      <c r="I2574" s="92"/>
    </row>
    <row r="2575" spans="1:9" x14ac:dyDescent="0.2">
      <c r="A2575" s="239">
        <v>2575</v>
      </c>
      <c r="B2575" s="89" t="s">
        <v>8527</v>
      </c>
      <c r="C2575" s="89" t="s">
        <v>8528</v>
      </c>
      <c r="D2575" s="89" t="s">
        <v>8529</v>
      </c>
      <c r="E2575" s="82">
        <v>3197311056</v>
      </c>
      <c r="F2575" s="248" t="s">
        <v>1072</v>
      </c>
      <c r="G2575" s="82">
        <v>1104130580</v>
      </c>
      <c r="H2575" s="95" t="s">
        <v>1123</v>
      </c>
      <c r="I2575" s="92"/>
    </row>
    <row r="2576" spans="1:9" x14ac:dyDescent="0.2">
      <c r="A2576" s="239">
        <v>2576</v>
      </c>
      <c r="B2576" s="89" t="s">
        <v>8530</v>
      </c>
      <c r="C2576" s="89" t="s">
        <v>8531</v>
      </c>
      <c r="D2576" s="89" t="s">
        <v>8532</v>
      </c>
      <c r="E2576" s="82"/>
      <c r="F2576" s="247" t="s">
        <v>8533</v>
      </c>
      <c r="G2576" s="82"/>
      <c r="H2576" s="95" t="s">
        <v>1123</v>
      </c>
      <c r="I2576" s="92"/>
    </row>
    <row r="2577" spans="1:256" x14ac:dyDescent="0.2">
      <c r="A2577" s="239">
        <v>2577</v>
      </c>
      <c r="B2577" s="89" t="s">
        <v>8534</v>
      </c>
      <c r="C2577" s="89" t="s">
        <v>8535</v>
      </c>
      <c r="D2577" s="89" t="s">
        <v>8536</v>
      </c>
      <c r="E2577" s="82">
        <v>3115023855</v>
      </c>
      <c r="F2577" s="247" t="s">
        <v>8537</v>
      </c>
      <c r="G2577" s="82">
        <v>52746148</v>
      </c>
      <c r="H2577" s="95" t="s">
        <v>1123</v>
      </c>
      <c r="I2577" s="92"/>
    </row>
    <row r="2578" spans="1:256" x14ac:dyDescent="0.2">
      <c r="A2578" s="239">
        <v>2578</v>
      </c>
      <c r="B2578" s="89" t="s">
        <v>8538</v>
      </c>
      <c r="C2578" s="89" t="s">
        <v>639</v>
      </c>
      <c r="D2578" s="89" t="s">
        <v>8539</v>
      </c>
      <c r="E2578" s="82">
        <v>3125972226</v>
      </c>
      <c r="F2578" s="95" t="s">
        <v>4689</v>
      </c>
      <c r="G2578" s="82">
        <v>51673772</v>
      </c>
      <c r="H2578" s="95" t="s">
        <v>1123</v>
      </c>
      <c r="I2578" s="92"/>
    </row>
    <row r="2579" spans="1:256" x14ac:dyDescent="0.2">
      <c r="A2579" s="239">
        <v>2579</v>
      </c>
      <c r="B2579" s="89" t="s">
        <v>8540</v>
      </c>
      <c r="C2579" s="89" t="s">
        <v>8541</v>
      </c>
      <c r="D2579" s="89" t="s">
        <v>8542</v>
      </c>
      <c r="E2579" s="82">
        <v>3135573999</v>
      </c>
      <c r="F2579" s="95" t="s">
        <v>8543</v>
      </c>
      <c r="G2579" s="82" t="s">
        <v>8544</v>
      </c>
      <c r="H2579" s="95" t="s">
        <v>1123</v>
      </c>
      <c r="I2579" s="92"/>
    </row>
    <row r="2580" spans="1:256" x14ac:dyDescent="0.2">
      <c r="A2580" s="239">
        <v>2580</v>
      </c>
      <c r="B2580" s="89" t="s">
        <v>8545</v>
      </c>
      <c r="C2580" s="89" t="s">
        <v>8546</v>
      </c>
      <c r="D2580" s="89" t="s">
        <v>8547</v>
      </c>
      <c r="E2580" s="82">
        <v>3102171916</v>
      </c>
      <c r="F2580" s="247" t="s">
        <v>7693</v>
      </c>
      <c r="G2580" s="82">
        <v>1023898279</v>
      </c>
      <c r="H2580" s="95" t="s">
        <v>1123</v>
      </c>
      <c r="I2580" s="92"/>
    </row>
    <row r="2581" spans="1:256" x14ac:dyDescent="0.2">
      <c r="A2581" s="239">
        <v>2581</v>
      </c>
      <c r="B2581" s="89" t="s">
        <v>7690</v>
      </c>
      <c r="C2581" s="89" t="s">
        <v>8548</v>
      </c>
      <c r="D2581" s="89" t="s">
        <v>7692</v>
      </c>
      <c r="E2581" s="82">
        <v>3213924392</v>
      </c>
      <c r="F2581" s="247" t="s">
        <v>7693</v>
      </c>
      <c r="G2581" s="82"/>
      <c r="H2581" s="95" t="s">
        <v>1123</v>
      </c>
      <c r="I2581" s="92"/>
    </row>
    <row r="2582" spans="1:256" x14ac:dyDescent="0.2">
      <c r="A2582" s="239">
        <v>2582</v>
      </c>
      <c r="B2582" s="89" t="s">
        <v>8552</v>
      </c>
      <c r="C2582" s="89" t="s">
        <v>8553</v>
      </c>
      <c r="D2582" s="89" t="s">
        <v>8554</v>
      </c>
      <c r="E2582" s="82">
        <v>2072679</v>
      </c>
      <c r="F2582" s="95" t="s">
        <v>8555</v>
      </c>
      <c r="G2582" s="82">
        <v>41599725</v>
      </c>
      <c r="H2582" s="95" t="s">
        <v>1123</v>
      </c>
      <c r="I2582" s="246"/>
      <c r="J2582" s="249"/>
      <c r="K2582" s="249"/>
      <c r="L2582" s="249"/>
      <c r="M2582" s="249"/>
      <c r="N2582" s="249"/>
      <c r="O2582" s="249"/>
      <c r="P2582" s="249"/>
      <c r="Q2582" s="249"/>
      <c r="R2582" s="249"/>
      <c r="S2582" s="249"/>
      <c r="T2582" s="249"/>
      <c r="U2582" s="249"/>
      <c r="V2582" s="249"/>
      <c r="W2582" s="249"/>
      <c r="X2582" s="249"/>
      <c r="Y2582" s="249"/>
      <c r="Z2582" s="249"/>
      <c r="AA2582" s="249"/>
      <c r="AB2582" s="249"/>
      <c r="AC2582" s="249"/>
      <c r="AD2582" s="249"/>
      <c r="AE2582" s="249"/>
      <c r="AF2582" s="249"/>
      <c r="AG2582" s="249"/>
      <c r="AH2582" s="249"/>
      <c r="AI2582" s="249"/>
      <c r="AJ2582" s="249"/>
      <c r="AK2582" s="249"/>
      <c r="AL2582" s="249"/>
      <c r="AM2582" s="249"/>
      <c r="AN2582" s="249"/>
      <c r="AO2582" s="249"/>
      <c r="AP2582" s="249"/>
      <c r="AQ2582" s="249"/>
      <c r="AR2582" s="249"/>
      <c r="AS2582" s="249"/>
      <c r="AT2582" s="249"/>
      <c r="AU2582" s="249"/>
      <c r="AV2582" s="249"/>
      <c r="AW2582" s="249"/>
      <c r="AX2582" s="249"/>
      <c r="AY2582" s="249"/>
      <c r="AZ2582" s="249"/>
      <c r="BA2582" s="249"/>
      <c r="BB2582" s="249"/>
      <c r="BC2582" s="249"/>
      <c r="BD2582" s="249"/>
      <c r="BE2582" s="249"/>
      <c r="BF2582" s="249"/>
      <c r="BG2582" s="249"/>
      <c r="BH2582" s="249"/>
      <c r="BI2582" s="249"/>
      <c r="BJ2582" s="249"/>
      <c r="BK2582" s="249"/>
      <c r="BL2582" s="249"/>
      <c r="BM2582" s="249"/>
      <c r="BN2582" s="249"/>
      <c r="BO2582" s="249"/>
      <c r="BP2582" s="249"/>
      <c r="BQ2582" s="249"/>
      <c r="BR2582" s="249"/>
      <c r="BS2582" s="249"/>
      <c r="BT2582" s="249"/>
      <c r="BU2582" s="249"/>
      <c r="BV2582" s="249"/>
      <c r="BW2582" s="249"/>
      <c r="BX2582" s="249"/>
      <c r="BY2582" s="249"/>
      <c r="BZ2582" s="249"/>
      <c r="CA2582" s="249"/>
      <c r="CB2582" s="249"/>
      <c r="CC2582" s="249"/>
      <c r="CD2582" s="249"/>
      <c r="CE2582" s="249"/>
      <c r="CF2582" s="249"/>
      <c r="CG2582" s="249"/>
      <c r="CH2582" s="249"/>
      <c r="CI2582" s="249"/>
      <c r="CJ2582" s="249"/>
      <c r="CK2582" s="249"/>
      <c r="CL2582" s="249"/>
      <c r="CM2582" s="249"/>
      <c r="CN2582" s="249"/>
      <c r="CO2582" s="249"/>
      <c r="CP2582" s="249"/>
      <c r="CQ2582" s="249"/>
      <c r="CR2582" s="249"/>
      <c r="CS2582" s="249"/>
      <c r="CT2582" s="249"/>
      <c r="CU2582" s="249"/>
      <c r="CV2582" s="249"/>
      <c r="CW2582" s="249"/>
      <c r="CX2582" s="249"/>
      <c r="CY2582" s="249"/>
      <c r="CZ2582" s="249"/>
      <c r="DA2582" s="249"/>
      <c r="DB2582" s="249"/>
      <c r="DC2582" s="249"/>
      <c r="DD2582" s="249"/>
      <c r="DE2582" s="249"/>
      <c r="DF2582" s="249"/>
      <c r="DG2582" s="249"/>
      <c r="DH2582" s="249"/>
      <c r="DI2582" s="249"/>
      <c r="DJ2582" s="249"/>
      <c r="DK2582" s="249"/>
      <c r="DL2582" s="249"/>
      <c r="DM2582" s="249"/>
      <c r="DN2582" s="249"/>
      <c r="DO2582" s="249"/>
      <c r="DP2582" s="249"/>
      <c r="DQ2582" s="249"/>
      <c r="DR2582" s="249"/>
      <c r="DS2582" s="249"/>
      <c r="DT2582" s="249"/>
      <c r="DU2582" s="249"/>
      <c r="DV2582" s="249"/>
      <c r="DW2582" s="249"/>
      <c r="DX2582" s="249"/>
      <c r="DY2582" s="249"/>
      <c r="DZ2582" s="249"/>
      <c r="EA2582" s="249"/>
      <c r="EB2582" s="249"/>
      <c r="EC2582" s="249"/>
      <c r="ED2582" s="249"/>
      <c r="EE2582" s="249"/>
      <c r="EF2582" s="249"/>
      <c r="EG2582" s="249"/>
      <c r="EH2582" s="249"/>
      <c r="EI2582" s="249"/>
      <c r="EJ2582" s="249"/>
      <c r="EK2582" s="249"/>
      <c r="EL2582" s="249"/>
      <c r="EM2582" s="249"/>
      <c r="EN2582" s="249"/>
      <c r="EO2582" s="249"/>
      <c r="EP2582" s="249"/>
      <c r="EQ2582" s="249"/>
      <c r="ER2582" s="249"/>
      <c r="ES2582" s="249"/>
      <c r="ET2582" s="249"/>
      <c r="EU2582" s="249"/>
      <c r="EV2582" s="249"/>
      <c r="EW2582" s="249"/>
      <c r="EX2582" s="249"/>
      <c r="EY2582" s="249"/>
      <c r="EZ2582" s="249"/>
      <c r="FA2582" s="249"/>
      <c r="FB2582" s="249"/>
      <c r="FC2582" s="249"/>
      <c r="FD2582" s="249"/>
      <c r="FE2582" s="249"/>
      <c r="FF2582" s="249"/>
      <c r="FG2582" s="249"/>
      <c r="FH2582" s="249"/>
      <c r="FI2582" s="249"/>
      <c r="FJ2582" s="249"/>
      <c r="FK2582" s="249"/>
      <c r="FL2582" s="249"/>
      <c r="FM2582" s="249"/>
      <c r="FN2582" s="249"/>
      <c r="FO2582" s="249"/>
      <c r="FP2582" s="249"/>
      <c r="FQ2582" s="249"/>
      <c r="FR2582" s="249"/>
      <c r="FS2582" s="249"/>
      <c r="FT2582" s="249"/>
      <c r="FU2582" s="249"/>
      <c r="FV2582" s="249"/>
      <c r="FW2582" s="249"/>
      <c r="FX2582" s="249"/>
      <c r="FY2582" s="249"/>
      <c r="FZ2582" s="249"/>
      <c r="GA2582" s="249"/>
      <c r="GB2582" s="249"/>
      <c r="GC2582" s="249"/>
      <c r="GD2582" s="249"/>
      <c r="GE2582" s="249"/>
      <c r="GF2582" s="249"/>
      <c r="GG2582" s="249"/>
      <c r="GH2582" s="249"/>
      <c r="GI2582" s="249"/>
      <c r="GJ2582" s="249"/>
      <c r="GK2582" s="249"/>
      <c r="GL2582" s="249"/>
      <c r="GM2582" s="249"/>
      <c r="GN2582" s="249"/>
      <c r="GO2582" s="249"/>
      <c r="GP2582" s="249"/>
      <c r="GQ2582" s="249"/>
      <c r="GR2582" s="249"/>
      <c r="GS2582" s="249"/>
      <c r="GT2582" s="249"/>
      <c r="GU2582" s="249"/>
      <c r="GV2582" s="249"/>
      <c r="GW2582" s="249"/>
      <c r="GX2582" s="249"/>
      <c r="GY2582" s="249"/>
      <c r="GZ2582" s="249"/>
      <c r="HA2582" s="249"/>
      <c r="HB2582" s="249"/>
      <c r="HC2582" s="249"/>
      <c r="HD2582" s="249"/>
      <c r="HE2582" s="249"/>
      <c r="HF2582" s="249"/>
      <c r="HG2582" s="249"/>
      <c r="HH2582" s="249"/>
      <c r="HI2582" s="249"/>
      <c r="HJ2582" s="249"/>
      <c r="HK2582" s="249"/>
      <c r="HL2582" s="249"/>
      <c r="HM2582" s="249"/>
      <c r="HN2582" s="249"/>
      <c r="HO2582" s="249"/>
      <c r="HP2582" s="249"/>
      <c r="HQ2582" s="249"/>
      <c r="HR2582" s="249"/>
      <c r="HS2582" s="249"/>
      <c r="HT2582" s="249"/>
      <c r="HU2582" s="249"/>
      <c r="HV2582" s="249"/>
      <c r="HW2582" s="249"/>
      <c r="HX2582" s="249"/>
      <c r="HY2582" s="249"/>
      <c r="HZ2582" s="249"/>
      <c r="IA2582" s="249"/>
      <c r="IB2582" s="249"/>
      <c r="IC2582" s="249"/>
      <c r="ID2582" s="249"/>
      <c r="IE2582" s="249"/>
      <c r="IF2582" s="249"/>
      <c r="IG2582" s="249"/>
      <c r="IH2582" s="249"/>
      <c r="II2582" s="249"/>
      <c r="IJ2582" s="249"/>
      <c r="IK2582" s="249"/>
      <c r="IL2582" s="249"/>
      <c r="IM2582" s="249"/>
      <c r="IN2582" s="249"/>
      <c r="IO2582" s="249"/>
      <c r="IP2582" s="249"/>
      <c r="IQ2582" s="249"/>
      <c r="IR2582" s="249"/>
      <c r="IS2582" s="249"/>
      <c r="IT2582" s="249"/>
      <c r="IU2582" s="249"/>
      <c r="IV2582" s="249"/>
    </row>
    <row r="2583" spans="1:256" x14ac:dyDescent="0.2">
      <c r="A2583" s="239">
        <v>2583</v>
      </c>
      <c r="B2583" s="89" t="s">
        <v>8558</v>
      </c>
      <c r="C2583" s="89" t="s">
        <v>8559</v>
      </c>
      <c r="D2583" s="89" t="s">
        <v>8560</v>
      </c>
      <c r="E2583" s="82">
        <v>3194954777</v>
      </c>
      <c r="F2583" s="95" t="s">
        <v>4710</v>
      </c>
      <c r="G2583" s="82">
        <v>1022969463</v>
      </c>
      <c r="H2583" s="95" t="s">
        <v>1123</v>
      </c>
      <c r="I2583" s="92"/>
    </row>
    <row r="2584" spans="1:256" x14ac:dyDescent="0.2">
      <c r="A2584" s="239">
        <v>2584</v>
      </c>
      <c r="B2584" s="89" t="s">
        <v>8561</v>
      </c>
      <c r="C2584" s="89" t="s">
        <v>8562</v>
      </c>
      <c r="D2584" s="89" t="s">
        <v>8563</v>
      </c>
      <c r="E2584" s="82">
        <v>3223242271</v>
      </c>
      <c r="F2584" s="95" t="s">
        <v>6228</v>
      </c>
      <c r="G2584" s="82">
        <v>53013093</v>
      </c>
      <c r="H2584" s="95" t="s">
        <v>1123</v>
      </c>
      <c r="I2584" s="92"/>
    </row>
    <row r="2585" spans="1:256" x14ac:dyDescent="0.2">
      <c r="A2585" s="239">
        <v>2585</v>
      </c>
      <c r="B2585" s="89" t="s">
        <v>8564</v>
      </c>
      <c r="C2585" s="89" t="s">
        <v>8565</v>
      </c>
      <c r="D2585" s="89" t="s">
        <v>8566</v>
      </c>
      <c r="E2585" s="82"/>
      <c r="F2585" s="95" t="s">
        <v>2545</v>
      </c>
      <c r="G2585" s="82"/>
      <c r="H2585" s="95" t="s">
        <v>1123</v>
      </c>
      <c r="I2585" s="92"/>
    </row>
    <row r="2586" spans="1:256" x14ac:dyDescent="0.2">
      <c r="A2586" s="239">
        <v>2586</v>
      </c>
      <c r="B2586" s="89" t="s">
        <v>8569</v>
      </c>
      <c r="C2586" s="89" t="s">
        <v>6486</v>
      </c>
      <c r="D2586" s="89" t="s">
        <v>8570</v>
      </c>
      <c r="E2586" s="82">
        <v>3123707808</v>
      </c>
      <c r="F2586" s="95" t="s">
        <v>1699</v>
      </c>
      <c r="G2586" s="82">
        <v>51895206</v>
      </c>
      <c r="H2586" s="95" t="s">
        <v>1123</v>
      </c>
      <c r="I2586" s="92"/>
    </row>
    <row r="2587" spans="1:256" x14ac:dyDescent="0.2">
      <c r="A2587" s="239">
        <v>2587</v>
      </c>
      <c r="B2587" s="89" t="s">
        <v>8571</v>
      </c>
      <c r="C2587" s="89" t="s">
        <v>8572</v>
      </c>
      <c r="D2587" s="89" t="s">
        <v>8573</v>
      </c>
      <c r="E2587" s="82">
        <v>3123532469</v>
      </c>
      <c r="F2587" s="95" t="s">
        <v>4689</v>
      </c>
      <c r="G2587" s="82">
        <v>51910339</v>
      </c>
      <c r="H2587" s="95" t="s">
        <v>1123</v>
      </c>
      <c r="I2587" s="92"/>
    </row>
    <row r="2588" spans="1:256" x14ac:dyDescent="0.2">
      <c r="A2588" s="239">
        <v>2588</v>
      </c>
      <c r="B2588" s="89" t="s">
        <v>8574</v>
      </c>
      <c r="C2588" s="89" t="s">
        <v>1723</v>
      </c>
      <c r="D2588" s="89" t="s">
        <v>8575</v>
      </c>
      <c r="E2588" s="82">
        <v>3224783934</v>
      </c>
      <c r="F2588" s="95" t="s">
        <v>8576</v>
      </c>
      <c r="G2588" s="82"/>
      <c r="H2588" s="95" t="s">
        <v>5508</v>
      </c>
      <c r="I2588" s="246"/>
      <c r="J2588" s="249"/>
      <c r="K2588" s="249"/>
      <c r="L2588" s="249"/>
      <c r="M2588" s="249"/>
      <c r="N2588" s="249"/>
      <c r="O2588" s="249"/>
      <c r="P2588" s="249"/>
      <c r="Q2588" s="249"/>
      <c r="R2588" s="249"/>
      <c r="S2588" s="249"/>
      <c r="T2588" s="249"/>
      <c r="U2588" s="249"/>
      <c r="V2588" s="249"/>
      <c r="W2588" s="249"/>
      <c r="X2588" s="249"/>
      <c r="Y2588" s="249"/>
      <c r="Z2588" s="249"/>
      <c r="AA2588" s="249"/>
      <c r="AB2588" s="249"/>
      <c r="AC2588" s="249"/>
      <c r="AD2588" s="249"/>
      <c r="AE2588" s="249"/>
      <c r="AF2588" s="249"/>
      <c r="AG2588" s="249"/>
      <c r="AH2588" s="249"/>
      <c r="AI2588" s="249"/>
      <c r="AJ2588" s="249"/>
      <c r="AK2588" s="249"/>
      <c r="AL2588" s="249"/>
      <c r="AM2588" s="249"/>
      <c r="AN2588" s="249"/>
      <c r="AO2588" s="249"/>
      <c r="AP2588" s="249"/>
      <c r="AQ2588" s="249"/>
      <c r="AR2588" s="249"/>
      <c r="AS2588" s="249"/>
      <c r="AT2588" s="249"/>
      <c r="AU2588" s="249"/>
      <c r="AV2588" s="249"/>
      <c r="AW2588" s="249"/>
      <c r="AX2588" s="249"/>
      <c r="AY2588" s="249"/>
      <c r="AZ2588" s="249"/>
      <c r="BA2588" s="249"/>
      <c r="BB2588" s="249"/>
      <c r="BC2588" s="249"/>
      <c r="BD2588" s="249"/>
      <c r="BE2588" s="249"/>
      <c r="BF2588" s="249"/>
      <c r="BG2588" s="249"/>
      <c r="BH2588" s="249"/>
      <c r="BI2588" s="249"/>
      <c r="BJ2588" s="249"/>
      <c r="BK2588" s="249"/>
      <c r="BL2588" s="249"/>
      <c r="BM2588" s="249"/>
      <c r="BN2588" s="249"/>
      <c r="BO2588" s="249"/>
      <c r="BP2588" s="249"/>
      <c r="BQ2588" s="249"/>
      <c r="BR2588" s="249"/>
      <c r="BS2588" s="249"/>
      <c r="BT2588" s="249"/>
      <c r="BU2588" s="249"/>
      <c r="BV2588" s="249"/>
      <c r="BW2588" s="249"/>
      <c r="BX2588" s="249"/>
      <c r="BY2588" s="249"/>
      <c r="BZ2588" s="249"/>
      <c r="CA2588" s="249"/>
      <c r="CB2588" s="249"/>
      <c r="CC2588" s="249"/>
      <c r="CD2588" s="249"/>
      <c r="CE2588" s="249"/>
      <c r="CF2588" s="249"/>
      <c r="CG2588" s="249"/>
      <c r="CH2588" s="249"/>
      <c r="CI2588" s="249"/>
      <c r="CJ2588" s="249"/>
      <c r="CK2588" s="249"/>
      <c r="CL2588" s="249"/>
      <c r="CM2588" s="249"/>
      <c r="CN2588" s="249"/>
      <c r="CO2588" s="249"/>
      <c r="CP2588" s="249"/>
      <c r="CQ2588" s="249"/>
      <c r="CR2588" s="249"/>
      <c r="CS2588" s="249"/>
      <c r="CT2588" s="249"/>
      <c r="CU2588" s="249"/>
      <c r="CV2588" s="249"/>
      <c r="CW2588" s="249"/>
      <c r="CX2588" s="249"/>
      <c r="CY2588" s="249"/>
      <c r="CZ2588" s="249"/>
      <c r="DA2588" s="249"/>
      <c r="DB2588" s="249"/>
      <c r="DC2588" s="249"/>
      <c r="DD2588" s="249"/>
      <c r="DE2588" s="249"/>
      <c r="DF2588" s="249"/>
      <c r="DG2588" s="249"/>
      <c r="DH2588" s="249"/>
      <c r="DI2588" s="249"/>
      <c r="DJ2588" s="249"/>
      <c r="DK2588" s="249"/>
      <c r="DL2588" s="249"/>
      <c r="DM2588" s="249"/>
      <c r="DN2588" s="249"/>
      <c r="DO2588" s="249"/>
      <c r="DP2588" s="249"/>
      <c r="DQ2588" s="249"/>
      <c r="DR2588" s="249"/>
      <c r="DS2588" s="249"/>
      <c r="DT2588" s="249"/>
      <c r="DU2588" s="249"/>
      <c r="DV2588" s="249"/>
      <c r="DW2588" s="249"/>
      <c r="DX2588" s="249"/>
      <c r="DY2588" s="249"/>
      <c r="DZ2588" s="249"/>
      <c r="EA2588" s="249"/>
      <c r="EB2588" s="249"/>
      <c r="EC2588" s="249"/>
      <c r="ED2588" s="249"/>
      <c r="EE2588" s="249"/>
      <c r="EF2588" s="249"/>
      <c r="EG2588" s="249"/>
      <c r="EH2588" s="249"/>
      <c r="EI2588" s="249"/>
      <c r="EJ2588" s="249"/>
      <c r="EK2588" s="249"/>
      <c r="EL2588" s="249"/>
      <c r="EM2588" s="249"/>
      <c r="EN2588" s="249"/>
      <c r="EO2588" s="249"/>
      <c r="EP2588" s="249"/>
      <c r="EQ2588" s="249"/>
      <c r="ER2588" s="249"/>
      <c r="ES2588" s="249"/>
      <c r="ET2588" s="249"/>
      <c r="EU2588" s="249"/>
      <c r="EV2588" s="249"/>
      <c r="EW2588" s="249"/>
      <c r="EX2588" s="249"/>
      <c r="EY2588" s="249"/>
      <c r="EZ2588" s="249"/>
      <c r="FA2588" s="249"/>
      <c r="FB2588" s="249"/>
      <c r="FC2588" s="249"/>
      <c r="FD2588" s="249"/>
      <c r="FE2588" s="249"/>
      <c r="FF2588" s="249"/>
      <c r="FG2588" s="249"/>
      <c r="FH2588" s="249"/>
      <c r="FI2588" s="249"/>
      <c r="FJ2588" s="249"/>
      <c r="FK2588" s="249"/>
      <c r="FL2588" s="249"/>
      <c r="FM2588" s="249"/>
      <c r="FN2588" s="249"/>
      <c r="FO2588" s="249"/>
      <c r="FP2588" s="249"/>
      <c r="FQ2588" s="249"/>
      <c r="FR2588" s="249"/>
      <c r="FS2588" s="249"/>
      <c r="FT2588" s="249"/>
      <c r="FU2588" s="249"/>
      <c r="FV2588" s="249"/>
      <c r="FW2588" s="249"/>
      <c r="FX2588" s="249"/>
      <c r="FY2588" s="249"/>
      <c r="FZ2588" s="249"/>
      <c r="GA2588" s="249"/>
      <c r="GB2588" s="249"/>
      <c r="GC2588" s="249"/>
      <c r="GD2588" s="249"/>
      <c r="GE2588" s="249"/>
      <c r="GF2588" s="249"/>
      <c r="GG2588" s="249"/>
      <c r="GH2588" s="249"/>
      <c r="GI2588" s="249"/>
      <c r="GJ2588" s="249"/>
      <c r="GK2588" s="249"/>
      <c r="GL2588" s="249"/>
      <c r="GM2588" s="249"/>
      <c r="GN2588" s="249"/>
      <c r="GO2588" s="249"/>
      <c r="GP2588" s="249"/>
      <c r="GQ2588" s="249"/>
      <c r="GR2588" s="249"/>
      <c r="GS2588" s="249"/>
      <c r="GT2588" s="249"/>
      <c r="GU2588" s="249"/>
      <c r="GV2588" s="249"/>
      <c r="GW2588" s="249"/>
      <c r="GX2588" s="249"/>
      <c r="GY2588" s="249"/>
      <c r="GZ2588" s="249"/>
      <c r="HA2588" s="249"/>
      <c r="HB2588" s="249"/>
      <c r="HC2588" s="249"/>
      <c r="HD2588" s="249"/>
      <c r="HE2588" s="249"/>
      <c r="HF2588" s="249"/>
      <c r="HG2588" s="249"/>
      <c r="HH2588" s="249"/>
      <c r="HI2588" s="249"/>
      <c r="HJ2588" s="249"/>
      <c r="HK2588" s="249"/>
      <c r="HL2588" s="249"/>
      <c r="HM2588" s="249"/>
      <c r="HN2588" s="249"/>
      <c r="HO2588" s="249"/>
      <c r="HP2588" s="249"/>
      <c r="HQ2588" s="249"/>
      <c r="HR2588" s="249"/>
      <c r="HS2588" s="249"/>
      <c r="HT2588" s="249"/>
      <c r="HU2588" s="249"/>
      <c r="HV2588" s="249"/>
      <c r="HW2588" s="249"/>
      <c r="HX2588" s="249"/>
      <c r="HY2588" s="249"/>
      <c r="HZ2588" s="249"/>
      <c r="IA2588" s="249"/>
      <c r="IB2588" s="249"/>
      <c r="IC2588" s="249"/>
      <c r="ID2588" s="249"/>
      <c r="IE2588" s="249"/>
      <c r="IF2588" s="249"/>
      <c r="IG2588" s="249"/>
      <c r="IH2588" s="249"/>
      <c r="II2588" s="249"/>
      <c r="IJ2588" s="249"/>
      <c r="IK2588" s="249"/>
      <c r="IL2588" s="249"/>
      <c r="IM2588" s="249"/>
      <c r="IN2588" s="249"/>
      <c r="IO2588" s="249"/>
      <c r="IP2588" s="249"/>
      <c r="IQ2588" s="249"/>
      <c r="IR2588" s="249"/>
      <c r="IS2588" s="249"/>
      <c r="IT2588" s="249"/>
      <c r="IU2588" s="249"/>
      <c r="IV2588" s="249"/>
    </row>
    <row r="2589" spans="1:256" x14ac:dyDescent="0.2">
      <c r="A2589" s="239">
        <v>2589</v>
      </c>
      <c r="B2589" s="89" t="s">
        <v>8578</v>
      </c>
      <c r="C2589" s="89" t="s">
        <v>8579</v>
      </c>
      <c r="D2589" s="89" t="s">
        <v>8580</v>
      </c>
      <c r="E2589" s="82">
        <v>3209464626</v>
      </c>
      <c r="F2589" s="95" t="s">
        <v>4689</v>
      </c>
      <c r="G2589" s="82">
        <v>53010781</v>
      </c>
      <c r="H2589" s="95" t="s">
        <v>1123</v>
      </c>
      <c r="I2589" s="92"/>
    </row>
    <row r="2590" spans="1:256" x14ac:dyDescent="0.2">
      <c r="A2590" s="69">
        <v>2590</v>
      </c>
      <c r="B2590" s="89" t="s">
        <v>8585</v>
      </c>
      <c r="C2590" s="89" t="s">
        <v>639</v>
      </c>
      <c r="D2590" s="89" t="s">
        <v>8586</v>
      </c>
      <c r="E2590" s="82">
        <v>31185677898</v>
      </c>
      <c r="F2590" s="95" t="s">
        <v>1090</v>
      </c>
      <c r="G2590" s="82"/>
      <c r="H2590" s="95" t="s">
        <v>4141</v>
      </c>
      <c r="I2590" s="92"/>
    </row>
    <row r="2591" spans="1:256" x14ac:dyDescent="0.2">
      <c r="A2591" s="69">
        <v>2591</v>
      </c>
      <c r="B2591" s="89" t="s">
        <v>8587</v>
      </c>
      <c r="C2591" s="89" t="s">
        <v>8588</v>
      </c>
      <c r="D2591" s="89" t="s">
        <v>8589</v>
      </c>
      <c r="E2591" s="82">
        <v>3125419545</v>
      </c>
      <c r="F2591" s="95" t="s">
        <v>1090</v>
      </c>
      <c r="G2591" s="82"/>
      <c r="H2591" s="95" t="s">
        <v>4141</v>
      </c>
      <c r="I2591" s="92"/>
    </row>
    <row r="2592" spans="1:256" x14ac:dyDescent="0.2">
      <c r="A2592" s="69">
        <v>2592</v>
      </c>
      <c r="B2592" s="89" t="s">
        <v>8590</v>
      </c>
      <c r="C2592" s="89" t="s">
        <v>639</v>
      </c>
      <c r="D2592" s="89" t="s">
        <v>8591</v>
      </c>
      <c r="E2592" s="82">
        <v>3108567848</v>
      </c>
      <c r="F2592" s="95" t="s">
        <v>4534</v>
      </c>
      <c r="G2592" s="82"/>
      <c r="H2592" s="95" t="s">
        <v>4141</v>
      </c>
      <c r="I2592" s="92"/>
    </row>
    <row r="2593" spans="1:9" x14ac:dyDescent="0.2">
      <c r="A2593" s="69">
        <v>2593</v>
      </c>
      <c r="B2593" s="89" t="s">
        <v>8592</v>
      </c>
      <c r="C2593" s="89" t="s">
        <v>4246</v>
      </c>
      <c r="D2593" s="89" t="s">
        <v>8593</v>
      </c>
      <c r="E2593" s="82">
        <v>3105587245</v>
      </c>
      <c r="F2593" s="95" t="s">
        <v>2621</v>
      </c>
      <c r="G2593" s="82"/>
      <c r="H2593" s="95" t="s">
        <v>4141</v>
      </c>
      <c r="I2593" s="92"/>
    </row>
    <row r="2594" spans="1:9" x14ac:dyDescent="0.2">
      <c r="A2594" s="69">
        <v>2594</v>
      </c>
      <c r="B2594" s="89" t="s">
        <v>8594</v>
      </c>
      <c r="C2594" s="89" t="s">
        <v>4420</v>
      </c>
      <c r="D2594" s="89" t="s">
        <v>8595</v>
      </c>
      <c r="E2594" s="82">
        <v>3124148615</v>
      </c>
      <c r="F2594" s="95" t="s">
        <v>1041</v>
      </c>
      <c r="G2594" s="82"/>
      <c r="H2594" s="95" t="s">
        <v>4141</v>
      </c>
      <c r="I2594" s="92"/>
    </row>
    <row r="2595" spans="1:9" x14ac:dyDescent="0.2">
      <c r="A2595" s="69">
        <v>2595</v>
      </c>
      <c r="B2595" s="89" t="s">
        <v>8596</v>
      </c>
      <c r="C2595" s="89" t="s">
        <v>4420</v>
      </c>
      <c r="D2595" s="89" t="s">
        <v>8597</v>
      </c>
      <c r="E2595" s="82"/>
      <c r="F2595" s="95" t="s">
        <v>1041</v>
      </c>
      <c r="G2595" s="82"/>
      <c r="H2595" s="95" t="s">
        <v>4141</v>
      </c>
      <c r="I2595" s="92"/>
    </row>
    <row r="2596" spans="1:9" x14ac:dyDescent="0.2">
      <c r="A2596" s="69">
        <v>2596</v>
      </c>
      <c r="B2596" s="89" t="s">
        <v>8598</v>
      </c>
      <c r="C2596" s="89" t="s">
        <v>8599</v>
      </c>
      <c r="D2596" s="89" t="s">
        <v>8600</v>
      </c>
      <c r="E2596" s="82">
        <v>3213870013</v>
      </c>
      <c r="F2596" s="95" t="s">
        <v>2631</v>
      </c>
      <c r="G2596" s="82"/>
      <c r="H2596" s="95" t="s">
        <v>4141</v>
      </c>
      <c r="I2596" s="92"/>
    </row>
    <row r="2597" spans="1:9" x14ac:dyDescent="0.2">
      <c r="A2597" s="69">
        <v>2597</v>
      </c>
      <c r="B2597" s="89" t="s">
        <v>8601</v>
      </c>
      <c r="C2597" s="89" t="s">
        <v>8602</v>
      </c>
      <c r="D2597" s="89" t="s">
        <v>8603</v>
      </c>
      <c r="E2597" s="82">
        <v>3197602539</v>
      </c>
      <c r="F2597" s="95" t="s">
        <v>1041</v>
      </c>
      <c r="G2597" s="82"/>
      <c r="H2597" s="95" t="s">
        <v>4141</v>
      </c>
      <c r="I2597" s="92"/>
    </row>
    <row r="2598" spans="1:9" x14ac:dyDescent="0.2">
      <c r="A2598" s="69">
        <v>2598</v>
      </c>
      <c r="B2598" s="89" t="s">
        <v>8604</v>
      </c>
      <c r="C2598" s="89" t="s">
        <v>4420</v>
      </c>
      <c r="D2598" s="89" t="s">
        <v>8605</v>
      </c>
      <c r="E2598" s="82"/>
      <c r="F2598" s="95" t="s">
        <v>1041</v>
      </c>
      <c r="G2598" s="82"/>
      <c r="H2598" s="95" t="s">
        <v>4141</v>
      </c>
      <c r="I2598" s="92"/>
    </row>
    <row r="2599" spans="1:9" x14ac:dyDescent="0.2">
      <c r="A2599" s="58">
        <v>2599</v>
      </c>
      <c r="B2599" s="59" t="s">
        <v>8606</v>
      </c>
      <c r="C2599" s="59" t="s">
        <v>1245</v>
      </c>
      <c r="D2599" s="59" t="s">
        <v>3188</v>
      </c>
      <c r="E2599" s="60">
        <v>3138436357</v>
      </c>
      <c r="F2599" s="61" t="s">
        <v>1041</v>
      </c>
      <c r="G2599" s="60">
        <v>52907180</v>
      </c>
      <c r="H2599" s="95" t="s">
        <v>4141</v>
      </c>
      <c r="I2599" s="92"/>
    </row>
    <row r="2600" spans="1:9" x14ac:dyDescent="0.2">
      <c r="A2600" s="69">
        <v>2600</v>
      </c>
      <c r="B2600" s="140" t="s">
        <v>8362</v>
      </c>
      <c r="C2600" s="140" t="s">
        <v>7385</v>
      </c>
      <c r="D2600" s="140" t="s">
        <v>2042</v>
      </c>
      <c r="E2600" s="141">
        <v>3114922484</v>
      </c>
      <c r="F2600" s="139" t="s">
        <v>4631</v>
      </c>
      <c r="G2600" s="141">
        <v>1023906984</v>
      </c>
      <c r="H2600" s="139" t="s">
        <v>1123</v>
      </c>
      <c r="I2600" s="92"/>
    </row>
    <row r="2601" spans="1:9" x14ac:dyDescent="0.2">
      <c r="A2601" s="69">
        <v>2601</v>
      </c>
      <c r="B2601" s="140" t="s">
        <v>7386</v>
      </c>
      <c r="C2601" s="140" t="s">
        <v>7387</v>
      </c>
      <c r="D2601" s="140" t="s">
        <v>7388</v>
      </c>
      <c r="E2601" s="141">
        <v>3108812333</v>
      </c>
      <c r="F2601" s="139" t="s">
        <v>961</v>
      </c>
      <c r="G2601" s="141"/>
      <c r="H2601" s="155" t="s">
        <v>1123</v>
      </c>
      <c r="I2601" s="92"/>
    </row>
    <row r="2602" spans="1:9" x14ac:dyDescent="0.2">
      <c r="A2602" s="69">
        <v>2602</v>
      </c>
      <c r="B2602" s="140" t="s">
        <v>7389</v>
      </c>
      <c r="C2602" s="140" t="s">
        <v>951</v>
      </c>
      <c r="D2602" s="140" t="s">
        <v>7390</v>
      </c>
      <c r="E2602" s="141">
        <v>3145112088</v>
      </c>
      <c r="F2602" s="139" t="s">
        <v>961</v>
      </c>
      <c r="G2602" s="141"/>
      <c r="H2602" s="155" t="s">
        <v>1123</v>
      </c>
      <c r="I2602" s="92"/>
    </row>
    <row r="2603" spans="1:9" x14ac:dyDescent="0.2">
      <c r="A2603" s="69">
        <v>2603</v>
      </c>
      <c r="B2603" s="140" t="s">
        <v>3940</v>
      </c>
      <c r="C2603" s="140" t="s">
        <v>639</v>
      </c>
      <c r="D2603" s="140" t="s">
        <v>3941</v>
      </c>
      <c r="E2603" s="141">
        <v>394703</v>
      </c>
      <c r="F2603" s="139" t="s">
        <v>3006</v>
      </c>
      <c r="G2603" s="141"/>
      <c r="H2603" s="155" t="s">
        <v>1123</v>
      </c>
      <c r="I2603" s="92"/>
    </row>
    <row r="2604" spans="1:9" x14ac:dyDescent="0.2">
      <c r="A2604" s="69">
        <v>2604</v>
      </c>
      <c r="B2604" s="140" t="s">
        <v>6082</v>
      </c>
      <c r="C2604" s="140" t="s">
        <v>5851</v>
      </c>
      <c r="D2604" s="140" t="s">
        <v>6083</v>
      </c>
      <c r="E2604" s="141">
        <v>3114708629</v>
      </c>
      <c r="F2604" s="139" t="s">
        <v>961</v>
      </c>
      <c r="G2604" s="141"/>
      <c r="H2604" s="155" t="s">
        <v>1123</v>
      </c>
      <c r="I2604" s="92"/>
    </row>
    <row r="2605" spans="1:9" x14ac:dyDescent="0.2">
      <c r="A2605" s="69">
        <v>2605</v>
      </c>
      <c r="B2605" s="140" t="s">
        <v>7391</v>
      </c>
      <c r="C2605" s="140" t="s">
        <v>7392</v>
      </c>
      <c r="D2605" s="140" t="s">
        <v>7393</v>
      </c>
      <c r="E2605" s="141">
        <v>3013363356</v>
      </c>
      <c r="F2605" s="139" t="s">
        <v>3006</v>
      </c>
      <c r="G2605" s="141"/>
      <c r="H2605" s="155" t="s">
        <v>1123</v>
      </c>
      <c r="I2605" s="92"/>
    </row>
    <row r="2606" spans="1:9" x14ac:dyDescent="0.2">
      <c r="A2606" s="69">
        <v>2606</v>
      </c>
      <c r="B2606" s="140" t="s">
        <v>7394</v>
      </c>
      <c r="C2606" s="140" t="s">
        <v>4748</v>
      </c>
      <c r="D2606" s="140" t="s">
        <v>7395</v>
      </c>
      <c r="E2606" s="141">
        <v>3142710560</v>
      </c>
      <c r="F2606" s="139" t="s">
        <v>3006</v>
      </c>
      <c r="G2606" s="141">
        <v>51738770</v>
      </c>
      <c r="H2606" s="155" t="s">
        <v>1123</v>
      </c>
      <c r="I2606" s="92"/>
    </row>
    <row r="2607" spans="1:9" x14ac:dyDescent="0.2">
      <c r="A2607" s="69">
        <v>2607</v>
      </c>
      <c r="B2607" s="140" t="s">
        <v>7396</v>
      </c>
      <c r="C2607" s="140" t="s">
        <v>7397</v>
      </c>
      <c r="D2607" s="140" t="s">
        <v>7398</v>
      </c>
      <c r="E2607" s="141">
        <v>3154160394</v>
      </c>
      <c r="F2607" s="139" t="s">
        <v>3006</v>
      </c>
      <c r="G2607" s="141"/>
      <c r="H2607" s="155" t="s">
        <v>1123</v>
      </c>
      <c r="I2607" s="92"/>
    </row>
    <row r="2608" spans="1:9" x14ac:dyDescent="0.2">
      <c r="A2608" s="69">
        <v>2608</v>
      </c>
      <c r="B2608" s="140" t="s">
        <v>7399</v>
      </c>
      <c r="C2608" s="140" t="s">
        <v>4917</v>
      </c>
      <c r="D2608" s="140" t="s">
        <v>7400</v>
      </c>
      <c r="E2608" s="141">
        <v>3102264774</v>
      </c>
      <c r="F2608" s="139" t="s">
        <v>1072</v>
      </c>
      <c r="G2608" s="141"/>
      <c r="H2608" s="155" t="s">
        <v>1123</v>
      </c>
      <c r="I2608" s="92"/>
    </row>
    <row r="2609" spans="1:9" x14ac:dyDescent="0.2">
      <c r="A2609" s="69">
        <v>2609</v>
      </c>
      <c r="B2609" s="140" t="s">
        <v>6135</v>
      </c>
      <c r="C2609" s="140" t="s">
        <v>951</v>
      </c>
      <c r="D2609" s="140" t="s">
        <v>7401</v>
      </c>
      <c r="E2609" s="141">
        <v>3203248713</v>
      </c>
      <c r="F2609" s="139" t="s">
        <v>961</v>
      </c>
      <c r="G2609" s="141"/>
      <c r="H2609" s="155" t="s">
        <v>1123</v>
      </c>
      <c r="I2609" s="92"/>
    </row>
    <row r="2610" spans="1:9" x14ac:dyDescent="0.2">
      <c r="A2610" s="69">
        <v>2610</v>
      </c>
      <c r="B2610" s="140" t="s">
        <v>7402</v>
      </c>
      <c r="C2610" s="140" t="s">
        <v>7403</v>
      </c>
      <c r="D2610" s="140" t="s">
        <v>7404</v>
      </c>
      <c r="E2610" s="141">
        <v>3176711563</v>
      </c>
      <c r="F2610" s="139" t="s">
        <v>961</v>
      </c>
      <c r="G2610" s="141"/>
      <c r="H2610" s="155" t="s">
        <v>1123</v>
      </c>
      <c r="I2610" s="92"/>
    </row>
    <row r="2611" spans="1:9" x14ac:dyDescent="0.2">
      <c r="A2611" s="69">
        <v>2611</v>
      </c>
      <c r="B2611" s="142" t="s">
        <v>7405</v>
      </c>
      <c r="C2611" s="142" t="s">
        <v>1809</v>
      </c>
      <c r="D2611" s="142" t="s">
        <v>1810</v>
      </c>
      <c r="E2611" s="141"/>
      <c r="F2611" s="143" t="s">
        <v>961</v>
      </c>
      <c r="G2611" s="141">
        <v>51999064</v>
      </c>
      <c r="H2611" s="155" t="s">
        <v>1123</v>
      </c>
      <c r="I2611" s="92"/>
    </row>
    <row r="2612" spans="1:9" x14ac:dyDescent="0.2">
      <c r="A2612" s="69">
        <v>2612</v>
      </c>
      <c r="B2612" s="140" t="s">
        <v>7406</v>
      </c>
      <c r="C2612" s="140" t="s">
        <v>7407</v>
      </c>
      <c r="D2612" s="140" t="s">
        <v>7408</v>
      </c>
      <c r="E2612" s="141">
        <v>3138530379</v>
      </c>
      <c r="F2612" s="139" t="s">
        <v>4631</v>
      </c>
      <c r="G2612" s="141"/>
      <c r="H2612" s="155" t="s">
        <v>1123</v>
      </c>
      <c r="I2612" s="92"/>
    </row>
    <row r="2613" spans="1:9" x14ac:dyDescent="0.2">
      <c r="A2613" s="69">
        <v>2613</v>
      </c>
      <c r="B2613" s="140" t="s">
        <v>7409</v>
      </c>
      <c r="C2613" s="140" t="s">
        <v>7410</v>
      </c>
      <c r="D2613" s="140" t="s">
        <v>7411</v>
      </c>
      <c r="E2613" s="141">
        <v>5611302</v>
      </c>
      <c r="F2613" s="139" t="s">
        <v>4631</v>
      </c>
      <c r="G2613" s="141"/>
      <c r="H2613" s="155" t="s">
        <v>1123</v>
      </c>
      <c r="I2613" s="92"/>
    </row>
    <row r="2614" spans="1:9" x14ac:dyDescent="0.2">
      <c r="A2614" s="69">
        <v>2614</v>
      </c>
      <c r="B2614" s="140" t="s">
        <v>7412</v>
      </c>
      <c r="C2614" s="140" t="s">
        <v>7413</v>
      </c>
      <c r="D2614" s="140" t="s">
        <v>7414</v>
      </c>
      <c r="E2614" s="141">
        <v>3138538549</v>
      </c>
      <c r="F2614" s="139" t="s">
        <v>4631</v>
      </c>
      <c r="G2614" s="141"/>
      <c r="H2614" s="155" t="s">
        <v>1123</v>
      </c>
      <c r="I2614" s="92"/>
    </row>
    <row r="2615" spans="1:9" x14ac:dyDescent="0.2">
      <c r="A2615" s="69">
        <v>2615</v>
      </c>
      <c r="B2615" s="140" t="s">
        <v>7415</v>
      </c>
      <c r="C2615" s="140" t="s">
        <v>7416</v>
      </c>
      <c r="D2615" s="140" t="s">
        <v>7417</v>
      </c>
      <c r="E2615" s="141">
        <v>3005617469</v>
      </c>
      <c r="F2615" s="139" t="s">
        <v>3006</v>
      </c>
      <c r="G2615" s="141"/>
      <c r="H2615" s="155" t="s">
        <v>1123</v>
      </c>
      <c r="I2615" s="92"/>
    </row>
    <row r="2616" spans="1:9" x14ac:dyDescent="0.2">
      <c r="A2616" s="69">
        <v>2616</v>
      </c>
      <c r="B2616" s="89" t="s">
        <v>7418</v>
      </c>
      <c r="C2616" s="89" t="s">
        <v>7419</v>
      </c>
      <c r="D2616" s="89" t="s">
        <v>2395</v>
      </c>
      <c r="E2616" s="82">
        <v>3144058591</v>
      </c>
      <c r="F2616" s="95" t="s">
        <v>3006</v>
      </c>
      <c r="G2616" s="82"/>
      <c r="H2616" s="155" t="s">
        <v>1123</v>
      </c>
      <c r="I2616" s="92"/>
    </row>
    <row r="2617" spans="1:9" x14ac:dyDescent="0.2">
      <c r="A2617" s="69">
        <v>2617</v>
      </c>
      <c r="B2617" s="89" t="s">
        <v>6051</v>
      </c>
      <c r="C2617" s="89" t="s">
        <v>947</v>
      </c>
      <c r="D2617" s="89" t="s">
        <v>7420</v>
      </c>
      <c r="E2617" s="82">
        <v>4818422</v>
      </c>
      <c r="F2617" s="95" t="s">
        <v>3006</v>
      </c>
      <c r="G2617" s="82"/>
      <c r="H2617" s="155" t="s">
        <v>1123</v>
      </c>
      <c r="I2617" s="92"/>
    </row>
    <row r="2618" spans="1:9" x14ac:dyDescent="0.2">
      <c r="A2618" s="69">
        <v>2618</v>
      </c>
      <c r="B2618" s="89" t="s">
        <v>7421</v>
      </c>
      <c r="C2618" s="89" t="s">
        <v>7422</v>
      </c>
      <c r="D2618" s="89" t="s">
        <v>7423</v>
      </c>
      <c r="E2618" s="82">
        <v>3138803048</v>
      </c>
      <c r="F2618" s="95" t="s">
        <v>961</v>
      </c>
      <c r="G2618" s="82"/>
      <c r="H2618" s="155" t="s">
        <v>1123</v>
      </c>
      <c r="I2618" s="92"/>
    </row>
    <row r="2619" spans="1:9" x14ac:dyDescent="0.2">
      <c r="A2619" s="69">
        <v>2619</v>
      </c>
      <c r="B2619" s="89" t="s">
        <v>7424</v>
      </c>
      <c r="C2619" s="89" t="s">
        <v>7425</v>
      </c>
      <c r="D2619" s="89" t="s">
        <v>7426</v>
      </c>
      <c r="E2619" s="82">
        <v>3118857665</v>
      </c>
      <c r="F2619" s="95" t="s">
        <v>4631</v>
      </c>
      <c r="G2619" s="82"/>
      <c r="H2619" s="155" t="s">
        <v>1123</v>
      </c>
      <c r="I2619" s="92"/>
    </row>
    <row r="2620" spans="1:9" x14ac:dyDescent="0.2">
      <c r="A2620" s="69">
        <v>2620</v>
      </c>
      <c r="B2620" s="89" t="s">
        <v>7427</v>
      </c>
      <c r="C2620" s="89" t="s">
        <v>7428</v>
      </c>
      <c r="D2620" s="89" t="s">
        <v>7429</v>
      </c>
      <c r="E2620" s="82">
        <v>3117407120</v>
      </c>
      <c r="F2620" s="95" t="s">
        <v>4631</v>
      </c>
      <c r="G2620" s="82">
        <v>1061654204</v>
      </c>
      <c r="H2620" s="155" t="s">
        <v>1123</v>
      </c>
      <c r="I2620" s="92"/>
    </row>
    <row r="2621" spans="1:9" x14ac:dyDescent="0.2">
      <c r="A2621" s="69">
        <v>2621</v>
      </c>
      <c r="B2621" s="89" t="s">
        <v>7430</v>
      </c>
      <c r="C2621" s="89" t="s">
        <v>7431</v>
      </c>
      <c r="D2621" s="89" t="s">
        <v>7432</v>
      </c>
      <c r="E2621" s="82">
        <v>3002173183</v>
      </c>
      <c r="F2621" s="95" t="s">
        <v>4631</v>
      </c>
      <c r="G2621" s="82"/>
      <c r="H2621" s="155" t="s">
        <v>1123</v>
      </c>
      <c r="I2621" s="92"/>
    </row>
    <row r="2622" spans="1:9" x14ac:dyDescent="0.2">
      <c r="A2622" s="69">
        <v>2622</v>
      </c>
      <c r="B2622" s="89" t="s">
        <v>7433</v>
      </c>
      <c r="C2622" s="89" t="s">
        <v>7434</v>
      </c>
      <c r="D2622" s="89"/>
      <c r="E2622" s="82">
        <v>3118921796</v>
      </c>
      <c r="F2622" s="95" t="s">
        <v>4631</v>
      </c>
      <c r="G2622" s="82"/>
      <c r="H2622" s="155" t="s">
        <v>1123</v>
      </c>
      <c r="I2622" s="92"/>
    </row>
    <row r="2623" spans="1:9" x14ac:dyDescent="0.2">
      <c r="A2623" s="69">
        <v>2623</v>
      </c>
      <c r="B2623" s="140" t="s">
        <v>8363</v>
      </c>
      <c r="C2623" s="140" t="s">
        <v>5551</v>
      </c>
      <c r="D2623" s="140" t="s">
        <v>7435</v>
      </c>
      <c r="E2623" s="141">
        <v>3142432633</v>
      </c>
      <c r="F2623" s="139" t="s">
        <v>4631</v>
      </c>
      <c r="G2623" s="141">
        <v>1031161341</v>
      </c>
      <c r="H2623" s="155" t="s">
        <v>1123</v>
      </c>
      <c r="I2623" s="92"/>
    </row>
    <row r="2624" spans="1:9" x14ac:dyDescent="0.2">
      <c r="A2624" s="69">
        <v>2624</v>
      </c>
      <c r="B2624" s="140" t="s">
        <v>7436</v>
      </c>
      <c r="C2624" s="140" t="s">
        <v>639</v>
      </c>
      <c r="D2624" s="140" t="s">
        <v>7437</v>
      </c>
      <c r="E2624" s="141">
        <v>312783632</v>
      </c>
      <c r="F2624" s="139" t="s">
        <v>4631</v>
      </c>
      <c r="G2624" s="141"/>
      <c r="H2624" s="155" t="s">
        <v>1123</v>
      </c>
      <c r="I2624" s="92"/>
    </row>
    <row r="2625" spans="1:9" x14ac:dyDescent="0.2">
      <c r="A2625" s="69">
        <v>2625</v>
      </c>
      <c r="B2625" s="140" t="s">
        <v>7438</v>
      </c>
      <c r="C2625" s="140" t="s">
        <v>7439</v>
      </c>
      <c r="D2625" s="140" t="s">
        <v>1393</v>
      </c>
      <c r="E2625" s="141">
        <v>3202587880</v>
      </c>
      <c r="F2625" s="139" t="s">
        <v>4631</v>
      </c>
      <c r="G2625" s="141"/>
      <c r="H2625" s="155" t="s">
        <v>1123</v>
      </c>
      <c r="I2625" s="92"/>
    </row>
    <row r="2626" spans="1:9" x14ac:dyDescent="0.2">
      <c r="A2626" s="69">
        <v>2626</v>
      </c>
      <c r="B2626" s="140" t="s">
        <v>7440</v>
      </c>
      <c r="C2626" s="140" t="s">
        <v>7441</v>
      </c>
      <c r="D2626" s="140" t="s">
        <v>7192</v>
      </c>
      <c r="E2626" s="141">
        <v>316636701</v>
      </c>
      <c r="F2626" s="139" t="s">
        <v>961</v>
      </c>
      <c r="G2626" s="141"/>
      <c r="H2626" s="155" t="s">
        <v>1123</v>
      </c>
      <c r="I2626" s="92"/>
    </row>
    <row r="2627" spans="1:9" x14ac:dyDescent="0.2">
      <c r="A2627" s="69">
        <v>2627</v>
      </c>
      <c r="B2627" s="142" t="s">
        <v>3616</v>
      </c>
      <c r="C2627" s="142" t="s">
        <v>3617</v>
      </c>
      <c r="D2627" s="142" t="s">
        <v>3618</v>
      </c>
      <c r="E2627" s="141">
        <v>7039230</v>
      </c>
      <c r="F2627" s="143" t="s">
        <v>961</v>
      </c>
      <c r="G2627" s="145">
        <v>19253010</v>
      </c>
      <c r="H2627" s="155" t="s">
        <v>1123</v>
      </c>
      <c r="I2627" s="92"/>
    </row>
    <row r="2628" spans="1:9" x14ac:dyDescent="0.2">
      <c r="A2628" s="69">
        <v>2628</v>
      </c>
      <c r="B2628" s="142" t="s">
        <v>3622</v>
      </c>
      <c r="C2628" s="142" t="s">
        <v>639</v>
      </c>
      <c r="D2628" s="142" t="s">
        <v>3623</v>
      </c>
      <c r="E2628" s="145">
        <v>3208993894</v>
      </c>
      <c r="F2628" s="143" t="s">
        <v>961</v>
      </c>
      <c r="G2628" s="141"/>
      <c r="H2628" s="155" t="s">
        <v>1123</v>
      </c>
      <c r="I2628" s="92"/>
    </row>
    <row r="2629" spans="1:9" x14ac:dyDescent="0.2">
      <c r="A2629" s="69">
        <v>2629</v>
      </c>
      <c r="B2629" s="140" t="s">
        <v>7442</v>
      </c>
      <c r="C2629" s="140" t="s">
        <v>639</v>
      </c>
      <c r="D2629" s="140" t="s">
        <v>7443</v>
      </c>
      <c r="E2629" s="141">
        <v>3023279092</v>
      </c>
      <c r="F2629" s="139" t="s">
        <v>3006</v>
      </c>
      <c r="G2629" s="141"/>
      <c r="H2629" s="155" t="s">
        <v>1123</v>
      </c>
      <c r="I2629" s="92"/>
    </row>
    <row r="2630" spans="1:9" x14ac:dyDescent="0.2">
      <c r="A2630" s="69">
        <v>2630</v>
      </c>
      <c r="B2630" s="140" t="s">
        <v>7444</v>
      </c>
      <c r="C2630" s="140" t="s">
        <v>7445</v>
      </c>
      <c r="D2630" s="140" t="s">
        <v>7446</v>
      </c>
      <c r="E2630" s="141">
        <v>3133363744</v>
      </c>
      <c r="F2630" s="139" t="s">
        <v>3006</v>
      </c>
      <c r="G2630" s="141"/>
      <c r="H2630" s="155" t="s">
        <v>1123</v>
      </c>
      <c r="I2630" s="92"/>
    </row>
    <row r="2631" spans="1:9" x14ac:dyDescent="0.2">
      <c r="A2631" s="69">
        <v>2631</v>
      </c>
      <c r="B2631" s="140" t="s">
        <v>7447</v>
      </c>
      <c r="C2631" s="140" t="s">
        <v>7448</v>
      </c>
      <c r="D2631" s="140" t="s">
        <v>7449</v>
      </c>
      <c r="E2631" s="141">
        <v>3228189537</v>
      </c>
      <c r="F2631" s="139" t="s">
        <v>3006</v>
      </c>
      <c r="G2631" s="141"/>
      <c r="H2631" s="155" t="s">
        <v>1123</v>
      </c>
      <c r="I2631" s="92"/>
    </row>
    <row r="2632" spans="1:9" x14ac:dyDescent="0.2">
      <c r="A2632" s="69">
        <v>2632</v>
      </c>
      <c r="B2632" s="140" t="s">
        <v>7450</v>
      </c>
      <c r="C2632" s="140" t="s">
        <v>7451</v>
      </c>
      <c r="D2632" s="140" t="s">
        <v>7452</v>
      </c>
      <c r="E2632" s="141">
        <v>3219421843</v>
      </c>
      <c r="F2632" s="139" t="s">
        <v>3006</v>
      </c>
      <c r="G2632" s="141"/>
      <c r="H2632" s="155" t="s">
        <v>1123</v>
      </c>
      <c r="I2632" s="92"/>
    </row>
    <row r="2633" spans="1:9" x14ac:dyDescent="0.2">
      <c r="A2633" s="69">
        <v>2633</v>
      </c>
      <c r="B2633" s="140" t="s">
        <v>7453</v>
      </c>
      <c r="C2633" s="140" t="s">
        <v>7454</v>
      </c>
      <c r="D2633" s="140" t="s">
        <v>7455</v>
      </c>
      <c r="E2633" s="141">
        <v>3104902619</v>
      </c>
      <c r="F2633" s="139" t="s">
        <v>3006</v>
      </c>
      <c r="G2633" s="141"/>
      <c r="H2633" s="155" t="s">
        <v>1123</v>
      </c>
      <c r="I2633" s="92"/>
    </row>
    <row r="2634" spans="1:9" x14ac:dyDescent="0.2">
      <c r="A2634" s="69">
        <v>2634</v>
      </c>
      <c r="B2634" s="140" t="s">
        <v>7456</v>
      </c>
      <c r="C2634" s="140" t="s">
        <v>7457</v>
      </c>
      <c r="D2634" s="140" t="s">
        <v>7458</v>
      </c>
      <c r="E2634" s="141">
        <v>3195114485</v>
      </c>
      <c r="F2634" s="139" t="s">
        <v>3006</v>
      </c>
      <c r="G2634" s="141"/>
      <c r="H2634" s="155" t="s">
        <v>1123</v>
      </c>
      <c r="I2634" s="92"/>
    </row>
    <row r="2635" spans="1:9" x14ac:dyDescent="0.2">
      <c r="A2635" s="69">
        <v>2635</v>
      </c>
      <c r="B2635" s="142" t="s">
        <v>3730</v>
      </c>
      <c r="C2635" s="140" t="s">
        <v>3731</v>
      </c>
      <c r="D2635" s="140" t="s">
        <v>3732</v>
      </c>
      <c r="E2635" s="141">
        <v>3213774498</v>
      </c>
      <c r="F2635" s="143" t="s">
        <v>3006</v>
      </c>
      <c r="G2635" s="141"/>
      <c r="H2635" s="155" t="s">
        <v>1123</v>
      </c>
      <c r="I2635" s="92"/>
    </row>
    <row r="2636" spans="1:9" x14ac:dyDescent="0.2">
      <c r="A2636" s="69">
        <v>2636</v>
      </c>
      <c r="B2636" s="140" t="s">
        <v>7459</v>
      </c>
      <c r="C2636" s="140" t="s">
        <v>7460</v>
      </c>
      <c r="D2636" s="140" t="s">
        <v>1760</v>
      </c>
      <c r="E2636" s="141">
        <v>3125368930</v>
      </c>
      <c r="F2636" s="139" t="s">
        <v>1072</v>
      </c>
      <c r="G2636" s="141"/>
      <c r="H2636" s="155" t="s">
        <v>1123</v>
      </c>
      <c r="I2636" s="92"/>
    </row>
    <row r="2637" spans="1:9" x14ac:dyDescent="0.2">
      <c r="A2637" s="69">
        <v>2637</v>
      </c>
      <c r="B2637" s="140" t="s">
        <v>7461</v>
      </c>
      <c r="C2637" s="140" t="s">
        <v>7462</v>
      </c>
      <c r="D2637" s="140" t="s">
        <v>7463</v>
      </c>
      <c r="E2637" s="141">
        <v>3222301537</v>
      </c>
      <c r="F2637" s="139" t="s">
        <v>1072</v>
      </c>
      <c r="G2637" s="141"/>
      <c r="H2637" s="155" t="s">
        <v>1123</v>
      </c>
      <c r="I2637" s="92"/>
    </row>
    <row r="2638" spans="1:9" x14ac:dyDescent="0.2">
      <c r="A2638" s="69">
        <v>2638</v>
      </c>
      <c r="B2638" s="140" t="s">
        <v>7464</v>
      </c>
      <c r="C2638" s="140" t="s">
        <v>7465</v>
      </c>
      <c r="D2638" s="140" t="s">
        <v>6128</v>
      </c>
      <c r="E2638" s="141">
        <v>9295858</v>
      </c>
      <c r="F2638" s="139" t="s">
        <v>1072</v>
      </c>
      <c r="G2638" s="82"/>
      <c r="H2638" s="155" t="s">
        <v>1123</v>
      </c>
      <c r="I2638" s="92"/>
    </row>
    <row r="2639" spans="1:9" x14ac:dyDescent="0.2">
      <c r="A2639" s="69">
        <v>2639</v>
      </c>
      <c r="B2639" s="140" t="s">
        <v>7466</v>
      </c>
      <c r="C2639" s="140" t="s">
        <v>7467</v>
      </c>
      <c r="D2639" s="140" t="s">
        <v>7468</v>
      </c>
      <c r="E2639" s="141">
        <v>3209892262</v>
      </c>
      <c r="F2639" s="139" t="s">
        <v>4667</v>
      </c>
      <c r="G2639" s="82"/>
      <c r="H2639" s="155" t="s">
        <v>1123</v>
      </c>
      <c r="I2639" s="92"/>
    </row>
    <row r="2640" spans="1:9" x14ac:dyDescent="0.2">
      <c r="A2640" s="69">
        <v>2640</v>
      </c>
      <c r="B2640" s="140" t="s">
        <v>7469</v>
      </c>
      <c r="C2640" s="140" t="s">
        <v>7470</v>
      </c>
      <c r="D2640" s="140" t="s">
        <v>7471</v>
      </c>
      <c r="E2640" s="141">
        <v>3013914369</v>
      </c>
      <c r="F2640" s="139" t="s">
        <v>961</v>
      </c>
      <c r="G2640" s="82"/>
      <c r="H2640" s="155" t="s">
        <v>1123</v>
      </c>
      <c r="I2640" s="92"/>
    </row>
    <row r="2641" spans="1:256" x14ac:dyDescent="0.2">
      <c r="A2641" s="69">
        <v>2641</v>
      </c>
      <c r="B2641" s="140" t="s">
        <v>7472</v>
      </c>
      <c r="C2641" s="140" t="s">
        <v>7473</v>
      </c>
      <c r="D2641" s="140" t="s">
        <v>7474</v>
      </c>
      <c r="E2641" s="141">
        <v>6967010</v>
      </c>
      <c r="F2641" s="139" t="s">
        <v>4631</v>
      </c>
      <c r="G2641" s="82"/>
      <c r="H2641" s="155" t="s">
        <v>1123</v>
      </c>
      <c r="I2641" s="92"/>
    </row>
    <row r="2642" spans="1:256" x14ac:dyDescent="0.2">
      <c r="A2642" s="69">
        <v>2642</v>
      </c>
      <c r="B2642" s="140" t="s">
        <v>1489</v>
      </c>
      <c r="C2642" s="140" t="s">
        <v>7475</v>
      </c>
      <c r="D2642" s="140" t="s">
        <v>7476</v>
      </c>
      <c r="E2642" s="141">
        <v>3663759</v>
      </c>
      <c r="F2642" s="139" t="s">
        <v>961</v>
      </c>
      <c r="G2642" s="82"/>
      <c r="H2642" s="155" t="s">
        <v>1123</v>
      </c>
      <c r="I2642" s="92"/>
    </row>
    <row r="2643" spans="1:256" x14ac:dyDescent="0.2">
      <c r="A2643" s="69">
        <v>2643</v>
      </c>
      <c r="B2643" s="140" t="s">
        <v>6742</v>
      </c>
      <c r="C2643" s="140" t="s">
        <v>7477</v>
      </c>
      <c r="D2643" s="140" t="s">
        <v>7478</v>
      </c>
      <c r="E2643" s="141">
        <v>3114939073</v>
      </c>
      <c r="F2643" s="139" t="s">
        <v>4631</v>
      </c>
      <c r="G2643" s="82"/>
      <c r="H2643" s="155" t="s">
        <v>1123</v>
      </c>
      <c r="I2643" s="92"/>
    </row>
    <row r="2644" spans="1:256" x14ac:dyDescent="0.2">
      <c r="A2644" s="69">
        <v>2644</v>
      </c>
      <c r="B2644" s="140" t="s">
        <v>7479</v>
      </c>
      <c r="C2644" s="140" t="s">
        <v>7480</v>
      </c>
      <c r="D2644" s="140" t="s">
        <v>7481</v>
      </c>
      <c r="E2644" s="141">
        <v>3138383351</v>
      </c>
      <c r="F2644" s="139" t="s">
        <v>4631</v>
      </c>
      <c r="G2644" s="82"/>
      <c r="H2644" s="155" t="s">
        <v>1123</v>
      </c>
      <c r="I2644" s="92"/>
    </row>
    <row r="2645" spans="1:256" x14ac:dyDescent="0.2">
      <c r="A2645" s="69">
        <v>2645</v>
      </c>
      <c r="B2645" s="140" t="s">
        <v>7482</v>
      </c>
      <c r="C2645" s="140" t="s">
        <v>1765</v>
      </c>
      <c r="D2645" s="140" t="s">
        <v>7483</v>
      </c>
      <c r="E2645" s="141">
        <v>3125336530</v>
      </c>
      <c r="F2645" s="139" t="s">
        <v>1072</v>
      </c>
      <c r="G2645" s="82"/>
      <c r="H2645" s="155" t="s">
        <v>1123</v>
      </c>
      <c r="I2645" s="92"/>
    </row>
    <row r="2646" spans="1:256" x14ac:dyDescent="0.2">
      <c r="A2646" s="69">
        <v>2646</v>
      </c>
      <c r="B2646" s="89" t="s">
        <v>8172</v>
      </c>
      <c r="C2646" s="89" t="s">
        <v>8173</v>
      </c>
      <c r="D2646" s="89" t="s">
        <v>8174</v>
      </c>
      <c r="E2646" s="82">
        <v>3196889843</v>
      </c>
      <c r="F2646" s="95" t="s">
        <v>961</v>
      </c>
      <c r="G2646" s="82"/>
      <c r="H2646" s="155" t="s">
        <v>1123</v>
      </c>
      <c r="I2646" s="92"/>
    </row>
    <row r="2647" spans="1:256" x14ac:dyDescent="0.2">
      <c r="A2647" s="69">
        <v>2647</v>
      </c>
      <c r="B2647" s="89" t="s">
        <v>8226</v>
      </c>
      <c r="C2647" s="89" t="s">
        <v>8227</v>
      </c>
      <c r="D2647" s="89" t="s">
        <v>8228</v>
      </c>
      <c r="E2647" s="82">
        <v>0</v>
      </c>
      <c r="F2647" s="95" t="s">
        <v>961</v>
      </c>
      <c r="G2647" s="82"/>
      <c r="H2647" s="155" t="s">
        <v>1123</v>
      </c>
      <c r="I2647" s="92"/>
    </row>
    <row r="2648" spans="1:256" x14ac:dyDescent="0.2">
      <c r="A2648" s="69">
        <v>2648</v>
      </c>
      <c r="B2648" s="89" t="s">
        <v>8364</v>
      </c>
      <c r="C2648" s="89" t="s">
        <v>8365</v>
      </c>
      <c r="D2648" s="89" t="s">
        <v>8366</v>
      </c>
      <c r="E2648" s="82">
        <v>3223647741</v>
      </c>
      <c r="F2648" s="95" t="s">
        <v>961</v>
      </c>
      <c r="G2648" s="82"/>
      <c r="H2648" s="155" t="s">
        <v>1123</v>
      </c>
      <c r="I2648" s="92"/>
    </row>
    <row r="2649" spans="1:256" x14ac:dyDescent="0.2">
      <c r="A2649" s="69">
        <v>2649</v>
      </c>
      <c r="B2649" s="89" t="s">
        <v>8368</v>
      </c>
      <c r="C2649" s="89" t="s">
        <v>8369</v>
      </c>
      <c r="D2649" s="89" t="s">
        <v>8370</v>
      </c>
      <c r="E2649" s="82">
        <v>3122663018</v>
      </c>
      <c r="F2649" s="95" t="s">
        <v>961</v>
      </c>
      <c r="G2649" s="82">
        <v>14679694</v>
      </c>
      <c r="H2649" s="155" t="s">
        <v>1123</v>
      </c>
      <c r="I2649" s="92"/>
    </row>
    <row r="2650" spans="1:256" x14ac:dyDescent="0.2">
      <c r="A2650" s="69">
        <v>2650</v>
      </c>
      <c r="B2650" s="89" t="s">
        <v>8371</v>
      </c>
      <c r="C2650" s="89" t="s">
        <v>8372</v>
      </c>
      <c r="D2650" s="89" t="s">
        <v>8373</v>
      </c>
      <c r="E2650" s="82">
        <v>3142839442</v>
      </c>
      <c r="F2650" s="95" t="s">
        <v>3006</v>
      </c>
      <c r="G2650" s="82" t="s">
        <v>8374</v>
      </c>
      <c r="H2650" s="155" t="s">
        <v>1123</v>
      </c>
      <c r="I2650" s="92"/>
    </row>
    <row r="2651" spans="1:256" x14ac:dyDescent="0.2">
      <c r="A2651" s="69">
        <v>2651</v>
      </c>
      <c r="B2651" s="89" t="s">
        <v>8646</v>
      </c>
      <c r="C2651" s="89" t="s">
        <v>8647</v>
      </c>
      <c r="D2651" s="89" t="s">
        <v>8648</v>
      </c>
      <c r="E2651" s="82">
        <v>3222277079</v>
      </c>
      <c r="F2651" s="95" t="s">
        <v>3969</v>
      </c>
      <c r="G2651" s="82">
        <v>53894555</v>
      </c>
      <c r="H2651" s="95" t="s">
        <v>5508</v>
      </c>
      <c r="I2651" s="246"/>
      <c r="J2651" s="249"/>
      <c r="K2651" s="249"/>
      <c r="L2651" s="249"/>
      <c r="M2651" s="249"/>
      <c r="N2651" s="249"/>
      <c r="O2651" s="249"/>
      <c r="P2651" s="249"/>
      <c r="Q2651" s="249"/>
      <c r="R2651" s="249"/>
      <c r="S2651" s="249"/>
      <c r="T2651" s="249"/>
      <c r="U2651" s="249"/>
      <c r="V2651" s="249"/>
      <c r="W2651" s="249"/>
      <c r="X2651" s="249"/>
      <c r="Y2651" s="249"/>
      <c r="Z2651" s="249"/>
      <c r="AA2651" s="249"/>
      <c r="AB2651" s="249"/>
      <c r="AC2651" s="249"/>
      <c r="AD2651" s="249"/>
      <c r="AE2651" s="249"/>
      <c r="AF2651" s="249"/>
      <c r="AG2651" s="249"/>
      <c r="AH2651" s="249"/>
      <c r="AI2651" s="249"/>
      <c r="AJ2651" s="249"/>
      <c r="AK2651" s="249"/>
      <c r="AL2651" s="249"/>
      <c r="AM2651" s="249"/>
      <c r="AN2651" s="249"/>
      <c r="AO2651" s="249"/>
      <c r="AP2651" s="249"/>
      <c r="AQ2651" s="249"/>
      <c r="AR2651" s="249"/>
      <c r="AS2651" s="249"/>
      <c r="AT2651" s="249"/>
      <c r="AU2651" s="249"/>
      <c r="AV2651" s="249"/>
      <c r="AW2651" s="249"/>
      <c r="AX2651" s="249"/>
      <c r="AY2651" s="249"/>
      <c r="AZ2651" s="249"/>
      <c r="BA2651" s="249"/>
      <c r="BB2651" s="249"/>
      <c r="BC2651" s="249"/>
      <c r="BD2651" s="249"/>
      <c r="BE2651" s="249"/>
      <c r="BF2651" s="249"/>
      <c r="BG2651" s="249"/>
      <c r="BH2651" s="249"/>
      <c r="BI2651" s="249"/>
      <c r="BJ2651" s="249"/>
      <c r="BK2651" s="249"/>
      <c r="BL2651" s="249"/>
      <c r="BM2651" s="249"/>
      <c r="BN2651" s="249"/>
      <c r="BO2651" s="249"/>
      <c r="BP2651" s="249"/>
      <c r="BQ2651" s="249"/>
      <c r="BR2651" s="249"/>
      <c r="BS2651" s="249"/>
      <c r="BT2651" s="249"/>
      <c r="BU2651" s="249"/>
      <c r="BV2651" s="249"/>
      <c r="BW2651" s="249"/>
      <c r="BX2651" s="249"/>
      <c r="BY2651" s="249"/>
      <c r="BZ2651" s="249"/>
      <c r="CA2651" s="249"/>
      <c r="CB2651" s="249"/>
      <c r="CC2651" s="249"/>
      <c r="CD2651" s="249"/>
      <c r="CE2651" s="249"/>
      <c r="CF2651" s="249"/>
      <c r="CG2651" s="249"/>
      <c r="CH2651" s="249"/>
      <c r="CI2651" s="249"/>
      <c r="CJ2651" s="249"/>
      <c r="CK2651" s="249"/>
      <c r="CL2651" s="249"/>
      <c r="CM2651" s="249"/>
      <c r="CN2651" s="249"/>
      <c r="CO2651" s="249"/>
      <c r="CP2651" s="249"/>
      <c r="CQ2651" s="249"/>
      <c r="CR2651" s="249"/>
      <c r="CS2651" s="249"/>
      <c r="CT2651" s="249"/>
      <c r="CU2651" s="249"/>
      <c r="CV2651" s="249"/>
      <c r="CW2651" s="249"/>
      <c r="CX2651" s="249"/>
      <c r="CY2651" s="249"/>
      <c r="CZ2651" s="249"/>
      <c r="DA2651" s="249"/>
      <c r="DB2651" s="249"/>
      <c r="DC2651" s="249"/>
      <c r="DD2651" s="249"/>
      <c r="DE2651" s="249"/>
      <c r="DF2651" s="249"/>
      <c r="DG2651" s="249"/>
      <c r="DH2651" s="249"/>
      <c r="DI2651" s="249"/>
      <c r="DJ2651" s="249"/>
      <c r="DK2651" s="249"/>
      <c r="DL2651" s="249"/>
      <c r="DM2651" s="249"/>
      <c r="DN2651" s="249"/>
      <c r="DO2651" s="249"/>
      <c r="DP2651" s="249"/>
      <c r="DQ2651" s="249"/>
      <c r="DR2651" s="249"/>
      <c r="DS2651" s="249"/>
      <c r="DT2651" s="249"/>
      <c r="DU2651" s="249"/>
      <c r="DV2651" s="249"/>
      <c r="DW2651" s="249"/>
      <c r="DX2651" s="249"/>
      <c r="DY2651" s="249"/>
      <c r="DZ2651" s="249"/>
      <c r="EA2651" s="249"/>
      <c r="EB2651" s="249"/>
      <c r="EC2651" s="249"/>
      <c r="ED2651" s="249"/>
      <c r="EE2651" s="249"/>
      <c r="EF2651" s="249"/>
      <c r="EG2651" s="249"/>
      <c r="EH2651" s="249"/>
      <c r="EI2651" s="249"/>
      <c r="EJ2651" s="249"/>
      <c r="EK2651" s="249"/>
      <c r="EL2651" s="249"/>
      <c r="EM2651" s="249"/>
      <c r="EN2651" s="249"/>
      <c r="EO2651" s="249"/>
      <c r="EP2651" s="249"/>
      <c r="EQ2651" s="249"/>
      <c r="ER2651" s="249"/>
      <c r="ES2651" s="249"/>
      <c r="ET2651" s="249"/>
      <c r="EU2651" s="249"/>
      <c r="EV2651" s="249"/>
      <c r="EW2651" s="249"/>
      <c r="EX2651" s="249"/>
      <c r="EY2651" s="249"/>
      <c r="EZ2651" s="249"/>
      <c r="FA2651" s="249"/>
      <c r="FB2651" s="249"/>
      <c r="FC2651" s="249"/>
      <c r="FD2651" s="249"/>
      <c r="FE2651" s="249"/>
      <c r="FF2651" s="249"/>
      <c r="FG2651" s="249"/>
      <c r="FH2651" s="249"/>
      <c r="FI2651" s="249"/>
      <c r="FJ2651" s="249"/>
      <c r="FK2651" s="249"/>
      <c r="FL2651" s="249"/>
      <c r="FM2651" s="249"/>
      <c r="FN2651" s="249"/>
      <c r="FO2651" s="249"/>
      <c r="FP2651" s="249"/>
      <c r="FQ2651" s="249"/>
      <c r="FR2651" s="249"/>
      <c r="FS2651" s="249"/>
      <c r="FT2651" s="249"/>
      <c r="FU2651" s="249"/>
      <c r="FV2651" s="249"/>
      <c r="FW2651" s="249"/>
      <c r="FX2651" s="249"/>
      <c r="FY2651" s="249"/>
      <c r="FZ2651" s="249"/>
      <c r="GA2651" s="249"/>
      <c r="GB2651" s="249"/>
      <c r="GC2651" s="249"/>
      <c r="GD2651" s="249"/>
      <c r="GE2651" s="249"/>
      <c r="GF2651" s="249"/>
      <c r="GG2651" s="249"/>
      <c r="GH2651" s="249"/>
      <c r="GI2651" s="249"/>
      <c r="GJ2651" s="249"/>
      <c r="GK2651" s="249"/>
      <c r="GL2651" s="249"/>
      <c r="GM2651" s="249"/>
      <c r="GN2651" s="249"/>
      <c r="GO2651" s="249"/>
      <c r="GP2651" s="249"/>
      <c r="GQ2651" s="249"/>
      <c r="GR2651" s="249"/>
      <c r="GS2651" s="249"/>
      <c r="GT2651" s="249"/>
      <c r="GU2651" s="249"/>
      <c r="GV2651" s="249"/>
      <c r="GW2651" s="249"/>
      <c r="GX2651" s="249"/>
      <c r="GY2651" s="249"/>
      <c r="GZ2651" s="249"/>
      <c r="HA2651" s="249"/>
      <c r="HB2651" s="249"/>
      <c r="HC2651" s="249"/>
      <c r="HD2651" s="249"/>
      <c r="HE2651" s="249"/>
      <c r="HF2651" s="249"/>
      <c r="HG2651" s="249"/>
      <c r="HH2651" s="249"/>
      <c r="HI2651" s="249"/>
      <c r="HJ2651" s="249"/>
      <c r="HK2651" s="249"/>
      <c r="HL2651" s="249"/>
      <c r="HM2651" s="249"/>
      <c r="HN2651" s="249"/>
      <c r="HO2651" s="249"/>
      <c r="HP2651" s="249"/>
      <c r="HQ2651" s="249"/>
      <c r="HR2651" s="249"/>
      <c r="HS2651" s="249"/>
      <c r="HT2651" s="249"/>
      <c r="HU2651" s="249"/>
      <c r="HV2651" s="249"/>
      <c r="HW2651" s="249"/>
      <c r="HX2651" s="249"/>
      <c r="HY2651" s="249"/>
      <c r="HZ2651" s="249"/>
      <c r="IA2651" s="249"/>
      <c r="IB2651" s="249"/>
      <c r="IC2651" s="249"/>
      <c r="ID2651" s="249"/>
      <c r="IE2651" s="249"/>
      <c r="IF2651" s="249"/>
      <c r="IG2651" s="249"/>
      <c r="IH2651" s="249"/>
      <c r="II2651" s="249"/>
      <c r="IJ2651" s="249"/>
      <c r="IK2651" s="249"/>
      <c r="IL2651" s="249"/>
      <c r="IM2651" s="249"/>
      <c r="IN2651" s="249"/>
      <c r="IO2651" s="249"/>
      <c r="IP2651" s="249"/>
      <c r="IQ2651" s="249"/>
      <c r="IR2651" s="249"/>
      <c r="IS2651" s="249"/>
      <c r="IT2651" s="249"/>
      <c r="IU2651" s="249"/>
      <c r="IV2651" s="249"/>
    </row>
    <row r="2652" spans="1:256" x14ac:dyDescent="0.2">
      <c r="A2652" s="69">
        <v>2652</v>
      </c>
      <c r="B2652" s="89" t="s">
        <v>8699</v>
      </c>
      <c r="C2652" s="89" t="s">
        <v>8700</v>
      </c>
      <c r="D2652" s="89" t="s">
        <v>8701</v>
      </c>
      <c r="E2652" s="82" t="s">
        <v>8702</v>
      </c>
      <c r="F2652" s="95" t="s">
        <v>8703</v>
      </c>
      <c r="G2652" s="82">
        <v>30341010</v>
      </c>
      <c r="H2652" s="95" t="s">
        <v>1123</v>
      </c>
      <c r="I2652" s="246"/>
      <c r="J2652" s="249"/>
      <c r="K2652" s="249"/>
      <c r="L2652" s="249"/>
      <c r="M2652" s="249"/>
      <c r="N2652" s="249"/>
      <c r="O2652" s="249"/>
      <c r="P2652" s="249"/>
      <c r="Q2652" s="249"/>
      <c r="R2652" s="249"/>
      <c r="S2652" s="249"/>
      <c r="T2652" s="249"/>
      <c r="U2652" s="249"/>
      <c r="V2652" s="249"/>
      <c r="W2652" s="249"/>
      <c r="X2652" s="249"/>
      <c r="Y2652" s="249"/>
      <c r="Z2652" s="249"/>
      <c r="AA2652" s="249"/>
      <c r="AB2652" s="249"/>
      <c r="AC2652" s="249"/>
      <c r="AD2652" s="249"/>
      <c r="AE2652" s="249"/>
      <c r="AF2652" s="249"/>
      <c r="AG2652" s="249"/>
      <c r="AH2652" s="249"/>
      <c r="AI2652" s="249"/>
      <c r="AJ2652" s="249"/>
      <c r="AK2652" s="249"/>
      <c r="AL2652" s="249"/>
      <c r="AM2652" s="249"/>
      <c r="AN2652" s="249"/>
      <c r="AO2652" s="249"/>
      <c r="AP2652" s="249"/>
      <c r="AQ2652" s="249"/>
      <c r="AR2652" s="249"/>
      <c r="AS2652" s="249"/>
      <c r="AT2652" s="249"/>
      <c r="AU2652" s="249"/>
      <c r="AV2652" s="249"/>
      <c r="AW2652" s="249"/>
      <c r="AX2652" s="249"/>
      <c r="AY2652" s="249"/>
      <c r="AZ2652" s="249"/>
      <c r="BA2652" s="249"/>
      <c r="BB2652" s="249"/>
      <c r="BC2652" s="249"/>
      <c r="BD2652" s="249"/>
      <c r="BE2652" s="249"/>
      <c r="BF2652" s="249"/>
      <c r="BG2652" s="249"/>
      <c r="BH2652" s="249"/>
      <c r="BI2652" s="249"/>
      <c r="BJ2652" s="249"/>
      <c r="BK2652" s="249"/>
      <c r="BL2652" s="249"/>
      <c r="BM2652" s="249"/>
      <c r="BN2652" s="249"/>
      <c r="BO2652" s="249"/>
      <c r="BP2652" s="249"/>
      <c r="BQ2652" s="249"/>
      <c r="BR2652" s="249"/>
      <c r="BS2652" s="249"/>
      <c r="BT2652" s="249"/>
      <c r="BU2652" s="249"/>
      <c r="BV2652" s="249"/>
      <c r="BW2652" s="249"/>
      <c r="BX2652" s="249"/>
      <c r="BY2652" s="249"/>
      <c r="BZ2652" s="249"/>
      <c r="CA2652" s="249"/>
      <c r="CB2652" s="249"/>
      <c r="CC2652" s="249"/>
      <c r="CD2652" s="249"/>
      <c r="CE2652" s="249"/>
      <c r="CF2652" s="249"/>
      <c r="CG2652" s="249"/>
      <c r="CH2652" s="249"/>
      <c r="CI2652" s="249"/>
      <c r="CJ2652" s="249"/>
      <c r="CK2652" s="249"/>
      <c r="CL2652" s="249"/>
      <c r="CM2652" s="249"/>
      <c r="CN2652" s="249"/>
      <c r="CO2652" s="249"/>
      <c r="CP2652" s="249"/>
      <c r="CQ2652" s="249"/>
      <c r="CR2652" s="249"/>
      <c r="CS2652" s="249"/>
      <c r="CT2652" s="249"/>
      <c r="CU2652" s="249"/>
      <c r="CV2652" s="249"/>
      <c r="CW2652" s="249"/>
      <c r="CX2652" s="249"/>
      <c r="CY2652" s="249"/>
      <c r="CZ2652" s="249"/>
      <c r="DA2652" s="249"/>
      <c r="DB2652" s="249"/>
      <c r="DC2652" s="249"/>
      <c r="DD2652" s="249"/>
      <c r="DE2652" s="249"/>
      <c r="DF2652" s="249"/>
      <c r="DG2652" s="249"/>
      <c r="DH2652" s="249"/>
      <c r="DI2652" s="249"/>
      <c r="DJ2652" s="249"/>
      <c r="DK2652" s="249"/>
      <c r="DL2652" s="249"/>
      <c r="DM2652" s="249"/>
      <c r="DN2652" s="249"/>
      <c r="DO2652" s="249"/>
      <c r="DP2652" s="249"/>
      <c r="DQ2652" s="249"/>
      <c r="DR2652" s="249"/>
      <c r="DS2652" s="249"/>
      <c r="DT2652" s="249"/>
      <c r="DU2652" s="249"/>
      <c r="DV2652" s="249"/>
      <c r="DW2652" s="249"/>
      <c r="DX2652" s="249"/>
      <c r="DY2652" s="249"/>
      <c r="DZ2652" s="249"/>
      <c r="EA2652" s="249"/>
      <c r="EB2652" s="249"/>
      <c r="EC2652" s="249"/>
      <c r="ED2652" s="249"/>
      <c r="EE2652" s="249"/>
      <c r="EF2652" s="249"/>
      <c r="EG2652" s="249"/>
      <c r="EH2652" s="249"/>
      <c r="EI2652" s="249"/>
      <c r="EJ2652" s="249"/>
      <c r="EK2652" s="249"/>
      <c r="EL2652" s="249"/>
      <c r="EM2652" s="249"/>
      <c r="EN2652" s="249"/>
      <c r="EO2652" s="249"/>
      <c r="EP2652" s="249"/>
      <c r="EQ2652" s="249"/>
      <c r="ER2652" s="249"/>
      <c r="ES2652" s="249"/>
      <c r="ET2652" s="249"/>
      <c r="EU2652" s="249"/>
      <c r="EV2652" s="249"/>
      <c r="EW2652" s="249"/>
      <c r="EX2652" s="249"/>
      <c r="EY2652" s="249"/>
      <c r="EZ2652" s="249"/>
      <c r="FA2652" s="249"/>
      <c r="FB2652" s="249"/>
      <c r="FC2652" s="249"/>
      <c r="FD2652" s="249"/>
      <c r="FE2652" s="249"/>
      <c r="FF2652" s="249"/>
      <c r="FG2652" s="249"/>
      <c r="FH2652" s="249"/>
      <c r="FI2652" s="249"/>
      <c r="FJ2652" s="249"/>
      <c r="FK2652" s="249"/>
      <c r="FL2652" s="249"/>
      <c r="FM2652" s="249"/>
      <c r="FN2652" s="249"/>
      <c r="FO2652" s="249"/>
      <c r="FP2652" s="249"/>
      <c r="FQ2652" s="249"/>
      <c r="FR2652" s="249"/>
      <c r="FS2652" s="249"/>
      <c r="FT2652" s="249"/>
      <c r="FU2652" s="249"/>
      <c r="FV2652" s="249"/>
      <c r="FW2652" s="249"/>
      <c r="FX2652" s="249"/>
      <c r="FY2652" s="249"/>
      <c r="FZ2652" s="249"/>
      <c r="GA2652" s="249"/>
      <c r="GB2652" s="249"/>
      <c r="GC2652" s="249"/>
      <c r="GD2652" s="249"/>
      <c r="GE2652" s="249"/>
      <c r="GF2652" s="249"/>
      <c r="GG2652" s="249"/>
      <c r="GH2652" s="249"/>
      <c r="GI2652" s="249"/>
      <c r="GJ2652" s="249"/>
      <c r="GK2652" s="249"/>
      <c r="GL2652" s="249"/>
      <c r="GM2652" s="249"/>
      <c r="GN2652" s="249"/>
      <c r="GO2652" s="249"/>
      <c r="GP2652" s="249"/>
      <c r="GQ2652" s="249"/>
      <c r="GR2652" s="249"/>
      <c r="GS2652" s="249"/>
      <c r="GT2652" s="249"/>
      <c r="GU2652" s="249"/>
      <c r="GV2652" s="249"/>
      <c r="GW2652" s="249"/>
      <c r="GX2652" s="249"/>
      <c r="GY2652" s="249"/>
      <c r="GZ2652" s="249"/>
      <c r="HA2652" s="249"/>
      <c r="HB2652" s="249"/>
      <c r="HC2652" s="249"/>
      <c r="HD2652" s="249"/>
      <c r="HE2652" s="249"/>
      <c r="HF2652" s="249"/>
      <c r="HG2652" s="249"/>
      <c r="HH2652" s="249"/>
      <c r="HI2652" s="249"/>
      <c r="HJ2652" s="249"/>
      <c r="HK2652" s="249"/>
      <c r="HL2652" s="249"/>
      <c r="HM2652" s="249"/>
      <c r="HN2652" s="249"/>
      <c r="HO2652" s="249"/>
      <c r="HP2652" s="249"/>
      <c r="HQ2652" s="249"/>
      <c r="HR2652" s="249"/>
      <c r="HS2652" s="249"/>
      <c r="HT2652" s="249"/>
      <c r="HU2652" s="249"/>
      <c r="HV2652" s="249"/>
      <c r="HW2652" s="249"/>
      <c r="HX2652" s="249"/>
      <c r="HY2652" s="249"/>
      <c r="HZ2652" s="249"/>
      <c r="IA2652" s="249"/>
      <c r="IB2652" s="249"/>
      <c r="IC2652" s="249"/>
      <c r="ID2652" s="249"/>
      <c r="IE2652" s="249"/>
      <c r="IF2652" s="249"/>
      <c r="IG2652" s="249"/>
      <c r="IH2652" s="249"/>
      <c r="II2652" s="249"/>
      <c r="IJ2652" s="249"/>
      <c r="IK2652" s="249"/>
      <c r="IL2652" s="249"/>
      <c r="IM2652" s="249"/>
      <c r="IN2652" s="249"/>
      <c r="IO2652" s="249"/>
      <c r="IP2652" s="249"/>
      <c r="IQ2652" s="249"/>
      <c r="IR2652" s="249"/>
      <c r="IS2652" s="249"/>
      <c r="IT2652" s="249"/>
      <c r="IU2652" s="249"/>
      <c r="IV2652" s="249"/>
    </row>
    <row r="2653" spans="1:256" x14ac:dyDescent="0.2">
      <c r="A2653" s="69">
        <v>2653</v>
      </c>
      <c r="B2653" s="250" t="s">
        <v>8704</v>
      </c>
      <c r="C2653" s="250" t="s">
        <v>1031</v>
      </c>
      <c r="D2653" s="250" t="s">
        <v>8705</v>
      </c>
      <c r="E2653" s="251">
        <v>3115686134</v>
      </c>
      <c r="F2653" s="249" t="s">
        <v>8703</v>
      </c>
      <c r="G2653" s="251">
        <v>53010713</v>
      </c>
      <c r="H2653" s="249" t="s">
        <v>1123</v>
      </c>
      <c r="I2653" s="252"/>
      <c r="J2653" s="249"/>
      <c r="K2653" s="249"/>
      <c r="L2653" s="249"/>
      <c r="M2653" s="249"/>
      <c r="N2653" s="249"/>
      <c r="O2653" s="249"/>
      <c r="P2653" s="249"/>
      <c r="Q2653" s="249"/>
      <c r="R2653" s="249"/>
      <c r="S2653" s="249"/>
      <c r="T2653" s="249"/>
      <c r="U2653" s="249"/>
      <c r="V2653" s="249"/>
      <c r="W2653" s="249"/>
      <c r="X2653" s="249"/>
      <c r="Y2653" s="249"/>
      <c r="Z2653" s="249"/>
      <c r="AA2653" s="249"/>
      <c r="AB2653" s="249"/>
      <c r="AC2653" s="249"/>
      <c r="AD2653" s="249"/>
      <c r="AE2653" s="249"/>
      <c r="AF2653" s="249"/>
      <c r="AG2653" s="249"/>
      <c r="AH2653" s="249"/>
      <c r="AI2653" s="249"/>
      <c r="AJ2653" s="249"/>
      <c r="AK2653" s="249"/>
      <c r="AL2653" s="249"/>
      <c r="AM2653" s="249"/>
      <c r="AN2653" s="249"/>
      <c r="AO2653" s="249"/>
      <c r="AP2653" s="249"/>
      <c r="AQ2653" s="249"/>
      <c r="AR2653" s="249"/>
      <c r="AS2653" s="249"/>
      <c r="AT2653" s="249"/>
      <c r="AU2653" s="249"/>
      <c r="AV2653" s="249"/>
      <c r="AW2653" s="249"/>
      <c r="AX2653" s="249"/>
      <c r="AY2653" s="249"/>
      <c r="AZ2653" s="249"/>
      <c r="BA2653" s="249"/>
      <c r="BB2653" s="249"/>
      <c r="BC2653" s="249"/>
      <c r="BD2653" s="249"/>
      <c r="BE2653" s="249"/>
      <c r="BF2653" s="249"/>
      <c r="BG2653" s="249"/>
      <c r="BH2653" s="249"/>
      <c r="BI2653" s="249"/>
      <c r="BJ2653" s="249"/>
      <c r="BK2653" s="249"/>
      <c r="BL2653" s="249"/>
      <c r="BM2653" s="249"/>
      <c r="BN2653" s="249"/>
      <c r="BO2653" s="249"/>
      <c r="BP2653" s="249"/>
      <c r="BQ2653" s="249"/>
      <c r="BR2653" s="249"/>
      <c r="BS2653" s="249"/>
      <c r="BT2653" s="249"/>
      <c r="BU2653" s="249"/>
      <c r="BV2653" s="249"/>
      <c r="BW2653" s="249"/>
      <c r="BX2653" s="249"/>
      <c r="BY2653" s="249"/>
      <c r="BZ2653" s="249"/>
      <c r="CA2653" s="249"/>
      <c r="CB2653" s="249"/>
      <c r="CC2653" s="249"/>
      <c r="CD2653" s="249"/>
      <c r="CE2653" s="249"/>
      <c r="CF2653" s="249"/>
      <c r="CG2653" s="249"/>
      <c r="CH2653" s="249"/>
      <c r="CI2653" s="249"/>
      <c r="CJ2653" s="249"/>
      <c r="CK2653" s="249"/>
      <c r="CL2653" s="249"/>
      <c r="CM2653" s="249"/>
      <c r="CN2653" s="249"/>
      <c r="CO2653" s="249"/>
      <c r="CP2653" s="249"/>
      <c r="CQ2653" s="249"/>
      <c r="CR2653" s="249"/>
      <c r="CS2653" s="249"/>
      <c r="CT2653" s="249"/>
      <c r="CU2653" s="249"/>
      <c r="CV2653" s="249"/>
      <c r="CW2653" s="249"/>
      <c r="CX2653" s="249"/>
      <c r="CY2653" s="249"/>
      <c r="CZ2653" s="249"/>
      <c r="DA2653" s="249"/>
      <c r="DB2653" s="249"/>
      <c r="DC2653" s="249"/>
      <c r="DD2653" s="249"/>
      <c r="DE2653" s="249"/>
      <c r="DF2653" s="249"/>
      <c r="DG2653" s="249"/>
      <c r="DH2653" s="249"/>
      <c r="DI2653" s="249"/>
      <c r="DJ2653" s="249"/>
      <c r="DK2653" s="249"/>
      <c r="DL2653" s="249"/>
      <c r="DM2653" s="249"/>
      <c r="DN2653" s="249"/>
      <c r="DO2653" s="249"/>
      <c r="DP2653" s="249"/>
      <c r="DQ2653" s="249"/>
      <c r="DR2653" s="249"/>
      <c r="DS2653" s="249"/>
      <c r="DT2653" s="249"/>
      <c r="DU2653" s="249"/>
      <c r="DV2653" s="249"/>
      <c r="DW2653" s="249"/>
      <c r="DX2653" s="249"/>
      <c r="DY2653" s="249"/>
      <c r="DZ2653" s="249"/>
      <c r="EA2653" s="249"/>
      <c r="EB2653" s="249"/>
      <c r="EC2653" s="249"/>
      <c r="ED2653" s="249"/>
      <c r="EE2653" s="249"/>
      <c r="EF2653" s="249"/>
      <c r="EG2653" s="249"/>
      <c r="EH2653" s="249"/>
      <c r="EI2653" s="249"/>
      <c r="EJ2653" s="249"/>
      <c r="EK2653" s="249"/>
      <c r="EL2653" s="249"/>
      <c r="EM2653" s="249"/>
      <c r="EN2653" s="249"/>
      <c r="EO2653" s="249"/>
      <c r="EP2653" s="249"/>
      <c r="EQ2653" s="249"/>
      <c r="ER2653" s="249"/>
      <c r="ES2653" s="249"/>
      <c r="ET2653" s="249"/>
      <c r="EU2653" s="249"/>
      <c r="EV2653" s="249"/>
      <c r="EW2653" s="249"/>
      <c r="EX2653" s="249"/>
      <c r="EY2653" s="249"/>
      <c r="EZ2653" s="249"/>
      <c r="FA2653" s="249"/>
      <c r="FB2653" s="249"/>
      <c r="FC2653" s="249"/>
      <c r="FD2653" s="249"/>
      <c r="FE2653" s="249"/>
      <c r="FF2653" s="249"/>
      <c r="FG2653" s="249"/>
      <c r="FH2653" s="249"/>
      <c r="FI2653" s="249"/>
      <c r="FJ2653" s="249"/>
      <c r="FK2653" s="249"/>
      <c r="FL2653" s="249"/>
      <c r="FM2653" s="249"/>
      <c r="FN2653" s="249"/>
      <c r="FO2653" s="249"/>
      <c r="FP2653" s="249"/>
      <c r="FQ2653" s="249"/>
      <c r="FR2653" s="249"/>
      <c r="FS2653" s="249"/>
      <c r="FT2653" s="249"/>
      <c r="FU2653" s="249"/>
      <c r="FV2653" s="249"/>
      <c r="FW2653" s="249"/>
      <c r="FX2653" s="249"/>
      <c r="FY2653" s="249"/>
      <c r="FZ2653" s="249"/>
      <c r="GA2653" s="249"/>
      <c r="GB2653" s="249"/>
      <c r="GC2653" s="249"/>
      <c r="GD2653" s="249"/>
      <c r="GE2653" s="249"/>
      <c r="GF2653" s="249"/>
      <c r="GG2653" s="249"/>
      <c r="GH2653" s="249"/>
      <c r="GI2653" s="249"/>
      <c r="GJ2653" s="249"/>
      <c r="GK2653" s="249"/>
      <c r="GL2653" s="249"/>
      <c r="GM2653" s="249"/>
      <c r="GN2653" s="249"/>
      <c r="GO2653" s="249"/>
      <c r="GP2653" s="249"/>
      <c r="GQ2653" s="249"/>
      <c r="GR2653" s="249"/>
      <c r="GS2653" s="249"/>
      <c r="GT2653" s="249"/>
      <c r="GU2653" s="249"/>
      <c r="GV2653" s="249"/>
      <c r="GW2653" s="249"/>
      <c r="GX2653" s="249"/>
      <c r="GY2653" s="249"/>
      <c r="GZ2653" s="249"/>
      <c r="HA2653" s="249"/>
      <c r="HB2653" s="249"/>
      <c r="HC2653" s="249"/>
      <c r="HD2653" s="249"/>
      <c r="HE2653" s="249"/>
      <c r="HF2653" s="249"/>
      <c r="HG2653" s="249"/>
      <c r="HH2653" s="249"/>
      <c r="HI2653" s="249"/>
      <c r="HJ2653" s="249"/>
      <c r="HK2653" s="249"/>
      <c r="HL2653" s="249"/>
      <c r="HM2653" s="249"/>
      <c r="HN2653" s="249"/>
      <c r="HO2653" s="249"/>
      <c r="HP2653" s="249"/>
      <c r="HQ2653" s="249"/>
      <c r="HR2653" s="249"/>
      <c r="HS2653" s="249"/>
      <c r="HT2653" s="249"/>
      <c r="HU2653" s="249"/>
      <c r="HV2653" s="249"/>
      <c r="HW2653" s="249"/>
      <c r="HX2653" s="249"/>
      <c r="HY2653" s="249"/>
      <c r="HZ2653" s="249"/>
      <c r="IA2653" s="249"/>
      <c r="IB2653" s="249"/>
      <c r="IC2653" s="249"/>
      <c r="ID2653" s="249"/>
      <c r="IE2653" s="249"/>
      <c r="IF2653" s="249"/>
      <c r="IG2653" s="249"/>
      <c r="IH2653" s="249"/>
      <c r="II2653" s="249"/>
      <c r="IJ2653" s="249"/>
      <c r="IK2653" s="249"/>
      <c r="IL2653" s="249"/>
      <c r="IM2653" s="249"/>
      <c r="IN2653" s="249"/>
      <c r="IO2653" s="249"/>
      <c r="IP2653" s="249"/>
      <c r="IQ2653" s="249"/>
      <c r="IR2653" s="249"/>
      <c r="IS2653" s="249"/>
      <c r="IT2653" s="249"/>
      <c r="IU2653" s="249"/>
      <c r="IV2653" s="249"/>
    </row>
    <row r="2654" spans="1:256" x14ac:dyDescent="0.2">
      <c r="A2654" s="69">
        <v>2654</v>
      </c>
      <c r="B2654" s="59" t="s">
        <v>8859</v>
      </c>
      <c r="C2654" s="59" t="s">
        <v>8865</v>
      </c>
      <c r="D2654" s="59" t="s">
        <v>8860</v>
      </c>
      <c r="E2654" s="60">
        <v>3203387792</v>
      </c>
      <c r="F2654" s="61" t="s">
        <v>1028</v>
      </c>
      <c r="H2654" s="61" t="s">
        <v>1123</v>
      </c>
    </row>
    <row r="2655" spans="1:256" x14ac:dyDescent="0.2">
      <c r="A2655" s="69">
        <v>2655</v>
      </c>
      <c r="B2655" s="59" t="s">
        <v>8861</v>
      </c>
      <c r="C2655" s="59" t="s">
        <v>8862</v>
      </c>
      <c r="D2655" s="59" t="s">
        <v>8863</v>
      </c>
      <c r="E2655" s="60">
        <v>3132463076</v>
      </c>
      <c r="F2655" s="61" t="s">
        <v>8864</v>
      </c>
      <c r="G2655" s="60">
        <v>52938446</v>
      </c>
      <c r="H2655" s="61" t="s">
        <v>1123</v>
      </c>
    </row>
    <row r="2656" spans="1:256" x14ac:dyDescent="0.2">
      <c r="A2656" s="69">
        <v>2656</v>
      </c>
      <c r="B2656" s="59" t="s">
        <v>8947</v>
      </c>
      <c r="C2656" s="59" t="s">
        <v>8948</v>
      </c>
      <c r="D2656" s="59" t="s">
        <v>8949</v>
      </c>
      <c r="E2656" s="60">
        <v>3143736680</v>
      </c>
      <c r="F2656" s="61" t="s">
        <v>8950</v>
      </c>
      <c r="G2656" s="60">
        <v>19443417</v>
      </c>
      <c r="H2656" s="61" t="s">
        <v>1123</v>
      </c>
    </row>
    <row r="2657" spans="1:256" x14ac:dyDescent="0.2">
      <c r="A2657" s="69">
        <v>2657</v>
      </c>
      <c r="B2657" s="89" t="s">
        <v>8643</v>
      </c>
      <c r="C2657" s="89" t="s">
        <v>8644</v>
      </c>
      <c r="D2657" s="89" t="s">
        <v>8645</v>
      </c>
      <c r="E2657" s="82">
        <v>3134543180</v>
      </c>
      <c r="F2657" s="95" t="s">
        <v>3969</v>
      </c>
      <c r="G2657" s="82"/>
      <c r="H2657" s="95" t="s">
        <v>1123</v>
      </c>
      <c r="I2657" s="246"/>
      <c r="J2657" s="249"/>
      <c r="K2657" s="249"/>
      <c r="L2657" s="249"/>
      <c r="M2657" s="249"/>
      <c r="N2657" s="249"/>
      <c r="O2657" s="249"/>
      <c r="P2657" s="249"/>
      <c r="Q2657" s="249"/>
      <c r="R2657" s="249"/>
      <c r="S2657" s="249"/>
      <c r="T2657" s="249"/>
      <c r="U2657" s="249"/>
      <c r="V2657" s="249"/>
      <c r="W2657" s="249"/>
      <c r="X2657" s="249"/>
      <c r="Y2657" s="249"/>
      <c r="Z2657" s="249"/>
      <c r="AA2657" s="249"/>
      <c r="AB2657" s="249"/>
      <c r="AC2657" s="249"/>
      <c r="AD2657" s="249"/>
      <c r="AE2657" s="249"/>
      <c r="AF2657" s="249"/>
      <c r="AG2657" s="249"/>
      <c r="AH2657" s="249"/>
      <c r="AI2657" s="249"/>
      <c r="AJ2657" s="249"/>
      <c r="AK2657" s="249"/>
      <c r="AL2657" s="249"/>
      <c r="AM2657" s="249"/>
      <c r="AN2657" s="249"/>
      <c r="AO2657" s="249"/>
      <c r="AP2657" s="249"/>
      <c r="AQ2657" s="249"/>
      <c r="AR2657" s="249"/>
      <c r="AS2657" s="249"/>
      <c r="AT2657" s="249"/>
      <c r="AU2657" s="249"/>
      <c r="AV2657" s="249"/>
      <c r="AW2657" s="249"/>
      <c r="AX2657" s="249"/>
      <c r="AY2657" s="249"/>
      <c r="AZ2657" s="249"/>
      <c r="BA2657" s="249"/>
      <c r="BB2657" s="249"/>
      <c r="BC2657" s="249"/>
      <c r="BD2657" s="249"/>
      <c r="BE2657" s="249"/>
      <c r="BF2657" s="249"/>
      <c r="BG2657" s="249"/>
      <c r="BH2657" s="249"/>
      <c r="BI2657" s="249"/>
      <c r="BJ2657" s="249"/>
      <c r="BK2657" s="249"/>
      <c r="BL2657" s="249"/>
      <c r="BM2657" s="249"/>
      <c r="BN2657" s="249"/>
      <c r="BO2657" s="249"/>
      <c r="BP2657" s="249"/>
      <c r="BQ2657" s="249"/>
      <c r="BR2657" s="249"/>
      <c r="BS2657" s="249"/>
      <c r="BT2657" s="249"/>
      <c r="BU2657" s="249"/>
      <c r="BV2657" s="249"/>
      <c r="BW2657" s="249"/>
      <c r="BX2657" s="249"/>
      <c r="BY2657" s="249"/>
      <c r="BZ2657" s="249"/>
      <c r="CA2657" s="249"/>
      <c r="CB2657" s="249"/>
      <c r="CC2657" s="249"/>
      <c r="CD2657" s="249"/>
      <c r="CE2657" s="249"/>
      <c r="CF2657" s="249"/>
      <c r="CG2657" s="249"/>
      <c r="CH2657" s="249"/>
      <c r="CI2657" s="249"/>
      <c r="CJ2657" s="249"/>
      <c r="CK2657" s="249"/>
      <c r="CL2657" s="249"/>
      <c r="CM2657" s="249"/>
      <c r="CN2657" s="249"/>
      <c r="CO2657" s="249"/>
      <c r="CP2657" s="249"/>
      <c r="CQ2657" s="249"/>
      <c r="CR2657" s="249"/>
      <c r="CS2657" s="249"/>
      <c r="CT2657" s="249"/>
      <c r="CU2657" s="249"/>
      <c r="CV2657" s="249"/>
      <c r="CW2657" s="249"/>
      <c r="CX2657" s="249"/>
      <c r="CY2657" s="249"/>
      <c r="CZ2657" s="249"/>
      <c r="DA2657" s="249"/>
      <c r="DB2657" s="249"/>
      <c r="DC2657" s="249"/>
      <c r="DD2657" s="249"/>
      <c r="DE2657" s="249"/>
      <c r="DF2657" s="249"/>
      <c r="DG2657" s="249"/>
      <c r="DH2657" s="249"/>
      <c r="DI2657" s="249"/>
      <c r="DJ2657" s="249"/>
      <c r="DK2657" s="249"/>
      <c r="DL2657" s="249"/>
      <c r="DM2657" s="249"/>
      <c r="DN2657" s="249"/>
      <c r="DO2657" s="249"/>
      <c r="DP2657" s="249"/>
      <c r="DQ2657" s="249"/>
      <c r="DR2657" s="249"/>
      <c r="DS2657" s="249"/>
      <c r="DT2657" s="249"/>
      <c r="DU2657" s="249"/>
      <c r="DV2657" s="249"/>
      <c r="DW2657" s="249"/>
      <c r="DX2657" s="249"/>
      <c r="DY2657" s="249"/>
      <c r="DZ2657" s="249"/>
      <c r="EA2657" s="249"/>
      <c r="EB2657" s="249"/>
      <c r="EC2657" s="249"/>
      <c r="ED2657" s="249"/>
      <c r="EE2657" s="249"/>
      <c r="EF2657" s="249"/>
      <c r="EG2657" s="249"/>
      <c r="EH2657" s="249"/>
      <c r="EI2657" s="249"/>
      <c r="EJ2657" s="249"/>
      <c r="EK2657" s="249"/>
      <c r="EL2657" s="249"/>
      <c r="EM2657" s="249"/>
      <c r="EN2657" s="249"/>
      <c r="EO2657" s="249"/>
      <c r="EP2657" s="249"/>
      <c r="EQ2657" s="249"/>
      <c r="ER2657" s="249"/>
      <c r="ES2657" s="249"/>
      <c r="ET2657" s="249"/>
      <c r="EU2657" s="249"/>
      <c r="EV2657" s="249"/>
      <c r="EW2657" s="249"/>
      <c r="EX2657" s="249"/>
      <c r="EY2657" s="249"/>
      <c r="EZ2657" s="249"/>
      <c r="FA2657" s="249"/>
      <c r="FB2657" s="249"/>
      <c r="FC2657" s="249"/>
      <c r="FD2657" s="249"/>
      <c r="FE2657" s="249"/>
      <c r="FF2657" s="249"/>
      <c r="FG2657" s="249"/>
      <c r="FH2657" s="249"/>
      <c r="FI2657" s="249"/>
      <c r="FJ2657" s="249"/>
      <c r="FK2657" s="249"/>
      <c r="FL2657" s="249"/>
      <c r="FM2657" s="249"/>
      <c r="FN2657" s="249"/>
      <c r="FO2657" s="249"/>
      <c r="FP2657" s="249"/>
      <c r="FQ2657" s="249"/>
      <c r="FR2657" s="249"/>
      <c r="FS2657" s="249"/>
      <c r="FT2657" s="249"/>
      <c r="FU2657" s="249"/>
      <c r="FV2657" s="249"/>
      <c r="FW2657" s="249"/>
      <c r="FX2657" s="249"/>
      <c r="FY2657" s="249"/>
      <c r="FZ2657" s="249"/>
      <c r="GA2657" s="249"/>
      <c r="GB2657" s="249"/>
      <c r="GC2657" s="249"/>
      <c r="GD2657" s="249"/>
      <c r="GE2657" s="249"/>
      <c r="GF2657" s="249"/>
      <c r="GG2657" s="249"/>
      <c r="GH2657" s="249"/>
      <c r="GI2657" s="249"/>
      <c r="GJ2657" s="249"/>
      <c r="GK2657" s="249"/>
      <c r="GL2657" s="249"/>
      <c r="GM2657" s="249"/>
      <c r="GN2657" s="249"/>
      <c r="GO2657" s="249"/>
      <c r="GP2657" s="249"/>
      <c r="GQ2657" s="249"/>
      <c r="GR2657" s="249"/>
      <c r="GS2657" s="249"/>
      <c r="GT2657" s="249"/>
      <c r="GU2657" s="249"/>
      <c r="GV2657" s="249"/>
      <c r="GW2657" s="249"/>
      <c r="GX2657" s="249"/>
      <c r="GY2657" s="249"/>
      <c r="GZ2657" s="249"/>
      <c r="HA2657" s="249"/>
      <c r="HB2657" s="249"/>
      <c r="HC2657" s="249"/>
      <c r="HD2657" s="249"/>
      <c r="HE2657" s="249"/>
      <c r="HF2657" s="249"/>
      <c r="HG2657" s="249"/>
      <c r="HH2657" s="249"/>
      <c r="HI2657" s="249"/>
      <c r="HJ2657" s="249"/>
      <c r="HK2657" s="249"/>
      <c r="HL2657" s="249"/>
      <c r="HM2657" s="249"/>
      <c r="HN2657" s="249"/>
      <c r="HO2657" s="249"/>
      <c r="HP2657" s="249"/>
      <c r="HQ2657" s="249"/>
      <c r="HR2657" s="249"/>
      <c r="HS2657" s="249"/>
      <c r="HT2657" s="249"/>
      <c r="HU2657" s="249"/>
      <c r="HV2657" s="249"/>
      <c r="HW2657" s="249"/>
      <c r="HX2657" s="249"/>
      <c r="HY2657" s="249"/>
      <c r="HZ2657" s="249"/>
      <c r="IA2657" s="249"/>
      <c r="IB2657" s="249"/>
      <c r="IC2657" s="249"/>
      <c r="ID2657" s="249"/>
      <c r="IE2657" s="249"/>
      <c r="IF2657" s="249"/>
      <c r="IG2657" s="249"/>
      <c r="IH2657" s="249"/>
      <c r="II2657" s="249"/>
      <c r="IJ2657" s="249"/>
      <c r="IK2657" s="249"/>
      <c r="IL2657" s="249"/>
      <c r="IM2657" s="249"/>
      <c r="IN2657" s="249"/>
      <c r="IO2657" s="249"/>
      <c r="IP2657" s="249"/>
      <c r="IQ2657" s="249"/>
      <c r="IR2657" s="249"/>
      <c r="IS2657" s="249"/>
      <c r="IT2657" s="249"/>
      <c r="IU2657" s="249"/>
      <c r="IV2657" s="249"/>
    </row>
    <row r="2658" spans="1:256" x14ac:dyDescent="0.2">
      <c r="A2658" s="69">
        <v>2658</v>
      </c>
      <c r="B2658" s="59" t="s">
        <v>9032</v>
      </c>
      <c r="C2658" s="59" t="s">
        <v>5169</v>
      </c>
      <c r="D2658" s="59" t="s">
        <v>9033</v>
      </c>
      <c r="E2658" s="60">
        <v>3102746806</v>
      </c>
      <c r="F2658" s="61" t="s">
        <v>8304</v>
      </c>
      <c r="G2658" s="60">
        <v>1012472769</v>
      </c>
      <c r="H2658" s="61" t="s">
        <v>1123</v>
      </c>
      <c r="I2658" s="92"/>
    </row>
    <row r="2659" spans="1:256" x14ac:dyDescent="0.2">
      <c r="A2659" s="69">
        <v>2659</v>
      </c>
      <c r="B2659" s="59" t="s">
        <v>9034</v>
      </c>
      <c r="C2659" s="59" t="s">
        <v>9035</v>
      </c>
      <c r="D2659" s="59" t="s">
        <v>9036</v>
      </c>
      <c r="E2659" s="60">
        <v>3114835417</v>
      </c>
      <c r="F2659" s="61" t="s">
        <v>9037</v>
      </c>
      <c r="G2659" s="60">
        <v>1074557798</v>
      </c>
      <c r="H2659" s="61" t="s">
        <v>1123</v>
      </c>
      <c r="I2659" s="92"/>
    </row>
    <row r="2660" spans="1:256" x14ac:dyDescent="0.2">
      <c r="A2660" s="69">
        <v>2660</v>
      </c>
      <c r="B2660" s="59" t="s">
        <v>9038</v>
      </c>
      <c r="C2660" s="59" t="s">
        <v>9039</v>
      </c>
      <c r="D2660" s="59" t="s">
        <v>9040</v>
      </c>
      <c r="E2660" s="60">
        <v>3202067818</v>
      </c>
      <c r="F2660" s="61" t="s">
        <v>5574</v>
      </c>
      <c r="H2660" s="61" t="s">
        <v>1123</v>
      </c>
      <c r="I2660" s="92"/>
    </row>
    <row r="2661" spans="1:256" x14ac:dyDescent="0.2">
      <c r="A2661" s="69">
        <v>2661</v>
      </c>
      <c r="B2661" s="89" t="s">
        <v>9041</v>
      </c>
      <c r="C2661" s="89" t="s">
        <v>9042</v>
      </c>
      <c r="D2661" s="89" t="s">
        <v>9043</v>
      </c>
      <c r="E2661" s="82">
        <v>3192395839</v>
      </c>
      <c r="F2661" s="95" t="s">
        <v>3969</v>
      </c>
      <c r="G2661" s="82"/>
      <c r="H2661" s="95" t="s">
        <v>1123</v>
      </c>
      <c r="I2661" s="92"/>
    </row>
    <row r="2662" spans="1:256" x14ac:dyDescent="0.2">
      <c r="A2662" s="69">
        <v>2662</v>
      </c>
      <c r="B2662" s="89" t="s">
        <v>9044</v>
      </c>
      <c r="C2662" s="89" t="s">
        <v>9045</v>
      </c>
      <c r="D2662" s="89" t="s">
        <v>9046</v>
      </c>
      <c r="E2662" s="82">
        <v>3105742592</v>
      </c>
      <c r="F2662" s="95" t="s">
        <v>9047</v>
      </c>
      <c r="G2662" s="82">
        <v>1023951618</v>
      </c>
      <c r="H2662" s="95" t="s">
        <v>1123</v>
      </c>
      <c r="I2662" s="92"/>
    </row>
    <row r="2663" spans="1:256" x14ac:dyDescent="0.2">
      <c r="A2663" s="69">
        <v>2663</v>
      </c>
      <c r="B2663" s="89" t="s">
        <v>9120</v>
      </c>
      <c r="C2663" s="89" t="s">
        <v>9121</v>
      </c>
      <c r="D2663" s="89" t="s">
        <v>9122</v>
      </c>
      <c r="E2663" s="82">
        <v>3192922100</v>
      </c>
      <c r="F2663" s="95" t="s">
        <v>4631</v>
      </c>
      <c r="G2663" s="82"/>
      <c r="H2663" s="95" t="s">
        <v>1123</v>
      </c>
      <c r="I2663" s="246"/>
    </row>
    <row r="2664" spans="1:256" x14ac:dyDescent="0.2">
      <c r="A2664" s="69">
        <v>2664</v>
      </c>
      <c r="B2664" s="89" t="s">
        <v>9123</v>
      </c>
      <c r="C2664" s="89" t="s">
        <v>9124</v>
      </c>
      <c r="D2664" s="89" t="s">
        <v>6968</v>
      </c>
      <c r="E2664" s="82">
        <v>3213574778</v>
      </c>
      <c r="F2664" s="95" t="s">
        <v>6427</v>
      </c>
      <c r="G2664" s="82">
        <v>52096904</v>
      </c>
      <c r="H2664" s="95" t="s">
        <v>1123</v>
      </c>
      <c r="I2664" s="246"/>
    </row>
    <row r="2665" spans="1:256" x14ac:dyDescent="0.2">
      <c r="A2665" s="69">
        <v>2665</v>
      </c>
      <c r="B2665" s="250" t="s">
        <v>9125</v>
      </c>
      <c r="C2665" s="250" t="s">
        <v>9126</v>
      </c>
      <c r="D2665" s="250" t="s">
        <v>9127</v>
      </c>
      <c r="E2665" s="251">
        <v>3041227303</v>
      </c>
      <c r="F2665" s="249" t="s">
        <v>9128</v>
      </c>
      <c r="G2665" s="251">
        <v>1023974575</v>
      </c>
      <c r="H2665" s="249" t="s">
        <v>1123</v>
      </c>
      <c r="I2665" s="92"/>
    </row>
    <row r="2666" spans="1:256" x14ac:dyDescent="0.2">
      <c r="A2666" s="69">
        <v>2666</v>
      </c>
      <c r="B2666" s="89" t="s">
        <v>9146</v>
      </c>
      <c r="C2666" s="89" t="s">
        <v>9147</v>
      </c>
      <c r="D2666" s="89" t="s">
        <v>9148</v>
      </c>
      <c r="E2666" s="82">
        <v>3208791855</v>
      </c>
      <c r="F2666" s="95" t="s">
        <v>3301</v>
      </c>
      <c r="G2666" s="82">
        <v>20440195</v>
      </c>
      <c r="H2666" s="95" t="s">
        <v>1123</v>
      </c>
      <c r="I2666" s="92"/>
    </row>
    <row r="2667" spans="1:256" x14ac:dyDescent="0.2">
      <c r="A2667" s="69">
        <v>2667</v>
      </c>
      <c r="B2667" s="89" t="s">
        <v>9149</v>
      </c>
      <c r="C2667" s="89" t="s">
        <v>9150</v>
      </c>
      <c r="D2667" s="89" t="s">
        <v>9151</v>
      </c>
      <c r="E2667" s="82">
        <v>3202014605</v>
      </c>
      <c r="F2667" s="95" t="s">
        <v>6228</v>
      </c>
      <c r="G2667" s="82">
        <v>1083890665</v>
      </c>
      <c r="H2667" s="95" t="s">
        <v>1123</v>
      </c>
      <c r="I2667" s="92"/>
    </row>
    <row r="2668" spans="1:256" x14ac:dyDescent="0.2">
      <c r="A2668" s="69">
        <v>2668</v>
      </c>
      <c r="B2668" s="89" t="s">
        <v>9180</v>
      </c>
      <c r="C2668" s="89" t="s">
        <v>4420</v>
      </c>
      <c r="D2668" s="89" t="s">
        <v>9181</v>
      </c>
      <c r="E2668" s="82">
        <v>3013062974</v>
      </c>
      <c r="F2668" s="95" t="s">
        <v>1062</v>
      </c>
      <c r="G2668" s="82"/>
      <c r="H2668" s="95" t="s">
        <v>4141</v>
      </c>
      <c r="I2668" s="92"/>
    </row>
    <row r="2669" spans="1:256" x14ac:dyDescent="0.2">
      <c r="A2669" s="69">
        <v>2669</v>
      </c>
      <c r="B2669" s="89" t="s">
        <v>9208</v>
      </c>
      <c r="C2669" s="89" t="s">
        <v>3664</v>
      </c>
      <c r="D2669" s="89" t="s">
        <v>9209</v>
      </c>
      <c r="E2669" s="82" t="s">
        <v>9210</v>
      </c>
      <c r="F2669" s="95" t="s">
        <v>6228</v>
      </c>
      <c r="G2669" s="82"/>
      <c r="H2669" s="95" t="s">
        <v>1123</v>
      </c>
      <c r="I2669" s="92"/>
    </row>
    <row r="2670" spans="1:256" x14ac:dyDescent="0.2">
      <c r="A2670" s="69">
        <v>2670</v>
      </c>
      <c r="B2670" s="89"/>
      <c r="C2670" s="89" t="s">
        <v>8267</v>
      </c>
      <c r="D2670" s="89" t="s">
        <v>8268</v>
      </c>
      <c r="E2670" s="82">
        <v>3154425176</v>
      </c>
      <c r="F2670" s="95" t="s">
        <v>8269</v>
      </c>
      <c r="G2670" s="82"/>
      <c r="H2670" s="113" t="s">
        <v>1123</v>
      </c>
      <c r="I2670" s="92"/>
    </row>
    <row r="2671" spans="1:256" x14ac:dyDescent="0.2">
      <c r="A2671" s="69">
        <v>2671</v>
      </c>
      <c r="B2671" s="89" t="s">
        <v>9231</v>
      </c>
      <c r="C2671" s="89" t="s">
        <v>9232</v>
      </c>
      <c r="D2671" s="89" t="s">
        <v>9233</v>
      </c>
      <c r="E2671" s="82">
        <v>3118511444</v>
      </c>
      <c r="F2671" s="95" t="s">
        <v>3969</v>
      </c>
      <c r="G2671" s="82">
        <v>52053058</v>
      </c>
      <c r="H2671" s="95" t="s">
        <v>1123</v>
      </c>
      <c r="I2671" s="92"/>
    </row>
    <row r="2672" spans="1:256" x14ac:dyDescent="0.2">
      <c r="A2672" s="69">
        <v>2672</v>
      </c>
      <c r="B2672" s="89" t="s">
        <v>9280</v>
      </c>
      <c r="C2672" s="89" t="s">
        <v>639</v>
      </c>
      <c r="D2672" s="89" t="s">
        <v>9279</v>
      </c>
      <c r="E2672" s="82">
        <v>3227574861</v>
      </c>
      <c r="F2672" s="95"/>
      <c r="G2672" s="82"/>
      <c r="H2672" s="95" t="s">
        <v>4141</v>
      </c>
      <c r="I2672" s="92"/>
    </row>
    <row r="2673" spans="1:9" x14ac:dyDescent="0.2">
      <c r="A2673" s="69">
        <v>2673</v>
      </c>
      <c r="B2673" s="89" t="s">
        <v>9282</v>
      </c>
      <c r="C2673" s="89" t="s">
        <v>639</v>
      </c>
      <c r="D2673" s="89" t="s">
        <v>9281</v>
      </c>
      <c r="E2673" s="82">
        <v>3214550264</v>
      </c>
      <c r="F2673" s="95"/>
      <c r="G2673" s="82"/>
      <c r="H2673" s="95" t="s">
        <v>4141</v>
      </c>
      <c r="I2673" s="92"/>
    </row>
    <row r="2674" spans="1:9" x14ac:dyDescent="0.2">
      <c r="A2674" s="69">
        <v>2674</v>
      </c>
      <c r="B2674" s="59" t="s">
        <v>9284</v>
      </c>
      <c r="C2674" s="89" t="s">
        <v>639</v>
      </c>
      <c r="D2674" s="89" t="s">
        <v>9283</v>
      </c>
      <c r="E2674" s="82">
        <v>3002833578</v>
      </c>
      <c r="F2674" s="95"/>
      <c r="G2674" s="82"/>
      <c r="H2674" s="95" t="s">
        <v>4141</v>
      </c>
      <c r="I2674" s="92"/>
    </row>
    <row r="2675" spans="1:9" x14ac:dyDescent="0.2">
      <c r="A2675" s="69">
        <v>2675</v>
      </c>
      <c r="B2675" s="89" t="s">
        <v>9286</v>
      </c>
      <c r="C2675" s="89" t="s">
        <v>639</v>
      </c>
      <c r="D2675" s="89" t="s">
        <v>9285</v>
      </c>
      <c r="E2675" s="82">
        <v>3223727899</v>
      </c>
      <c r="F2675" s="95"/>
      <c r="G2675" s="82"/>
      <c r="H2675" s="95" t="s">
        <v>4141</v>
      </c>
      <c r="I2675" s="92"/>
    </row>
    <row r="2676" spans="1:9" x14ac:dyDescent="0.2">
      <c r="A2676" s="69">
        <v>2676</v>
      </c>
      <c r="B2676" s="89" t="s">
        <v>9288</v>
      </c>
      <c r="C2676" s="89" t="s">
        <v>639</v>
      </c>
      <c r="D2676" s="89" t="s">
        <v>9287</v>
      </c>
      <c r="E2676" s="82">
        <v>3022901512</v>
      </c>
      <c r="F2676" s="95"/>
      <c r="G2676" s="82">
        <v>1032374792</v>
      </c>
      <c r="H2676" s="95" t="s">
        <v>4141</v>
      </c>
      <c r="I2676" s="92"/>
    </row>
    <row r="2677" spans="1:9" x14ac:dyDescent="0.2">
      <c r="A2677" s="69">
        <v>2677</v>
      </c>
      <c r="B2677" s="89" t="s">
        <v>4615</v>
      </c>
      <c r="C2677" s="89" t="s">
        <v>1701</v>
      </c>
      <c r="D2677" s="89" t="s">
        <v>9289</v>
      </c>
      <c r="E2677" s="82">
        <v>3123729247</v>
      </c>
      <c r="F2677" s="95"/>
      <c r="G2677" s="82"/>
      <c r="H2677" s="95" t="s">
        <v>4141</v>
      </c>
      <c r="I2677" s="92"/>
    </row>
    <row r="2678" spans="1:9" x14ac:dyDescent="0.2">
      <c r="A2678" s="69">
        <v>2678</v>
      </c>
      <c r="B2678" s="89" t="s">
        <v>9291</v>
      </c>
      <c r="C2678" s="89" t="s">
        <v>639</v>
      </c>
      <c r="D2678" s="89" t="s">
        <v>9290</v>
      </c>
      <c r="E2678" s="82">
        <v>3142962507</v>
      </c>
      <c r="F2678" s="95"/>
      <c r="G2678" s="82"/>
      <c r="H2678" s="95" t="s">
        <v>4141</v>
      </c>
      <c r="I2678" s="92"/>
    </row>
    <row r="2679" spans="1:9" x14ac:dyDescent="0.2">
      <c r="A2679" s="69">
        <v>2679</v>
      </c>
      <c r="B2679" s="59" t="s">
        <v>9293</v>
      </c>
      <c r="C2679" s="89" t="s">
        <v>639</v>
      </c>
      <c r="D2679" s="89" t="s">
        <v>9292</v>
      </c>
      <c r="E2679" s="82">
        <v>3107230010</v>
      </c>
      <c r="F2679" s="95"/>
      <c r="G2679" s="82"/>
      <c r="H2679" s="95" t="s">
        <v>4141</v>
      </c>
      <c r="I2679" s="92"/>
    </row>
    <row r="2680" spans="1:9" x14ac:dyDescent="0.2">
      <c r="A2680" s="69">
        <v>2680</v>
      </c>
      <c r="B2680" s="89" t="s">
        <v>2372</v>
      </c>
      <c r="C2680" s="89" t="s">
        <v>639</v>
      </c>
      <c r="D2680" s="89" t="s">
        <v>9294</v>
      </c>
      <c r="E2680" s="82">
        <v>3118448649</v>
      </c>
      <c r="F2680" s="59" t="s">
        <v>9295</v>
      </c>
      <c r="G2680" s="82">
        <v>52282477</v>
      </c>
      <c r="H2680" s="95" t="s">
        <v>4141</v>
      </c>
      <c r="I2680" s="92"/>
    </row>
    <row r="2681" spans="1:9" x14ac:dyDescent="0.2">
      <c r="A2681" s="69">
        <v>2681</v>
      </c>
      <c r="B2681" s="59" t="s">
        <v>9298</v>
      </c>
      <c r="C2681" s="89" t="s">
        <v>9296</v>
      </c>
      <c r="D2681" s="59" t="s">
        <v>9297</v>
      </c>
      <c r="E2681" s="82">
        <v>2393419</v>
      </c>
      <c r="F2681" s="95"/>
      <c r="G2681" s="82"/>
      <c r="H2681" s="95" t="s">
        <v>4141</v>
      </c>
      <c r="I2681" s="92"/>
    </row>
    <row r="2682" spans="1:9" x14ac:dyDescent="0.2">
      <c r="A2682" s="69">
        <v>2682</v>
      </c>
      <c r="B2682" s="89" t="s">
        <v>9302</v>
      </c>
      <c r="C2682" s="89" t="s">
        <v>9299</v>
      </c>
      <c r="D2682" s="89" t="s">
        <v>9300</v>
      </c>
      <c r="E2682" s="82">
        <v>3142930387</v>
      </c>
      <c r="F2682" s="95" t="s">
        <v>9301</v>
      </c>
      <c r="G2682" s="82"/>
      <c r="H2682" s="95" t="s">
        <v>4141</v>
      </c>
      <c r="I2682" s="92"/>
    </row>
    <row r="2683" spans="1:9" x14ac:dyDescent="0.2">
      <c r="A2683" s="69">
        <v>2683</v>
      </c>
      <c r="B2683" s="89" t="s">
        <v>9303</v>
      </c>
      <c r="C2683" s="89" t="s">
        <v>9304</v>
      </c>
      <c r="D2683" s="89" t="s">
        <v>9305</v>
      </c>
      <c r="E2683" s="82">
        <v>3002749231</v>
      </c>
      <c r="F2683" s="95" t="s">
        <v>7327</v>
      </c>
      <c r="G2683" s="82">
        <v>1022988577</v>
      </c>
      <c r="H2683" s="95" t="s">
        <v>1123</v>
      </c>
      <c r="I2683" s="246"/>
    </row>
    <row r="2684" spans="1:9" x14ac:dyDescent="0.2">
      <c r="A2684" s="69">
        <v>2684</v>
      </c>
      <c r="B2684" s="91" t="s">
        <v>9306</v>
      </c>
      <c r="C2684" s="91" t="s">
        <v>9307</v>
      </c>
      <c r="D2684" s="91" t="s">
        <v>9308</v>
      </c>
      <c r="E2684" s="87">
        <v>321374317</v>
      </c>
      <c r="F2684" s="107" t="s">
        <v>7693</v>
      </c>
      <c r="G2684" s="87">
        <v>1023896055</v>
      </c>
      <c r="H2684" s="107" t="s">
        <v>1123</v>
      </c>
      <c r="I2684" s="246"/>
    </row>
    <row r="2685" spans="1:9" x14ac:dyDescent="0.2">
      <c r="A2685" s="69">
        <v>2685</v>
      </c>
      <c r="B2685" s="89" t="s">
        <v>9309</v>
      </c>
      <c r="C2685" s="89" t="s">
        <v>9310</v>
      </c>
      <c r="D2685" s="89" t="s">
        <v>9311</v>
      </c>
      <c r="E2685" s="82">
        <v>3108583025</v>
      </c>
      <c r="F2685" s="95" t="s">
        <v>9312</v>
      </c>
      <c r="G2685" s="82">
        <v>1031135287</v>
      </c>
      <c r="H2685" s="95" t="s">
        <v>1123</v>
      </c>
      <c r="I2685" s="246"/>
    </row>
    <row r="2686" spans="1:9" x14ac:dyDescent="0.2">
      <c r="A2686" s="69">
        <v>2686</v>
      </c>
      <c r="B2686" s="89" t="s">
        <v>9313</v>
      </c>
      <c r="C2686" s="89" t="s">
        <v>9314</v>
      </c>
      <c r="D2686" s="89" t="s">
        <v>9315</v>
      </c>
      <c r="E2686" s="82">
        <v>3194381080</v>
      </c>
      <c r="F2686" s="95" t="s">
        <v>9316</v>
      </c>
      <c r="G2686" s="82">
        <v>97447290</v>
      </c>
      <c r="H2686" s="95" t="s">
        <v>1123</v>
      </c>
      <c r="I2686" s="246"/>
    </row>
    <row r="2687" spans="1:9" x14ac:dyDescent="0.2">
      <c r="A2687" s="69">
        <v>2687</v>
      </c>
      <c r="B2687" s="91" t="s">
        <v>8403</v>
      </c>
      <c r="C2687" s="91" t="s">
        <v>948</v>
      </c>
      <c r="D2687" s="91" t="s">
        <v>8404</v>
      </c>
      <c r="E2687" s="87">
        <v>322841331</v>
      </c>
      <c r="F2687" s="91" t="s">
        <v>2545</v>
      </c>
      <c r="G2687" s="87"/>
      <c r="H2687" s="95" t="s">
        <v>1123</v>
      </c>
      <c r="I2687" s="246"/>
    </row>
    <row r="2688" spans="1:9" x14ac:dyDescent="0.2">
      <c r="A2688" s="69">
        <v>2688</v>
      </c>
      <c r="B2688" s="89" t="s">
        <v>9317</v>
      </c>
      <c r="C2688" s="89" t="s">
        <v>8338</v>
      </c>
      <c r="D2688" s="89" t="s">
        <v>9318</v>
      </c>
      <c r="E2688" s="82">
        <v>3204044857</v>
      </c>
      <c r="F2688" s="95" t="s">
        <v>9319</v>
      </c>
      <c r="G2688" s="82">
        <v>52448605</v>
      </c>
      <c r="H2688" s="95" t="s">
        <v>1123</v>
      </c>
      <c r="I2688" s="246"/>
    </row>
    <row r="2689" spans="1:9" x14ac:dyDescent="0.2">
      <c r="A2689" s="69">
        <v>2689</v>
      </c>
      <c r="B2689" s="89" t="s">
        <v>9320</v>
      </c>
      <c r="C2689" s="89" t="s">
        <v>9321</v>
      </c>
      <c r="D2689" s="89" t="s">
        <v>9322</v>
      </c>
      <c r="E2689" s="82">
        <v>3225912918</v>
      </c>
      <c r="F2689" s="95" t="s">
        <v>961</v>
      </c>
      <c r="G2689" s="82">
        <v>1000214192</v>
      </c>
      <c r="H2689" s="95" t="s">
        <v>1123</v>
      </c>
      <c r="I2689" s="246"/>
    </row>
    <row r="2690" spans="1:9" x14ac:dyDescent="0.2">
      <c r="A2690" s="69">
        <v>2690</v>
      </c>
      <c r="B2690" s="89" t="s">
        <v>9323</v>
      </c>
      <c r="C2690" s="89" t="s">
        <v>9324</v>
      </c>
      <c r="D2690" s="89" t="s">
        <v>9325</v>
      </c>
      <c r="E2690" s="82">
        <v>3142376504</v>
      </c>
      <c r="F2690" s="95" t="s">
        <v>3969</v>
      </c>
      <c r="G2690" s="82">
        <v>52035604</v>
      </c>
      <c r="H2690" s="113" t="s">
        <v>1123</v>
      </c>
      <c r="I2690" s="246"/>
    </row>
    <row r="2691" spans="1:9" x14ac:dyDescent="0.2">
      <c r="A2691" s="69"/>
      <c r="B2691" s="89"/>
      <c r="C2691" s="89"/>
      <c r="D2691" s="89"/>
      <c r="E2691" s="82"/>
      <c r="F2691" s="95"/>
      <c r="G2691" s="82"/>
      <c r="H2691" s="95"/>
      <c r="I2691" s="92"/>
    </row>
    <row r="2692" spans="1:9" x14ac:dyDescent="0.2">
      <c r="A2692" s="69"/>
      <c r="B2692" s="89"/>
      <c r="C2692" s="89"/>
      <c r="D2692" s="89"/>
      <c r="E2692" s="82"/>
      <c r="F2692" s="95"/>
      <c r="G2692" s="82"/>
      <c r="H2692" s="95"/>
      <c r="I2692" s="92"/>
    </row>
    <row r="2693" spans="1:9" x14ac:dyDescent="0.2">
      <c r="A2693" s="69"/>
      <c r="B2693" s="89"/>
      <c r="C2693" s="89"/>
      <c r="D2693" s="89"/>
      <c r="E2693" s="82"/>
      <c r="F2693" s="95"/>
      <c r="G2693" s="82"/>
      <c r="H2693" s="95"/>
      <c r="I2693" s="92"/>
    </row>
    <row r="2694" spans="1:9" x14ac:dyDescent="0.2">
      <c r="A2694" s="69"/>
      <c r="B2694" s="89"/>
      <c r="C2694" s="89"/>
      <c r="D2694" s="89"/>
      <c r="E2694" s="82"/>
      <c r="F2694" s="95"/>
      <c r="G2694" s="82"/>
      <c r="H2694" s="95"/>
      <c r="I2694" s="92"/>
    </row>
    <row r="2695" spans="1:9" x14ac:dyDescent="0.2">
      <c r="A2695" s="69"/>
      <c r="B2695" s="89"/>
      <c r="C2695" s="89"/>
      <c r="D2695" s="89"/>
      <c r="E2695" s="82"/>
      <c r="F2695" s="95"/>
      <c r="G2695" s="82"/>
      <c r="H2695" s="95"/>
      <c r="I2695" s="92"/>
    </row>
    <row r="2696" spans="1:9" x14ac:dyDescent="0.2">
      <c r="A2696" s="69"/>
      <c r="B2696" s="89"/>
      <c r="C2696" s="89"/>
      <c r="D2696" s="89"/>
      <c r="E2696" s="82"/>
      <c r="F2696" s="95"/>
      <c r="G2696" s="82"/>
      <c r="H2696" s="95"/>
      <c r="I2696" s="92"/>
    </row>
    <row r="2697" spans="1:9" x14ac:dyDescent="0.2">
      <c r="A2697" s="69"/>
      <c r="B2697" s="89"/>
      <c r="C2697" s="89"/>
      <c r="D2697" s="89"/>
      <c r="E2697" s="82"/>
      <c r="F2697" s="95"/>
      <c r="G2697" s="82"/>
      <c r="H2697" s="95"/>
      <c r="I2697" s="92"/>
    </row>
    <row r="2698" spans="1:9" x14ac:dyDescent="0.2">
      <c r="A2698" s="69"/>
      <c r="B2698" s="89"/>
      <c r="C2698" s="89"/>
      <c r="D2698" s="89"/>
      <c r="E2698" s="82"/>
      <c r="F2698" s="95"/>
      <c r="G2698" s="82"/>
      <c r="H2698" s="95"/>
      <c r="I2698" s="92"/>
    </row>
    <row r="2699" spans="1:9" x14ac:dyDescent="0.2">
      <c r="I2699" s="92"/>
    </row>
    <row r="2700" spans="1:9" x14ac:dyDescent="0.2">
      <c r="A2700" s="69">
        <v>2700</v>
      </c>
      <c r="B2700" s="140" t="s">
        <v>5937</v>
      </c>
      <c r="C2700" s="140" t="s">
        <v>1701</v>
      </c>
      <c r="D2700" s="140" t="s">
        <v>5938</v>
      </c>
      <c r="E2700" s="141">
        <v>3636829</v>
      </c>
      <c r="F2700" s="139" t="s">
        <v>2621</v>
      </c>
      <c r="G2700" s="141">
        <v>79052446</v>
      </c>
      <c r="H2700" s="139" t="s">
        <v>1123</v>
      </c>
      <c r="I2700" s="92"/>
    </row>
    <row r="2701" spans="1:9" x14ac:dyDescent="0.2">
      <c r="A2701" s="69">
        <v>2701</v>
      </c>
      <c r="B2701" s="140" t="s">
        <v>5926</v>
      </c>
      <c r="C2701" s="140" t="s">
        <v>5927</v>
      </c>
      <c r="D2701" s="140" t="s">
        <v>5928</v>
      </c>
      <c r="E2701" s="141">
        <v>3622034</v>
      </c>
      <c r="F2701" s="139" t="s">
        <v>2621</v>
      </c>
      <c r="G2701" s="141">
        <v>51866043</v>
      </c>
      <c r="H2701" s="155" t="s">
        <v>1123</v>
      </c>
      <c r="I2701" s="92"/>
    </row>
    <row r="2702" spans="1:9" x14ac:dyDescent="0.2">
      <c r="A2702" s="69">
        <v>2702</v>
      </c>
      <c r="B2702" s="140" t="s">
        <v>5931</v>
      </c>
      <c r="C2702" s="140" t="s">
        <v>5932</v>
      </c>
      <c r="D2702" s="140" t="s">
        <v>5933</v>
      </c>
      <c r="E2702" s="141">
        <v>3204001915</v>
      </c>
      <c r="F2702" s="139" t="s">
        <v>2621</v>
      </c>
      <c r="G2702" s="141">
        <v>41707131</v>
      </c>
      <c r="H2702" s="155" t="s">
        <v>1123</v>
      </c>
      <c r="I2702" s="92"/>
    </row>
    <row r="2703" spans="1:9" x14ac:dyDescent="0.2">
      <c r="A2703" s="69">
        <v>2703</v>
      </c>
      <c r="B2703" s="89" t="s">
        <v>4855</v>
      </c>
      <c r="C2703" s="89" t="s">
        <v>4856</v>
      </c>
      <c r="D2703" s="89" t="s">
        <v>4857</v>
      </c>
      <c r="E2703" s="82">
        <v>3219127142</v>
      </c>
      <c r="F2703" s="95" t="s">
        <v>2621</v>
      </c>
      <c r="G2703" s="82">
        <v>52727846</v>
      </c>
      <c r="H2703" s="155" t="s">
        <v>1123</v>
      </c>
      <c r="I2703" s="92"/>
    </row>
    <row r="2704" spans="1:9" x14ac:dyDescent="0.2">
      <c r="A2704" s="69">
        <v>2704</v>
      </c>
      <c r="B2704" s="89" t="s">
        <v>5424</v>
      </c>
      <c r="C2704" s="89" t="s">
        <v>5425</v>
      </c>
      <c r="D2704" s="89" t="s">
        <v>5426</v>
      </c>
      <c r="E2704" s="82">
        <v>2894312</v>
      </c>
      <c r="F2704" s="95" t="s">
        <v>1896</v>
      </c>
      <c r="G2704" s="82">
        <v>17887888</v>
      </c>
      <c r="H2704" s="155" t="s">
        <v>1123</v>
      </c>
      <c r="I2704" s="92"/>
    </row>
    <row r="2705" spans="1:9" x14ac:dyDescent="0.2">
      <c r="A2705" s="69">
        <v>2705</v>
      </c>
      <c r="B2705" s="89" t="s">
        <v>4789</v>
      </c>
      <c r="C2705" s="89" t="s">
        <v>4790</v>
      </c>
      <c r="D2705" s="89" t="s">
        <v>4791</v>
      </c>
      <c r="E2705" s="82">
        <v>8620893</v>
      </c>
      <c r="F2705" s="95" t="s">
        <v>1896</v>
      </c>
      <c r="G2705" s="82">
        <v>3017482</v>
      </c>
      <c r="H2705" s="155" t="s">
        <v>1123</v>
      </c>
      <c r="I2705" s="92"/>
    </row>
    <row r="2706" spans="1:9" x14ac:dyDescent="0.2">
      <c r="A2706" s="69">
        <v>2706</v>
      </c>
      <c r="B2706" s="89" t="s">
        <v>7484</v>
      </c>
      <c r="C2706" s="89" t="s">
        <v>7485</v>
      </c>
      <c r="D2706" s="89" t="s">
        <v>7486</v>
      </c>
      <c r="E2706" s="82">
        <v>3102083757</v>
      </c>
      <c r="F2706" s="95" t="s">
        <v>2621</v>
      </c>
      <c r="G2706" s="82"/>
      <c r="H2706" s="155" t="s">
        <v>1123</v>
      </c>
      <c r="I2706" s="92"/>
    </row>
    <row r="2707" spans="1:9" x14ac:dyDescent="0.2">
      <c r="A2707" s="69">
        <v>2707</v>
      </c>
      <c r="B2707" s="89" t="s">
        <v>7487</v>
      </c>
      <c r="C2707" s="89" t="s">
        <v>7488</v>
      </c>
      <c r="D2707" s="89" t="s">
        <v>7489</v>
      </c>
      <c r="E2707" s="82">
        <v>3102108291</v>
      </c>
      <c r="F2707" s="95" t="s">
        <v>2621</v>
      </c>
      <c r="G2707" s="82"/>
      <c r="H2707" s="155" t="s">
        <v>1123</v>
      </c>
      <c r="I2707" s="92"/>
    </row>
    <row r="2708" spans="1:9" x14ac:dyDescent="0.2">
      <c r="A2708" s="69">
        <v>2708</v>
      </c>
      <c r="B2708" s="146" t="s">
        <v>1941</v>
      </c>
      <c r="C2708" s="89" t="s">
        <v>639</v>
      </c>
      <c r="D2708" s="89" t="s">
        <v>1942</v>
      </c>
      <c r="E2708" s="82">
        <v>3118927597</v>
      </c>
      <c r="F2708" s="95" t="s">
        <v>1943</v>
      </c>
      <c r="G2708" s="82"/>
      <c r="H2708" s="155" t="s">
        <v>1123</v>
      </c>
      <c r="I2708" s="92"/>
    </row>
    <row r="2709" spans="1:9" x14ac:dyDescent="0.2">
      <c r="A2709" s="69">
        <v>2709</v>
      </c>
      <c r="B2709" s="89" t="s">
        <v>4980</v>
      </c>
      <c r="C2709" s="89" t="s">
        <v>2823</v>
      </c>
      <c r="D2709" s="89" t="s">
        <v>4981</v>
      </c>
      <c r="E2709" s="82">
        <v>3138831209</v>
      </c>
      <c r="F2709" s="95" t="s">
        <v>1896</v>
      </c>
      <c r="G2709" s="82">
        <v>41477845</v>
      </c>
      <c r="H2709" s="155" t="s">
        <v>1123</v>
      </c>
      <c r="I2709" s="92"/>
    </row>
    <row r="2710" spans="1:9" x14ac:dyDescent="0.2">
      <c r="A2710" s="69">
        <v>2710</v>
      </c>
      <c r="B2710" s="89" t="s">
        <v>7490</v>
      </c>
      <c r="C2710" s="89" t="s">
        <v>639</v>
      </c>
      <c r="D2710" s="89" t="s">
        <v>7491</v>
      </c>
      <c r="E2710" s="82">
        <v>3209629304</v>
      </c>
      <c r="F2710" s="95" t="s">
        <v>2621</v>
      </c>
      <c r="G2710" s="82"/>
      <c r="H2710" s="155" t="s">
        <v>1123</v>
      </c>
      <c r="I2710" s="92"/>
    </row>
    <row r="2711" spans="1:9" x14ac:dyDescent="0.2">
      <c r="A2711" s="69">
        <v>2711</v>
      </c>
      <c r="B2711" s="89" t="s">
        <v>7492</v>
      </c>
      <c r="C2711" s="89" t="s">
        <v>7493</v>
      </c>
      <c r="D2711" s="89" t="s">
        <v>3134</v>
      </c>
      <c r="E2711" s="82">
        <v>3122530957</v>
      </c>
      <c r="F2711" s="95" t="s">
        <v>2621</v>
      </c>
      <c r="G2711" s="82"/>
      <c r="H2711" s="155" t="s">
        <v>1123</v>
      </c>
      <c r="I2711" s="92"/>
    </row>
    <row r="2712" spans="1:9" x14ac:dyDescent="0.2">
      <c r="A2712" s="69">
        <v>2712</v>
      </c>
      <c r="B2712" s="89" t="s">
        <v>7494</v>
      </c>
      <c r="C2712" s="89" t="s">
        <v>639</v>
      </c>
      <c r="D2712" s="89" t="s">
        <v>7495</v>
      </c>
      <c r="E2712" s="82">
        <v>3123414852</v>
      </c>
      <c r="F2712" s="95" t="s">
        <v>2621</v>
      </c>
      <c r="G2712" s="82"/>
      <c r="H2712" s="155" t="s">
        <v>1123</v>
      </c>
      <c r="I2712" s="92"/>
    </row>
    <row r="2713" spans="1:9" x14ac:dyDescent="0.2">
      <c r="A2713" s="69">
        <v>2713</v>
      </c>
      <c r="B2713" s="140" t="s">
        <v>7496</v>
      </c>
      <c r="C2713" s="140" t="s">
        <v>1195</v>
      </c>
      <c r="D2713" s="140" t="s">
        <v>7497</v>
      </c>
      <c r="E2713" s="141">
        <v>3134695758</v>
      </c>
      <c r="F2713" s="139" t="s">
        <v>1896</v>
      </c>
      <c r="G2713" s="141"/>
      <c r="H2713" s="155" t="s">
        <v>1123</v>
      </c>
      <c r="I2713" s="92"/>
    </row>
    <row r="2714" spans="1:9" x14ac:dyDescent="0.2">
      <c r="A2714" s="69">
        <v>2714</v>
      </c>
      <c r="B2714" s="140" t="s">
        <v>7498</v>
      </c>
      <c r="C2714" s="140" t="s">
        <v>7499</v>
      </c>
      <c r="D2714" s="140" t="s">
        <v>7500</v>
      </c>
      <c r="E2714" s="141">
        <v>2338111</v>
      </c>
      <c r="F2714" s="139" t="s">
        <v>1896</v>
      </c>
      <c r="G2714" s="141"/>
      <c r="H2714" s="155" t="s">
        <v>1123</v>
      </c>
      <c r="I2714" s="92"/>
    </row>
    <row r="2715" spans="1:9" x14ac:dyDescent="0.2">
      <c r="A2715" s="69">
        <v>2715</v>
      </c>
      <c r="B2715" s="140" t="s">
        <v>7501</v>
      </c>
      <c r="C2715" s="140" t="s">
        <v>7502</v>
      </c>
      <c r="D2715" s="140" t="s">
        <v>7503</v>
      </c>
      <c r="E2715" s="141">
        <v>3219113973</v>
      </c>
      <c r="F2715" s="139" t="s">
        <v>1896</v>
      </c>
      <c r="G2715" s="141"/>
      <c r="H2715" s="155" t="s">
        <v>1123</v>
      </c>
      <c r="I2715" s="92"/>
    </row>
    <row r="2716" spans="1:9" x14ac:dyDescent="0.2">
      <c r="A2716" s="69">
        <v>2716</v>
      </c>
      <c r="B2716" s="140" t="s">
        <v>7504</v>
      </c>
      <c r="C2716" s="140" t="s">
        <v>947</v>
      </c>
      <c r="D2716" s="140" t="s">
        <v>7505</v>
      </c>
      <c r="E2716" s="141">
        <v>3142064753</v>
      </c>
      <c r="F2716" s="139" t="s">
        <v>1896</v>
      </c>
      <c r="G2716" s="141"/>
      <c r="H2716" s="155" t="s">
        <v>1123</v>
      </c>
      <c r="I2716" s="92"/>
    </row>
    <row r="2717" spans="1:9" x14ac:dyDescent="0.2">
      <c r="A2717" s="69">
        <v>2717</v>
      </c>
      <c r="B2717" s="140" t="s">
        <v>7506</v>
      </c>
      <c r="C2717" s="140" t="s">
        <v>7507</v>
      </c>
      <c r="D2717" s="140" t="s">
        <v>7508</v>
      </c>
      <c r="E2717" s="141">
        <v>3114926040</v>
      </c>
      <c r="F2717" s="139" t="s">
        <v>2631</v>
      </c>
      <c r="G2717" s="141">
        <v>20781549</v>
      </c>
      <c r="H2717" s="155" t="s">
        <v>1123</v>
      </c>
      <c r="I2717" s="92"/>
    </row>
    <row r="2718" spans="1:9" x14ac:dyDescent="0.2">
      <c r="A2718" s="69">
        <v>2718</v>
      </c>
      <c r="B2718" s="140" t="s">
        <v>7509</v>
      </c>
      <c r="C2718" s="140" t="s">
        <v>7510</v>
      </c>
      <c r="D2718" s="140" t="s">
        <v>7511</v>
      </c>
      <c r="E2718" s="141">
        <v>3043276660</v>
      </c>
      <c r="F2718" s="139" t="s">
        <v>2631</v>
      </c>
      <c r="G2718" s="141">
        <v>52011329</v>
      </c>
      <c r="H2718" s="155" t="s">
        <v>1123</v>
      </c>
      <c r="I2718" s="92"/>
    </row>
    <row r="2719" spans="1:9" x14ac:dyDescent="0.2">
      <c r="A2719" s="69">
        <v>2719</v>
      </c>
      <c r="B2719" s="140" t="s">
        <v>7512</v>
      </c>
      <c r="C2719" s="140" t="s">
        <v>946</v>
      </c>
      <c r="D2719" s="140" t="s">
        <v>1959</v>
      </c>
      <c r="E2719" s="141">
        <v>3124626442</v>
      </c>
      <c r="F2719" s="139" t="s">
        <v>1896</v>
      </c>
      <c r="G2719" s="141"/>
      <c r="H2719" s="155" t="s">
        <v>1123</v>
      </c>
      <c r="I2719" s="92"/>
    </row>
    <row r="2720" spans="1:9" x14ac:dyDescent="0.2">
      <c r="A2720" s="69">
        <v>2720</v>
      </c>
      <c r="B2720" s="140" t="s">
        <v>7513</v>
      </c>
      <c r="C2720" s="140" t="s">
        <v>7514</v>
      </c>
      <c r="D2720" s="140" t="s">
        <v>2967</v>
      </c>
      <c r="E2720" s="141">
        <v>3115721457</v>
      </c>
      <c r="F2720" s="139" t="s">
        <v>1896</v>
      </c>
      <c r="G2720" s="141"/>
      <c r="H2720" s="155" t="s">
        <v>1123</v>
      </c>
      <c r="I2720" s="92"/>
    </row>
    <row r="2721" spans="1:9" x14ac:dyDescent="0.2">
      <c r="A2721" s="69">
        <v>2721</v>
      </c>
      <c r="B2721" s="140" t="s">
        <v>7515</v>
      </c>
      <c r="C2721" s="140" t="s">
        <v>639</v>
      </c>
      <c r="D2721" s="140" t="s">
        <v>7516</v>
      </c>
      <c r="E2721" s="141">
        <v>3132228238</v>
      </c>
      <c r="F2721" s="139" t="s">
        <v>1896</v>
      </c>
      <c r="G2721" s="141"/>
      <c r="H2721" s="155" t="s">
        <v>1123</v>
      </c>
      <c r="I2721" s="92"/>
    </row>
    <row r="2722" spans="1:9" x14ac:dyDescent="0.2">
      <c r="A2722" s="69">
        <v>2722</v>
      </c>
      <c r="B2722" s="140" t="s">
        <v>7517</v>
      </c>
      <c r="C2722" s="140" t="s">
        <v>7518</v>
      </c>
      <c r="D2722" s="140" t="s">
        <v>7519</v>
      </c>
      <c r="E2722" s="141">
        <v>3203969801</v>
      </c>
      <c r="F2722" s="139" t="s">
        <v>1896</v>
      </c>
      <c r="G2722" s="141"/>
      <c r="H2722" s="155" t="s">
        <v>1123</v>
      </c>
      <c r="I2722" s="92"/>
    </row>
    <row r="2723" spans="1:9" x14ac:dyDescent="0.2">
      <c r="A2723" s="69">
        <v>2723</v>
      </c>
      <c r="B2723" s="140" t="s">
        <v>7520</v>
      </c>
      <c r="C2723" s="140" t="s">
        <v>947</v>
      </c>
      <c r="D2723" s="140" t="s">
        <v>7521</v>
      </c>
      <c r="E2723" s="141">
        <v>3208905103</v>
      </c>
      <c r="F2723" s="139" t="s">
        <v>1896</v>
      </c>
      <c r="G2723" s="141"/>
      <c r="H2723" s="155" t="s">
        <v>8611</v>
      </c>
      <c r="I2723" s="92"/>
    </row>
    <row r="2724" spans="1:9" x14ac:dyDescent="0.2">
      <c r="A2724" s="69">
        <v>2724</v>
      </c>
      <c r="B2724" s="140" t="s">
        <v>7522</v>
      </c>
      <c r="C2724" s="140" t="s">
        <v>7523</v>
      </c>
      <c r="D2724" s="140" t="s">
        <v>7524</v>
      </c>
      <c r="E2724" s="141">
        <v>3112164926</v>
      </c>
      <c r="F2724" s="139" t="s">
        <v>1896</v>
      </c>
      <c r="G2724" s="141"/>
      <c r="H2724" s="155" t="s">
        <v>1123</v>
      </c>
      <c r="I2724" s="92"/>
    </row>
    <row r="2725" spans="1:9" x14ac:dyDescent="0.2">
      <c r="A2725" s="69">
        <v>2725</v>
      </c>
      <c r="B2725" s="140" t="s">
        <v>7525</v>
      </c>
      <c r="C2725" s="140" t="s">
        <v>7526</v>
      </c>
      <c r="D2725" s="140" t="s">
        <v>7527</v>
      </c>
      <c r="E2725" s="141">
        <v>3132102972</v>
      </c>
      <c r="F2725" s="139" t="s">
        <v>2621</v>
      </c>
      <c r="G2725" s="141"/>
      <c r="H2725" s="155" t="s">
        <v>1123</v>
      </c>
      <c r="I2725" s="92"/>
    </row>
    <row r="2726" spans="1:9" x14ac:dyDescent="0.2">
      <c r="A2726" s="69">
        <v>2726</v>
      </c>
      <c r="B2726" s="140" t="s">
        <v>7528</v>
      </c>
      <c r="C2726" s="140" t="s">
        <v>5935</v>
      </c>
      <c r="D2726" s="140" t="s">
        <v>7529</v>
      </c>
      <c r="E2726" s="141">
        <v>3202204824</v>
      </c>
      <c r="F2726" s="139" t="s">
        <v>2621</v>
      </c>
      <c r="G2726" s="141"/>
      <c r="H2726" s="155" t="s">
        <v>1123</v>
      </c>
      <c r="I2726" s="92"/>
    </row>
    <row r="2727" spans="1:9" x14ac:dyDescent="0.2">
      <c r="A2727" s="69">
        <v>2727</v>
      </c>
      <c r="B2727" s="140" t="s">
        <v>7530</v>
      </c>
      <c r="C2727" s="140" t="s">
        <v>7531</v>
      </c>
      <c r="D2727" s="140" t="s">
        <v>7532</v>
      </c>
      <c r="E2727" s="141">
        <v>3202608581</v>
      </c>
      <c r="F2727" s="139" t="s">
        <v>2621</v>
      </c>
      <c r="G2727" s="141"/>
      <c r="H2727" s="155" t="s">
        <v>1123</v>
      </c>
      <c r="I2727" s="92"/>
    </row>
    <row r="2728" spans="1:9" x14ac:dyDescent="0.2">
      <c r="A2728" s="69">
        <v>2728</v>
      </c>
      <c r="B2728" s="140" t="s">
        <v>7533</v>
      </c>
      <c r="C2728" s="140" t="s">
        <v>7534</v>
      </c>
      <c r="D2728" s="140" t="s">
        <v>7535</v>
      </c>
      <c r="E2728" s="141">
        <v>3112028683</v>
      </c>
      <c r="F2728" s="139" t="s">
        <v>2631</v>
      </c>
      <c r="G2728" s="141"/>
      <c r="H2728" s="155" t="s">
        <v>1123</v>
      </c>
      <c r="I2728" s="92"/>
    </row>
    <row r="2729" spans="1:9" x14ac:dyDescent="0.2">
      <c r="A2729" s="69">
        <v>2729</v>
      </c>
      <c r="B2729" s="140" t="s">
        <v>7536</v>
      </c>
      <c r="C2729" s="140" t="s">
        <v>1525</v>
      </c>
      <c r="D2729" s="140" t="s">
        <v>7537</v>
      </c>
      <c r="E2729" s="141">
        <v>3209509940</v>
      </c>
      <c r="F2729" s="139" t="s">
        <v>1896</v>
      </c>
      <c r="G2729" s="141"/>
      <c r="H2729" s="155" t="s">
        <v>1123</v>
      </c>
      <c r="I2729" s="92"/>
    </row>
    <row r="2730" spans="1:9" x14ac:dyDescent="0.2">
      <c r="A2730" s="69">
        <v>2730</v>
      </c>
      <c r="B2730" s="140" t="s">
        <v>7538</v>
      </c>
      <c r="C2730" s="140" t="s">
        <v>7539</v>
      </c>
      <c r="D2730" s="140" t="s">
        <v>7540</v>
      </c>
      <c r="E2730" s="141">
        <v>3186909588</v>
      </c>
      <c r="F2730" s="139" t="s">
        <v>1896</v>
      </c>
      <c r="G2730" s="141"/>
      <c r="H2730" s="155" t="s">
        <v>1123</v>
      </c>
      <c r="I2730" s="92"/>
    </row>
    <row r="2731" spans="1:9" x14ac:dyDescent="0.2">
      <c r="A2731" s="69">
        <v>2731</v>
      </c>
      <c r="B2731" s="140" t="s">
        <v>7541</v>
      </c>
      <c r="C2731" s="140" t="s">
        <v>7542</v>
      </c>
      <c r="D2731" s="140" t="s">
        <v>7543</v>
      </c>
      <c r="E2731" s="141">
        <v>3142740738</v>
      </c>
      <c r="F2731" s="139" t="s">
        <v>1896</v>
      </c>
      <c r="G2731" s="141"/>
      <c r="H2731" s="155" t="s">
        <v>1123</v>
      </c>
      <c r="I2731" s="92"/>
    </row>
    <row r="2732" spans="1:9" x14ac:dyDescent="0.2">
      <c r="A2732" s="69">
        <v>2732</v>
      </c>
      <c r="B2732" s="140" t="s">
        <v>7544</v>
      </c>
      <c r="C2732" s="140" t="s">
        <v>639</v>
      </c>
      <c r="D2732" s="140" t="s">
        <v>4984</v>
      </c>
      <c r="E2732" s="141">
        <v>3125047851</v>
      </c>
      <c r="F2732" s="139" t="s">
        <v>1896</v>
      </c>
      <c r="G2732" s="141"/>
      <c r="H2732" s="155" t="s">
        <v>1123</v>
      </c>
      <c r="I2732" s="92"/>
    </row>
    <row r="2733" spans="1:9" x14ac:dyDescent="0.2">
      <c r="A2733" s="69">
        <v>2733</v>
      </c>
      <c r="B2733" s="140" t="s">
        <v>7545</v>
      </c>
      <c r="C2733" s="140" t="s">
        <v>7546</v>
      </c>
      <c r="D2733" s="140" t="s">
        <v>4956</v>
      </c>
      <c r="E2733" s="141">
        <v>3203550985</v>
      </c>
      <c r="F2733" s="139" t="s">
        <v>1896</v>
      </c>
      <c r="G2733" s="141"/>
      <c r="H2733" s="155" t="s">
        <v>1123</v>
      </c>
      <c r="I2733" s="92"/>
    </row>
    <row r="2734" spans="1:9" x14ac:dyDescent="0.2">
      <c r="A2734" s="144">
        <v>2734</v>
      </c>
      <c r="B2734" s="147" t="s">
        <v>2222</v>
      </c>
      <c r="C2734" s="140" t="s">
        <v>639</v>
      </c>
      <c r="D2734" s="140" t="s">
        <v>2223</v>
      </c>
      <c r="E2734" s="141">
        <v>4752308</v>
      </c>
      <c r="F2734" s="139" t="s">
        <v>1943</v>
      </c>
      <c r="G2734" s="141"/>
      <c r="H2734" s="155" t="s">
        <v>1123</v>
      </c>
      <c r="I2734" s="92"/>
    </row>
    <row r="2735" spans="1:9" x14ac:dyDescent="0.2">
      <c r="A2735" s="144">
        <v>2735</v>
      </c>
      <c r="B2735" s="140" t="s">
        <v>5684</v>
      </c>
      <c r="C2735" s="140" t="s">
        <v>5685</v>
      </c>
      <c r="D2735" s="140" t="s">
        <v>3062</v>
      </c>
      <c r="E2735" s="141">
        <v>3114595708</v>
      </c>
      <c r="F2735" s="139" t="s">
        <v>5686</v>
      </c>
      <c r="G2735" s="141" t="s">
        <v>5687</v>
      </c>
      <c r="H2735" s="155" t="s">
        <v>1123</v>
      </c>
      <c r="I2735" s="92"/>
    </row>
    <row r="2736" spans="1:9" x14ac:dyDescent="0.2">
      <c r="A2736" s="144">
        <v>2736</v>
      </c>
      <c r="B2736" s="140" t="s">
        <v>7547</v>
      </c>
      <c r="C2736" s="140" t="s">
        <v>7548</v>
      </c>
      <c r="D2736" s="140"/>
      <c r="E2736" s="141">
        <v>3142359716</v>
      </c>
      <c r="F2736" s="139" t="s">
        <v>2621</v>
      </c>
      <c r="G2736" s="141"/>
      <c r="H2736" s="155" t="s">
        <v>1123</v>
      </c>
      <c r="I2736" s="92"/>
    </row>
    <row r="2737" spans="1:9" x14ac:dyDescent="0.2">
      <c r="A2737" s="144">
        <v>2737</v>
      </c>
      <c r="B2737" s="140" t="s">
        <v>4852</v>
      </c>
      <c r="C2737" s="140" t="s">
        <v>7549</v>
      </c>
      <c r="D2737" s="140" t="s">
        <v>7550</v>
      </c>
      <c r="E2737" s="141">
        <v>3214182702</v>
      </c>
      <c r="F2737" s="139" t="s">
        <v>2621</v>
      </c>
      <c r="G2737" s="82"/>
      <c r="H2737" s="155" t="s">
        <v>1123</v>
      </c>
      <c r="I2737" s="92"/>
    </row>
    <row r="2738" spans="1:9" x14ac:dyDescent="0.2">
      <c r="A2738" s="144">
        <v>2738</v>
      </c>
      <c r="B2738" s="140" t="s">
        <v>7551</v>
      </c>
      <c r="C2738" s="140" t="s">
        <v>7552</v>
      </c>
      <c r="D2738" s="140" t="s">
        <v>7553</v>
      </c>
      <c r="E2738" s="82"/>
      <c r="F2738" s="139" t="s">
        <v>2621</v>
      </c>
      <c r="G2738" s="82"/>
      <c r="H2738" s="155" t="s">
        <v>1123</v>
      </c>
      <c r="I2738" s="92"/>
    </row>
    <row r="2739" spans="1:9" x14ac:dyDescent="0.2">
      <c r="A2739" s="144">
        <v>2739</v>
      </c>
      <c r="B2739" s="140" t="s">
        <v>7554</v>
      </c>
      <c r="C2739" s="140" t="s">
        <v>7555</v>
      </c>
      <c r="D2739" s="140" t="s">
        <v>7556</v>
      </c>
      <c r="E2739" s="141">
        <v>3124359508</v>
      </c>
      <c r="F2739" s="139" t="s">
        <v>2621</v>
      </c>
      <c r="G2739" s="82"/>
      <c r="H2739" s="155" t="s">
        <v>1123</v>
      </c>
      <c r="I2739" s="92"/>
    </row>
    <row r="2740" spans="1:9" x14ac:dyDescent="0.2">
      <c r="A2740" s="144">
        <v>2740</v>
      </c>
      <c r="B2740" s="140" t="s">
        <v>7557</v>
      </c>
      <c r="C2740" s="140" t="s">
        <v>7558</v>
      </c>
      <c r="D2740" s="140" t="s">
        <v>7559</v>
      </c>
      <c r="E2740" s="141">
        <v>3507808049</v>
      </c>
      <c r="F2740" s="139" t="s">
        <v>7560</v>
      </c>
      <c r="G2740" s="82"/>
      <c r="H2740" s="155" t="s">
        <v>1123</v>
      </c>
      <c r="I2740" s="92"/>
    </row>
    <row r="2741" spans="1:9" x14ac:dyDescent="0.2">
      <c r="A2741" s="144">
        <v>2741</v>
      </c>
      <c r="B2741" s="140" t="s">
        <v>7561</v>
      </c>
      <c r="C2741" s="140" t="s">
        <v>7562</v>
      </c>
      <c r="D2741" s="140" t="s">
        <v>7563</v>
      </c>
      <c r="E2741" s="141">
        <v>3114666449</v>
      </c>
      <c r="F2741" s="139" t="s">
        <v>2621</v>
      </c>
      <c r="G2741" s="82"/>
      <c r="H2741" s="155" t="s">
        <v>1123</v>
      </c>
      <c r="I2741" s="92"/>
    </row>
    <row r="2742" spans="1:9" x14ac:dyDescent="0.2">
      <c r="A2742" s="144">
        <v>2742</v>
      </c>
      <c r="B2742" s="140" t="s">
        <v>7564</v>
      </c>
      <c r="C2742" s="140" t="s">
        <v>7565</v>
      </c>
      <c r="D2742" s="140" t="s">
        <v>7566</v>
      </c>
      <c r="E2742" s="141">
        <v>3014700343</v>
      </c>
      <c r="F2742" s="139" t="s">
        <v>2621</v>
      </c>
      <c r="G2742" s="141" t="s">
        <v>7567</v>
      </c>
      <c r="H2742" s="155" t="s">
        <v>1123</v>
      </c>
      <c r="I2742" s="92"/>
    </row>
    <row r="2743" spans="1:9" x14ac:dyDescent="0.2">
      <c r="A2743" s="144">
        <v>2743</v>
      </c>
      <c r="B2743" s="140" t="s">
        <v>7568</v>
      </c>
      <c r="C2743" s="140" t="s">
        <v>7569</v>
      </c>
      <c r="D2743" s="140" t="s">
        <v>7570</v>
      </c>
      <c r="E2743" s="141">
        <v>3138832248</v>
      </c>
      <c r="F2743" s="139" t="s">
        <v>5037</v>
      </c>
      <c r="G2743" s="82"/>
      <c r="H2743" s="155" t="s">
        <v>1123</v>
      </c>
      <c r="I2743" s="92"/>
    </row>
    <row r="2744" spans="1:9" x14ac:dyDescent="0.2">
      <c r="A2744" s="144">
        <v>2744</v>
      </c>
      <c r="B2744" s="140" t="s">
        <v>7571</v>
      </c>
      <c r="C2744" s="140" t="s">
        <v>5273</v>
      </c>
      <c r="D2744" s="140" t="s">
        <v>7572</v>
      </c>
      <c r="E2744" s="141">
        <v>3112596404</v>
      </c>
      <c r="F2744" s="139" t="s">
        <v>7560</v>
      </c>
      <c r="G2744" s="82"/>
      <c r="H2744" s="155" t="s">
        <v>1123</v>
      </c>
      <c r="I2744" s="92"/>
    </row>
    <row r="2745" spans="1:9" x14ac:dyDescent="0.2">
      <c r="A2745" s="144">
        <v>2745</v>
      </c>
      <c r="B2745" s="140" t="s">
        <v>7573</v>
      </c>
      <c r="C2745" s="140" t="s">
        <v>7574</v>
      </c>
      <c r="D2745" s="140" t="s">
        <v>7575</v>
      </c>
      <c r="E2745" s="141">
        <v>3203438179</v>
      </c>
      <c r="F2745" s="139" t="s">
        <v>2621</v>
      </c>
      <c r="G2745" s="82"/>
      <c r="H2745" s="155" t="s">
        <v>1123</v>
      </c>
      <c r="I2745" s="92"/>
    </row>
    <row r="2746" spans="1:9" x14ac:dyDescent="0.2">
      <c r="A2746" s="144">
        <v>2746</v>
      </c>
      <c r="B2746" s="140" t="s">
        <v>7576</v>
      </c>
      <c r="C2746" s="140" t="s">
        <v>7577</v>
      </c>
      <c r="D2746" s="140" t="s">
        <v>7578</v>
      </c>
      <c r="E2746" s="141">
        <v>3115852656</v>
      </c>
      <c r="F2746" s="139" t="s">
        <v>2621</v>
      </c>
      <c r="G2746" s="82"/>
      <c r="H2746" s="155" t="s">
        <v>1123</v>
      </c>
      <c r="I2746" s="92"/>
    </row>
    <row r="2747" spans="1:9" x14ac:dyDescent="0.2">
      <c r="A2747" s="144">
        <v>2747</v>
      </c>
      <c r="B2747" s="140" t="s">
        <v>7579</v>
      </c>
      <c r="C2747" s="140" t="s">
        <v>7580</v>
      </c>
      <c r="D2747" s="140" t="s">
        <v>3062</v>
      </c>
      <c r="E2747" s="141">
        <v>3135390495</v>
      </c>
      <c r="F2747" s="139" t="s">
        <v>7560</v>
      </c>
      <c r="G2747" s="82"/>
      <c r="H2747" s="155" t="s">
        <v>1123</v>
      </c>
      <c r="I2747" s="92"/>
    </row>
    <row r="2748" spans="1:9" x14ac:dyDescent="0.2">
      <c r="A2748" s="69">
        <v>2748</v>
      </c>
      <c r="B2748" s="89" t="s">
        <v>8027</v>
      </c>
      <c r="C2748" s="89" t="s">
        <v>8028</v>
      </c>
      <c r="D2748" s="89" t="s">
        <v>8029</v>
      </c>
      <c r="E2748" s="82">
        <v>3114522050</v>
      </c>
      <c r="F2748" s="95" t="s">
        <v>1896</v>
      </c>
      <c r="G2748" s="82">
        <v>19307668</v>
      </c>
      <c r="H2748" s="155" t="s">
        <v>1123</v>
      </c>
      <c r="I2748" s="92"/>
    </row>
    <row r="2749" spans="1:9" x14ac:dyDescent="0.2">
      <c r="A2749" s="69">
        <v>2749</v>
      </c>
      <c r="B2749" s="89" t="s">
        <v>8245</v>
      </c>
      <c r="C2749" s="89" t="s">
        <v>8243</v>
      </c>
      <c r="D2749" s="89" t="s">
        <v>8244</v>
      </c>
      <c r="E2749" s="82">
        <v>3226004569</v>
      </c>
      <c r="F2749" s="95" t="s">
        <v>1896</v>
      </c>
      <c r="G2749" s="82"/>
      <c r="H2749" s="155" t="s">
        <v>1123</v>
      </c>
      <c r="I2749" s="92"/>
    </row>
    <row r="2750" spans="1:9" x14ac:dyDescent="0.2">
      <c r="A2750" s="69">
        <v>2750</v>
      </c>
      <c r="B2750" s="89" t="s">
        <v>8375</v>
      </c>
      <c r="C2750" s="89" t="s">
        <v>8376</v>
      </c>
      <c r="D2750" s="89" t="s">
        <v>8377</v>
      </c>
      <c r="E2750" s="82">
        <v>3213431593</v>
      </c>
      <c r="F2750" s="95" t="s">
        <v>2621</v>
      </c>
      <c r="G2750" s="82"/>
      <c r="H2750" s="155" t="s">
        <v>1123</v>
      </c>
      <c r="I2750" s="92"/>
    </row>
    <row r="2751" spans="1:9" x14ac:dyDescent="0.2">
      <c r="A2751" s="69">
        <v>2751</v>
      </c>
      <c r="B2751" s="89" t="s">
        <v>3197</v>
      </c>
      <c r="C2751" s="89" t="s">
        <v>5596</v>
      </c>
      <c r="D2751" s="89" t="s">
        <v>8378</v>
      </c>
      <c r="E2751" s="82">
        <v>3002296827</v>
      </c>
      <c r="F2751" s="95" t="s">
        <v>2621</v>
      </c>
      <c r="G2751" s="82"/>
      <c r="H2751" s="155" t="s">
        <v>1123</v>
      </c>
      <c r="I2751" s="92"/>
    </row>
    <row r="2752" spans="1:9" x14ac:dyDescent="0.2">
      <c r="A2752" s="69">
        <v>2752</v>
      </c>
      <c r="B2752" s="89" t="s">
        <v>8379</v>
      </c>
      <c r="C2752" s="89" t="s">
        <v>8380</v>
      </c>
      <c r="D2752" s="89" t="s">
        <v>8381</v>
      </c>
      <c r="E2752" s="82">
        <v>3173364416</v>
      </c>
      <c r="F2752" s="95" t="s">
        <v>2621</v>
      </c>
      <c r="G2752" s="82"/>
      <c r="H2752" s="155" t="s">
        <v>8611</v>
      </c>
      <c r="I2752" s="92"/>
    </row>
    <row r="2753" spans="1:9" x14ac:dyDescent="0.2">
      <c r="A2753" s="69"/>
      <c r="B2753" s="89"/>
      <c r="C2753" s="89"/>
      <c r="D2753" s="89"/>
      <c r="E2753" s="82"/>
      <c r="F2753" s="95"/>
      <c r="G2753" s="82"/>
      <c r="H2753" s="95"/>
      <c r="I2753" s="92"/>
    </row>
    <row r="2754" spans="1:9" x14ac:dyDescent="0.2">
      <c r="A2754" s="69"/>
      <c r="B2754" s="89"/>
      <c r="C2754" s="89"/>
      <c r="D2754" s="89"/>
      <c r="E2754" s="82"/>
      <c r="F2754" s="95"/>
      <c r="G2754" s="82"/>
      <c r="H2754" s="95"/>
      <c r="I2754" s="92"/>
    </row>
    <row r="2755" spans="1:9" x14ac:dyDescent="0.2">
      <c r="A2755" s="69"/>
      <c r="B2755" s="89"/>
      <c r="C2755" s="89"/>
      <c r="D2755" s="89"/>
      <c r="E2755" s="82"/>
      <c r="F2755" s="95"/>
      <c r="G2755" s="82"/>
      <c r="H2755" s="95"/>
      <c r="I2755" s="92"/>
    </row>
    <row r="2756" spans="1:9" x14ac:dyDescent="0.2">
      <c r="A2756" s="69"/>
      <c r="B2756" s="89"/>
      <c r="C2756" s="89"/>
      <c r="D2756" s="89"/>
      <c r="E2756" s="82"/>
      <c r="F2756" s="95"/>
      <c r="G2756" s="82"/>
      <c r="H2756" s="95"/>
      <c r="I2756" s="92"/>
    </row>
    <row r="2757" spans="1:9" x14ac:dyDescent="0.2">
      <c r="A2757" s="69"/>
      <c r="B2757" s="89"/>
      <c r="C2757" s="89"/>
      <c r="D2757" s="89"/>
      <c r="E2757" s="82"/>
      <c r="F2757" s="95"/>
      <c r="G2757" s="82"/>
      <c r="H2757" s="95"/>
      <c r="I2757" s="92"/>
    </row>
    <row r="2758" spans="1:9" x14ac:dyDescent="0.2">
      <c r="A2758" s="69"/>
      <c r="B2758" s="89"/>
      <c r="C2758" s="89"/>
      <c r="D2758" s="89"/>
      <c r="E2758" s="82"/>
      <c r="F2758" s="95"/>
      <c r="G2758" s="82"/>
      <c r="H2758" s="95"/>
      <c r="I2758" s="92"/>
    </row>
    <row r="2759" spans="1:9" x14ac:dyDescent="0.2">
      <c r="A2759" s="69"/>
      <c r="B2759" s="89"/>
      <c r="C2759" s="89"/>
      <c r="D2759" s="89"/>
      <c r="E2759" s="82"/>
      <c r="F2759" s="95"/>
      <c r="G2759" s="82"/>
      <c r="H2759" s="95"/>
      <c r="I2759" s="92"/>
    </row>
    <row r="2760" spans="1:9" x14ac:dyDescent="0.2">
      <c r="A2760" s="69"/>
      <c r="B2760" s="89"/>
      <c r="C2760" s="89"/>
      <c r="D2760" s="89"/>
      <c r="E2760" s="82"/>
      <c r="F2760" s="95"/>
      <c r="G2760" s="82"/>
      <c r="H2760" s="95"/>
      <c r="I2760" s="92"/>
    </row>
    <row r="2761" spans="1:9" x14ac:dyDescent="0.2">
      <c r="A2761" s="69"/>
      <c r="B2761" s="89"/>
      <c r="C2761" s="89"/>
      <c r="D2761" s="89"/>
      <c r="E2761" s="82"/>
      <c r="F2761" s="95"/>
      <c r="G2761" s="82"/>
      <c r="H2761" s="95"/>
      <c r="I2761" s="92"/>
    </row>
    <row r="2762" spans="1:9" x14ac:dyDescent="0.2">
      <c r="A2762" s="69"/>
      <c r="B2762" s="89"/>
      <c r="C2762" s="89"/>
      <c r="D2762" s="89"/>
      <c r="E2762" s="82"/>
      <c r="F2762" s="95"/>
      <c r="G2762" s="82"/>
      <c r="H2762" s="95"/>
      <c r="I2762" s="92"/>
    </row>
    <row r="2763" spans="1:9" x14ac:dyDescent="0.2">
      <c r="A2763" s="69"/>
      <c r="B2763" s="89"/>
      <c r="C2763" s="89"/>
      <c r="D2763" s="89"/>
      <c r="E2763" s="82"/>
      <c r="F2763" s="95"/>
      <c r="G2763" s="82"/>
      <c r="H2763" s="95"/>
      <c r="I2763" s="92"/>
    </row>
    <row r="2764" spans="1:9" x14ac:dyDescent="0.2">
      <c r="A2764" s="69"/>
      <c r="B2764" s="89"/>
      <c r="C2764" s="89"/>
      <c r="D2764" s="89"/>
      <c r="E2764" s="82"/>
      <c r="F2764" s="95"/>
      <c r="G2764" s="82"/>
      <c r="H2764" s="95"/>
      <c r="I2764" s="92"/>
    </row>
    <row r="2765" spans="1:9" x14ac:dyDescent="0.2">
      <c r="A2765" s="69"/>
      <c r="B2765" s="89"/>
      <c r="C2765" s="89"/>
      <c r="D2765" s="89"/>
      <c r="E2765" s="82"/>
      <c r="F2765" s="95"/>
      <c r="G2765" s="82"/>
      <c r="H2765" s="95"/>
      <c r="I2765" s="92"/>
    </row>
    <row r="2766" spans="1:9" x14ac:dyDescent="0.2">
      <c r="A2766" s="69"/>
      <c r="B2766" s="89"/>
      <c r="C2766" s="89"/>
      <c r="D2766" s="89"/>
      <c r="E2766" s="82"/>
      <c r="F2766" s="95"/>
      <c r="G2766" s="82"/>
      <c r="H2766" s="95"/>
      <c r="I2766" s="92"/>
    </row>
    <row r="2767" spans="1:9" x14ac:dyDescent="0.2">
      <c r="A2767" s="69"/>
      <c r="B2767" s="89"/>
      <c r="C2767" s="89"/>
      <c r="D2767" s="89"/>
      <c r="E2767" s="82"/>
      <c r="F2767" s="95"/>
      <c r="G2767" s="82"/>
      <c r="H2767" s="95"/>
      <c r="I2767" s="92"/>
    </row>
    <row r="2768" spans="1:9" x14ac:dyDescent="0.2">
      <c r="A2768" s="69"/>
      <c r="B2768" s="89"/>
      <c r="C2768" s="89"/>
      <c r="D2768" s="89"/>
      <c r="E2768" s="82"/>
      <c r="F2768" s="95"/>
      <c r="G2768" s="82"/>
      <c r="H2768" s="95"/>
      <c r="I2768" s="92"/>
    </row>
    <row r="2769" spans="1:9" x14ac:dyDescent="0.2">
      <c r="A2769" s="69"/>
      <c r="B2769" s="89"/>
      <c r="C2769" s="89"/>
      <c r="D2769" s="89"/>
      <c r="E2769" s="82"/>
      <c r="F2769" s="95"/>
      <c r="G2769" s="82"/>
      <c r="H2769" s="95"/>
      <c r="I2769" s="92"/>
    </row>
    <row r="2770" spans="1:9" x14ac:dyDescent="0.2">
      <c r="A2770" s="69"/>
      <c r="B2770" s="89"/>
      <c r="C2770" s="89"/>
      <c r="D2770" s="89"/>
      <c r="E2770" s="82"/>
      <c r="F2770" s="95"/>
      <c r="G2770" s="82"/>
      <c r="H2770" s="95"/>
      <c r="I2770" s="92"/>
    </row>
    <row r="2771" spans="1:9" x14ac:dyDescent="0.2">
      <c r="A2771" s="69"/>
      <c r="B2771" s="89"/>
      <c r="C2771" s="89"/>
      <c r="D2771" s="89"/>
      <c r="E2771" s="82"/>
      <c r="F2771" s="95"/>
      <c r="G2771" s="82"/>
      <c r="H2771" s="95"/>
      <c r="I2771" s="92"/>
    </row>
    <row r="2772" spans="1:9" x14ac:dyDescent="0.2">
      <c r="A2772" s="69"/>
      <c r="B2772" s="89"/>
      <c r="C2772" s="89"/>
      <c r="D2772" s="89"/>
      <c r="E2772" s="82"/>
      <c r="F2772" s="95"/>
      <c r="G2772" s="82"/>
      <c r="H2772" s="95"/>
      <c r="I2772" s="92"/>
    </row>
    <row r="2773" spans="1:9" x14ac:dyDescent="0.2">
      <c r="A2773" s="69"/>
      <c r="B2773" s="89"/>
      <c r="C2773" s="89"/>
      <c r="D2773" s="89"/>
      <c r="E2773" s="82"/>
      <c r="F2773" s="95"/>
      <c r="G2773" s="82"/>
      <c r="H2773" s="95"/>
      <c r="I2773" s="92"/>
    </row>
    <row r="2774" spans="1:9" x14ac:dyDescent="0.2">
      <c r="A2774" s="69"/>
      <c r="B2774" s="89"/>
      <c r="C2774" s="89"/>
      <c r="D2774" s="89"/>
      <c r="E2774" s="82"/>
      <c r="F2774" s="95"/>
      <c r="G2774" s="82"/>
      <c r="H2774" s="95"/>
      <c r="I2774" s="92"/>
    </row>
    <row r="2775" spans="1:9" x14ac:dyDescent="0.2">
      <c r="A2775" s="69"/>
      <c r="B2775" s="89"/>
      <c r="C2775" s="89"/>
      <c r="D2775" s="89"/>
      <c r="E2775" s="82"/>
      <c r="F2775" s="95"/>
      <c r="G2775" s="82"/>
      <c r="H2775" s="95"/>
      <c r="I2775" s="92"/>
    </row>
    <row r="2776" spans="1:9" x14ac:dyDescent="0.2">
      <c r="A2776" s="69"/>
      <c r="B2776" s="89"/>
      <c r="C2776" s="89"/>
      <c r="D2776" s="89"/>
      <c r="E2776" s="82"/>
      <c r="F2776" s="95"/>
      <c r="G2776" s="82"/>
      <c r="H2776" s="95"/>
      <c r="I2776" s="92"/>
    </row>
    <row r="2777" spans="1:9" x14ac:dyDescent="0.2">
      <c r="A2777" s="69"/>
      <c r="B2777" s="89"/>
      <c r="C2777" s="89"/>
      <c r="D2777" s="89"/>
      <c r="E2777" s="82"/>
      <c r="F2777" s="95"/>
      <c r="G2777" s="82"/>
      <c r="H2777" s="95"/>
      <c r="I2777" s="92"/>
    </row>
    <row r="2778" spans="1:9" x14ac:dyDescent="0.2">
      <c r="A2778" s="69"/>
      <c r="B2778" s="89"/>
      <c r="C2778" s="89"/>
      <c r="D2778" s="89"/>
      <c r="E2778" s="82"/>
      <c r="F2778" s="95"/>
      <c r="G2778" s="82"/>
      <c r="H2778" s="95"/>
      <c r="I2778" s="92"/>
    </row>
    <row r="2779" spans="1:9" x14ac:dyDescent="0.2">
      <c r="A2779" s="69"/>
      <c r="B2779" s="89"/>
      <c r="C2779" s="89"/>
      <c r="D2779" s="89"/>
      <c r="E2779" s="82"/>
      <c r="F2779" s="95"/>
      <c r="G2779" s="82"/>
      <c r="H2779" s="95"/>
      <c r="I2779" s="92"/>
    </row>
    <row r="2780" spans="1:9" x14ac:dyDescent="0.2">
      <c r="A2780" s="69"/>
      <c r="B2780" s="89"/>
      <c r="C2780" s="89"/>
      <c r="D2780" s="89"/>
      <c r="E2780" s="82"/>
      <c r="F2780" s="95"/>
      <c r="G2780" s="82"/>
      <c r="H2780" s="95"/>
      <c r="I2780" s="92"/>
    </row>
    <row r="2781" spans="1:9" x14ac:dyDescent="0.2">
      <c r="A2781" s="69"/>
      <c r="B2781" s="89"/>
      <c r="C2781" s="89"/>
      <c r="D2781" s="89"/>
      <c r="E2781" s="82"/>
      <c r="F2781" s="95"/>
      <c r="G2781" s="82"/>
      <c r="H2781" s="95"/>
      <c r="I2781" s="92"/>
    </row>
    <row r="2782" spans="1:9" x14ac:dyDescent="0.2">
      <c r="A2782" s="69"/>
      <c r="B2782" s="89"/>
      <c r="C2782" s="89"/>
      <c r="D2782" s="89"/>
      <c r="E2782" s="82"/>
      <c r="F2782" s="95"/>
      <c r="G2782" s="82"/>
      <c r="H2782" s="95"/>
      <c r="I2782" s="92"/>
    </row>
    <row r="2783" spans="1:9" x14ac:dyDescent="0.2">
      <c r="A2783" s="69"/>
      <c r="B2783" s="89"/>
      <c r="C2783" s="89"/>
      <c r="D2783" s="89"/>
      <c r="E2783" s="82"/>
      <c r="F2783" s="95"/>
      <c r="G2783" s="82"/>
      <c r="H2783" s="95"/>
      <c r="I2783" s="92"/>
    </row>
    <row r="2784" spans="1:9" x14ac:dyDescent="0.2">
      <c r="A2784" s="69"/>
      <c r="B2784" s="89"/>
      <c r="C2784" s="89"/>
      <c r="D2784" s="89"/>
      <c r="E2784" s="82"/>
      <c r="F2784" s="95"/>
      <c r="G2784" s="82"/>
      <c r="H2784" s="95"/>
      <c r="I2784" s="92"/>
    </row>
    <row r="2785" spans="1:9" x14ac:dyDescent="0.2">
      <c r="A2785" s="69"/>
      <c r="B2785" s="89"/>
      <c r="C2785" s="89"/>
      <c r="D2785" s="89"/>
      <c r="E2785" s="82"/>
      <c r="F2785" s="95"/>
      <c r="G2785" s="82"/>
      <c r="H2785" s="95"/>
      <c r="I2785" s="92"/>
    </row>
    <row r="2786" spans="1:9" x14ac:dyDescent="0.2">
      <c r="A2786" s="69"/>
      <c r="B2786" s="89"/>
      <c r="C2786" s="89"/>
      <c r="D2786" s="89"/>
      <c r="E2786" s="82"/>
      <c r="F2786" s="95"/>
      <c r="G2786" s="82"/>
      <c r="H2786" s="95"/>
      <c r="I2786" s="92"/>
    </row>
    <row r="2787" spans="1:9" x14ac:dyDescent="0.2">
      <c r="A2787" s="69"/>
      <c r="B2787" s="89"/>
      <c r="C2787" s="89"/>
      <c r="D2787" s="89"/>
      <c r="E2787" s="82"/>
      <c r="F2787" s="95"/>
      <c r="G2787" s="82"/>
      <c r="H2787" s="95"/>
      <c r="I2787" s="92"/>
    </row>
    <row r="2788" spans="1:9" x14ac:dyDescent="0.2">
      <c r="A2788" s="69"/>
      <c r="B2788" s="89"/>
      <c r="C2788" s="89"/>
      <c r="D2788" s="89"/>
      <c r="E2788" s="82"/>
      <c r="F2788" s="95"/>
      <c r="G2788" s="82"/>
      <c r="H2788" s="95"/>
      <c r="I2788" s="92"/>
    </row>
    <row r="2789" spans="1:9" x14ac:dyDescent="0.2">
      <c r="A2789" s="69"/>
      <c r="B2789" s="89"/>
      <c r="C2789" s="89"/>
      <c r="D2789" s="89"/>
      <c r="E2789" s="82"/>
      <c r="F2789" s="95"/>
      <c r="G2789" s="82"/>
      <c r="H2789" s="95"/>
      <c r="I2789" s="92"/>
    </row>
    <row r="2790" spans="1:9" x14ac:dyDescent="0.2">
      <c r="A2790" s="69"/>
      <c r="B2790" s="89"/>
      <c r="C2790" s="89"/>
      <c r="D2790" s="89"/>
      <c r="E2790" s="82"/>
      <c r="F2790" s="95"/>
      <c r="G2790" s="82"/>
      <c r="H2790" s="95"/>
      <c r="I2790" s="92"/>
    </row>
    <row r="2791" spans="1:9" x14ac:dyDescent="0.2">
      <c r="A2791" s="69"/>
      <c r="B2791" s="89"/>
      <c r="C2791" s="89"/>
      <c r="D2791" s="89"/>
      <c r="E2791" s="82"/>
      <c r="F2791" s="95"/>
      <c r="G2791" s="82"/>
      <c r="H2791" s="95"/>
      <c r="I2791" s="92"/>
    </row>
    <row r="2792" spans="1:9" x14ac:dyDescent="0.2">
      <c r="A2792" s="69"/>
      <c r="B2792" s="89"/>
      <c r="C2792" s="89"/>
      <c r="D2792" s="89"/>
      <c r="E2792" s="82"/>
      <c r="F2792" s="95"/>
      <c r="G2792" s="82"/>
      <c r="H2792" s="95"/>
      <c r="I2792" s="92"/>
    </row>
    <row r="2793" spans="1:9" x14ac:dyDescent="0.2">
      <c r="A2793" s="69"/>
      <c r="B2793" s="89"/>
      <c r="C2793" s="89"/>
      <c r="D2793" s="89"/>
      <c r="E2793" s="82"/>
      <c r="F2793" s="95"/>
      <c r="G2793" s="82"/>
      <c r="H2793" s="95"/>
      <c r="I2793" s="92"/>
    </row>
    <row r="2794" spans="1:9" x14ac:dyDescent="0.2">
      <c r="A2794" s="69"/>
      <c r="B2794" s="89"/>
      <c r="C2794" s="89"/>
      <c r="D2794" s="89"/>
      <c r="E2794" s="82"/>
      <c r="F2794" s="95"/>
      <c r="G2794" s="82"/>
      <c r="H2794" s="95"/>
      <c r="I2794" s="92"/>
    </row>
    <row r="2795" spans="1:9" x14ac:dyDescent="0.2">
      <c r="A2795" s="69"/>
      <c r="B2795" s="89"/>
      <c r="C2795" s="89"/>
      <c r="D2795" s="89"/>
      <c r="E2795" s="82"/>
      <c r="F2795" s="95"/>
      <c r="G2795" s="82"/>
      <c r="H2795" s="95"/>
      <c r="I2795" s="92"/>
    </row>
    <row r="2796" spans="1:9" x14ac:dyDescent="0.2">
      <c r="A2796" s="69"/>
      <c r="B2796" s="89"/>
      <c r="C2796" s="89"/>
      <c r="D2796" s="89"/>
      <c r="E2796" s="82"/>
      <c r="F2796" s="95"/>
      <c r="G2796" s="82"/>
      <c r="H2796" s="95"/>
      <c r="I2796" s="92"/>
    </row>
    <row r="2797" spans="1:9" x14ac:dyDescent="0.2">
      <c r="A2797" s="69"/>
      <c r="B2797" s="89"/>
      <c r="C2797" s="89"/>
      <c r="D2797" s="89"/>
      <c r="E2797" s="82"/>
      <c r="F2797" s="95"/>
      <c r="G2797" s="82"/>
      <c r="H2797" s="95"/>
      <c r="I2797" s="92"/>
    </row>
    <row r="2798" spans="1:9" x14ac:dyDescent="0.2">
      <c r="A2798" s="69"/>
      <c r="B2798" s="89"/>
      <c r="C2798" s="89"/>
      <c r="D2798" s="89"/>
      <c r="E2798" s="82"/>
      <c r="F2798" s="95"/>
      <c r="G2798" s="82"/>
      <c r="H2798" s="95"/>
      <c r="I2798" s="92"/>
    </row>
    <row r="2799" spans="1:9" x14ac:dyDescent="0.2">
      <c r="A2799" s="69">
        <v>2799</v>
      </c>
      <c r="B2799" s="140" t="s">
        <v>7581</v>
      </c>
      <c r="C2799" s="140"/>
      <c r="D2799" s="140" t="s">
        <v>7582</v>
      </c>
      <c r="E2799" s="141">
        <v>3144791375</v>
      </c>
      <c r="F2799" s="139" t="s">
        <v>3969</v>
      </c>
      <c r="G2799" s="141"/>
      <c r="H2799" s="155" t="s">
        <v>1123</v>
      </c>
      <c r="I2799" s="92"/>
    </row>
    <row r="2800" spans="1:9" x14ac:dyDescent="0.2">
      <c r="A2800" s="69">
        <v>2800</v>
      </c>
      <c r="B2800" s="140" t="s">
        <v>7583</v>
      </c>
      <c r="C2800" s="140" t="s">
        <v>6207</v>
      </c>
      <c r="D2800" s="140" t="s">
        <v>6208</v>
      </c>
      <c r="E2800" s="141">
        <v>3204601544</v>
      </c>
      <c r="F2800" s="139" t="s">
        <v>3969</v>
      </c>
      <c r="G2800" s="141">
        <v>51849226</v>
      </c>
      <c r="H2800" s="155" t="s">
        <v>1123</v>
      </c>
      <c r="I2800" s="92"/>
    </row>
    <row r="2801" spans="1:9" x14ac:dyDescent="0.2">
      <c r="A2801" s="69">
        <v>2801</v>
      </c>
      <c r="B2801" s="140" t="s">
        <v>6213</v>
      </c>
      <c r="C2801" s="140" t="s">
        <v>6214</v>
      </c>
      <c r="D2801" s="140" t="s">
        <v>6215</v>
      </c>
      <c r="E2801" s="141">
        <v>3143662255</v>
      </c>
      <c r="F2801" s="139" t="s">
        <v>3969</v>
      </c>
      <c r="G2801" s="141">
        <v>1031151041</v>
      </c>
      <c r="H2801" s="155" t="s">
        <v>1123</v>
      </c>
      <c r="I2801" s="92"/>
    </row>
    <row r="2802" spans="1:9" x14ac:dyDescent="0.2">
      <c r="A2802" s="69">
        <v>2802</v>
      </c>
      <c r="B2802" s="140" t="s">
        <v>7584</v>
      </c>
      <c r="C2802" s="140" t="s">
        <v>7585</v>
      </c>
      <c r="D2802" s="140" t="s">
        <v>7586</v>
      </c>
      <c r="E2802" s="141">
        <v>3134630910</v>
      </c>
      <c r="F2802" s="139" t="s">
        <v>3969</v>
      </c>
      <c r="G2802" s="141"/>
      <c r="H2802" s="155" t="s">
        <v>1123</v>
      </c>
      <c r="I2802" s="92"/>
    </row>
    <row r="2803" spans="1:9" x14ac:dyDescent="0.2">
      <c r="A2803" s="69">
        <v>2803</v>
      </c>
      <c r="B2803" s="140" t="s">
        <v>9211</v>
      </c>
      <c r="C2803" s="140" t="s">
        <v>9212</v>
      </c>
      <c r="D2803" s="140" t="s">
        <v>7588</v>
      </c>
      <c r="E2803" s="141">
        <v>3173424963</v>
      </c>
      <c r="F2803" s="139" t="s">
        <v>7589</v>
      </c>
      <c r="G2803" s="141">
        <v>52937025</v>
      </c>
      <c r="H2803" s="155" t="s">
        <v>1123</v>
      </c>
      <c r="I2803" s="92"/>
    </row>
    <row r="2804" spans="1:9" x14ac:dyDescent="0.2">
      <c r="A2804" s="69">
        <v>2804</v>
      </c>
      <c r="B2804" s="140" t="s">
        <v>7590</v>
      </c>
      <c r="C2804" s="140" t="s">
        <v>639</v>
      </c>
      <c r="D2804" s="140" t="s">
        <v>7591</v>
      </c>
      <c r="E2804" s="141">
        <v>3102670022</v>
      </c>
      <c r="F2804" s="139" t="s">
        <v>7589</v>
      </c>
      <c r="G2804" s="141"/>
      <c r="H2804" s="155" t="s">
        <v>1123</v>
      </c>
      <c r="I2804" s="92"/>
    </row>
    <row r="2805" spans="1:9" x14ac:dyDescent="0.2">
      <c r="A2805" s="69">
        <v>2805</v>
      </c>
      <c r="B2805" s="140" t="s">
        <v>7592</v>
      </c>
      <c r="C2805" s="140" t="s">
        <v>7593</v>
      </c>
      <c r="D2805" s="140" t="s">
        <v>7594</v>
      </c>
      <c r="E2805" s="141">
        <v>3219413647</v>
      </c>
      <c r="F2805" s="139" t="s">
        <v>7589</v>
      </c>
      <c r="G2805" s="141"/>
      <c r="H2805" s="155" t="s">
        <v>1123</v>
      </c>
      <c r="I2805" s="92"/>
    </row>
    <row r="2806" spans="1:9" x14ac:dyDescent="0.2">
      <c r="A2806" s="69">
        <v>2806</v>
      </c>
      <c r="B2806" s="140" t="s">
        <v>7595</v>
      </c>
      <c r="C2806" s="140" t="s">
        <v>963</v>
      </c>
      <c r="D2806" s="140" t="s">
        <v>7596</v>
      </c>
      <c r="E2806" s="141">
        <v>5683854</v>
      </c>
      <c r="F2806" s="139" t="s">
        <v>5712</v>
      </c>
      <c r="G2806" s="141"/>
      <c r="H2806" s="155" t="s">
        <v>1123</v>
      </c>
      <c r="I2806" s="92"/>
    </row>
    <row r="2807" spans="1:9" x14ac:dyDescent="0.2">
      <c r="A2807" s="69">
        <v>2807</v>
      </c>
      <c r="B2807" s="140" t="s">
        <v>7597</v>
      </c>
      <c r="C2807" s="140" t="s">
        <v>7598</v>
      </c>
      <c r="D2807" s="140" t="s">
        <v>7599</v>
      </c>
      <c r="E2807" s="141">
        <v>3115034075</v>
      </c>
      <c r="F2807" s="139" t="s">
        <v>3969</v>
      </c>
      <c r="G2807" s="141"/>
      <c r="H2807" s="155" t="s">
        <v>1123</v>
      </c>
      <c r="I2807" s="92"/>
    </row>
    <row r="2808" spans="1:9" x14ac:dyDescent="0.2">
      <c r="A2808" s="69">
        <v>2808</v>
      </c>
      <c r="B2808" s="89" t="s">
        <v>7600</v>
      </c>
      <c r="C2808" s="89" t="s">
        <v>7601</v>
      </c>
      <c r="D2808" s="89" t="s">
        <v>5570</v>
      </c>
      <c r="E2808" s="82">
        <v>3138696118</v>
      </c>
      <c r="F2808" s="95" t="s">
        <v>3969</v>
      </c>
      <c r="G2808" s="82"/>
      <c r="H2808" s="155" t="s">
        <v>1123</v>
      </c>
      <c r="I2808" s="92"/>
    </row>
    <row r="2809" spans="1:9" x14ac:dyDescent="0.2">
      <c r="A2809" s="69">
        <v>2809</v>
      </c>
      <c r="B2809" s="89" t="s">
        <v>7602</v>
      </c>
      <c r="C2809" s="89" t="s">
        <v>5856</v>
      </c>
      <c r="D2809" s="89" t="s">
        <v>7603</v>
      </c>
      <c r="E2809" s="82">
        <v>3195608721</v>
      </c>
      <c r="F2809" s="95" t="s">
        <v>3969</v>
      </c>
      <c r="G2809" s="82"/>
      <c r="H2809" s="155" t="s">
        <v>1123</v>
      </c>
      <c r="I2809" s="92"/>
    </row>
    <row r="2810" spans="1:9" x14ac:dyDescent="0.2">
      <c r="A2810" s="69">
        <v>2810</v>
      </c>
      <c r="B2810" s="89" t="s">
        <v>7604</v>
      </c>
      <c r="C2810" s="89" t="s">
        <v>639</v>
      </c>
      <c r="D2810" s="89" t="s">
        <v>7605</v>
      </c>
      <c r="E2810" s="82">
        <v>3134317509</v>
      </c>
      <c r="F2810" s="95" t="s">
        <v>3969</v>
      </c>
      <c r="G2810" s="82"/>
      <c r="H2810" s="155" t="s">
        <v>1123</v>
      </c>
      <c r="I2810" s="92"/>
    </row>
    <row r="2811" spans="1:9" x14ac:dyDescent="0.2">
      <c r="A2811" s="69">
        <v>2811</v>
      </c>
      <c r="B2811" s="89" t="s">
        <v>7606</v>
      </c>
      <c r="C2811" s="89" t="s">
        <v>7607</v>
      </c>
      <c r="D2811" s="89" t="s">
        <v>7608</v>
      </c>
      <c r="E2811" s="82">
        <v>3016770429</v>
      </c>
      <c r="F2811" s="95" t="s">
        <v>3969</v>
      </c>
      <c r="G2811" s="82"/>
      <c r="H2811" s="155" t="s">
        <v>1123</v>
      </c>
      <c r="I2811" s="92"/>
    </row>
    <row r="2812" spans="1:9" x14ac:dyDescent="0.2">
      <c r="A2812" s="69">
        <v>2812</v>
      </c>
      <c r="B2812" s="89" t="s">
        <v>7609</v>
      </c>
      <c r="C2812" s="89" t="s">
        <v>7610</v>
      </c>
      <c r="D2812" s="89" t="s">
        <v>7611</v>
      </c>
      <c r="E2812" s="82">
        <v>3132154921</v>
      </c>
      <c r="F2812" s="95" t="s">
        <v>3969</v>
      </c>
      <c r="G2812" s="82"/>
      <c r="H2812" s="155" t="s">
        <v>1123</v>
      </c>
      <c r="I2812" s="92"/>
    </row>
    <row r="2813" spans="1:9" x14ac:dyDescent="0.2">
      <c r="A2813" s="69">
        <v>2813</v>
      </c>
      <c r="B2813" s="89" t="s">
        <v>7612</v>
      </c>
      <c r="C2813" s="89" t="s">
        <v>639</v>
      </c>
      <c r="D2813" s="89" t="s">
        <v>7599</v>
      </c>
      <c r="E2813" s="82">
        <v>3112918756</v>
      </c>
      <c r="F2813" s="95" t="s">
        <v>3969</v>
      </c>
      <c r="G2813" s="82"/>
      <c r="H2813" s="155" t="s">
        <v>1123</v>
      </c>
      <c r="I2813" s="92"/>
    </row>
    <row r="2814" spans="1:9" x14ac:dyDescent="0.2">
      <c r="A2814" s="69">
        <v>2814</v>
      </c>
      <c r="B2814" s="89" t="s">
        <v>7613</v>
      </c>
      <c r="C2814" s="89" t="s">
        <v>639</v>
      </c>
      <c r="D2814" s="89" t="s">
        <v>7614</v>
      </c>
      <c r="E2814" s="82">
        <v>3227749214</v>
      </c>
      <c r="F2814" s="95" t="s">
        <v>3969</v>
      </c>
      <c r="G2814" s="82"/>
      <c r="H2814" s="155" t="s">
        <v>1123</v>
      </c>
      <c r="I2814" s="92"/>
    </row>
    <row r="2815" spans="1:9" x14ac:dyDescent="0.2">
      <c r="A2815" s="69">
        <v>2815</v>
      </c>
      <c r="B2815" s="89" t="s">
        <v>7615</v>
      </c>
      <c r="C2815" s="89" t="s">
        <v>7616</v>
      </c>
      <c r="D2815" s="89" t="s">
        <v>7617</v>
      </c>
      <c r="E2815" s="82">
        <v>3134934529</v>
      </c>
      <c r="F2815" s="95" t="s">
        <v>3969</v>
      </c>
      <c r="G2815" s="82"/>
      <c r="H2815" s="155" t="s">
        <v>1123</v>
      </c>
      <c r="I2815" s="92"/>
    </row>
    <row r="2816" spans="1:9" x14ac:dyDescent="0.2">
      <c r="A2816" s="69">
        <v>2816</v>
      </c>
      <c r="B2816" s="89" t="s">
        <v>7618</v>
      </c>
      <c r="C2816" s="89" t="s">
        <v>7619</v>
      </c>
      <c r="D2816" s="89" t="s">
        <v>7620</v>
      </c>
      <c r="E2816" s="82">
        <v>317896342</v>
      </c>
      <c r="F2816" s="95" t="s">
        <v>3969</v>
      </c>
      <c r="G2816" s="82"/>
      <c r="H2816" s="155" t="s">
        <v>1123</v>
      </c>
      <c r="I2816" s="92"/>
    </row>
    <row r="2817" spans="1:9" x14ac:dyDescent="0.2">
      <c r="A2817" s="69">
        <v>2817</v>
      </c>
      <c r="B2817" s="89" t="s">
        <v>7621</v>
      </c>
      <c r="C2817" s="89" t="s">
        <v>7622</v>
      </c>
      <c r="D2817" s="89" t="s">
        <v>7623</v>
      </c>
      <c r="E2817" s="82">
        <v>317694747</v>
      </c>
      <c r="F2817" s="95" t="s">
        <v>7589</v>
      </c>
      <c r="G2817" s="82"/>
      <c r="H2817" s="155" t="s">
        <v>1123</v>
      </c>
      <c r="I2817" s="92"/>
    </row>
    <row r="2818" spans="1:9" x14ac:dyDescent="0.2">
      <c r="A2818" s="69">
        <v>2818</v>
      </c>
      <c r="B2818" s="89" t="s">
        <v>7624</v>
      </c>
      <c r="C2818" s="89" t="s">
        <v>7625</v>
      </c>
      <c r="D2818" s="89" t="s">
        <v>7626</v>
      </c>
      <c r="E2818" s="82" t="s">
        <v>7627</v>
      </c>
      <c r="F2818" s="95" t="s">
        <v>7589</v>
      </c>
      <c r="G2818" s="82"/>
      <c r="H2818" s="155" t="s">
        <v>1123</v>
      </c>
      <c r="I2818" s="92"/>
    </row>
    <row r="2819" spans="1:9" x14ac:dyDescent="0.2">
      <c r="A2819" s="69">
        <v>2819</v>
      </c>
      <c r="B2819" s="89" t="s">
        <v>7587</v>
      </c>
      <c r="C2819" s="89" t="s">
        <v>948</v>
      </c>
      <c r="D2819" s="89" t="s">
        <v>7588</v>
      </c>
      <c r="E2819" s="82">
        <v>3172114143</v>
      </c>
      <c r="F2819" s="95" t="s">
        <v>7589</v>
      </c>
      <c r="G2819" s="82"/>
      <c r="H2819" s="155" t="s">
        <v>1123</v>
      </c>
      <c r="I2819" s="92"/>
    </row>
    <row r="2820" spans="1:9" x14ac:dyDescent="0.2">
      <c r="A2820" s="69">
        <v>2820</v>
      </c>
      <c r="B2820" s="89" t="s">
        <v>7628</v>
      </c>
      <c r="C2820" s="89" t="s">
        <v>639</v>
      </c>
      <c r="D2820" s="89" t="s">
        <v>7629</v>
      </c>
      <c r="E2820" s="82">
        <v>3209104224</v>
      </c>
      <c r="F2820" s="95" t="s">
        <v>7589</v>
      </c>
      <c r="G2820" s="82"/>
      <c r="H2820" s="155" t="s">
        <v>1123</v>
      </c>
      <c r="I2820" s="92"/>
    </row>
    <row r="2821" spans="1:9" x14ac:dyDescent="0.2">
      <c r="A2821" s="69">
        <v>2821</v>
      </c>
      <c r="B2821" s="89" t="s">
        <v>8394</v>
      </c>
      <c r="C2821" s="89" t="s">
        <v>8395</v>
      </c>
      <c r="D2821" s="89" t="s">
        <v>7630</v>
      </c>
      <c r="E2821" s="82">
        <v>3214498085</v>
      </c>
      <c r="F2821" s="148" t="s">
        <v>5712</v>
      </c>
      <c r="G2821" s="82"/>
      <c r="H2821" s="155" t="s">
        <v>1123</v>
      </c>
      <c r="I2821" s="92"/>
    </row>
    <row r="2822" spans="1:9" x14ac:dyDescent="0.2">
      <c r="A2822" s="69">
        <v>2822</v>
      </c>
      <c r="B2822" s="140" t="s">
        <v>7631</v>
      </c>
      <c r="C2822" s="140" t="s">
        <v>7632</v>
      </c>
      <c r="D2822" s="140" t="s">
        <v>7633</v>
      </c>
      <c r="E2822" s="141">
        <v>3134959206</v>
      </c>
      <c r="F2822" s="139" t="s">
        <v>3969</v>
      </c>
      <c r="G2822" s="141"/>
      <c r="H2822" s="155" t="s">
        <v>1123</v>
      </c>
      <c r="I2822" s="92"/>
    </row>
    <row r="2823" spans="1:9" x14ac:dyDescent="0.2">
      <c r="A2823" s="69">
        <v>2823</v>
      </c>
      <c r="B2823" s="140" t="s">
        <v>7634</v>
      </c>
      <c r="C2823" s="140" t="s">
        <v>7635</v>
      </c>
      <c r="D2823" s="140" t="s">
        <v>7636</v>
      </c>
      <c r="E2823" s="141">
        <v>3002107857</v>
      </c>
      <c r="F2823" s="139" t="s">
        <v>3969</v>
      </c>
      <c r="G2823" s="141" t="s">
        <v>7637</v>
      </c>
      <c r="H2823" s="155" t="s">
        <v>1123</v>
      </c>
      <c r="I2823" s="92"/>
    </row>
    <row r="2824" spans="1:9" x14ac:dyDescent="0.2">
      <c r="A2824" s="69">
        <v>2824</v>
      </c>
      <c r="B2824" s="140" t="s">
        <v>5595</v>
      </c>
      <c r="C2824" s="140" t="s">
        <v>5596</v>
      </c>
      <c r="D2824" s="140" t="s">
        <v>7638</v>
      </c>
      <c r="E2824" s="141">
        <v>3227009338</v>
      </c>
      <c r="F2824" s="139" t="s">
        <v>3969</v>
      </c>
      <c r="G2824" s="141"/>
      <c r="H2824" s="155" t="s">
        <v>1123</v>
      </c>
      <c r="I2824" s="92"/>
    </row>
    <row r="2825" spans="1:9" x14ac:dyDescent="0.2">
      <c r="A2825" s="69">
        <v>2825</v>
      </c>
      <c r="B2825" s="140" t="s">
        <v>5598</v>
      </c>
      <c r="C2825" s="140" t="s">
        <v>1031</v>
      </c>
      <c r="D2825" s="140" t="s">
        <v>7639</v>
      </c>
      <c r="E2825" s="141">
        <v>3133398046</v>
      </c>
      <c r="F2825" s="139" t="s">
        <v>3969</v>
      </c>
      <c r="G2825" s="141"/>
      <c r="H2825" s="155" t="s">
        <v>1123</v>
      </c>
      <c r="I2825" s="92"/>
    </row>
    <row r="2826" spans="1:9" x14ac:dyDescent="0.2">
      <c r="A2826" s="69">
        <v>2826</v>
      </c>
      <c r="B2826" s="140" t="s">
        <v>5628</v>
      </c>
      <c r="C2826" s="140" t="s">
        <v>5629</v>
      </c>
      <c r="D2826" s="140" t="s">
        <v>5630</v>
      </c>
      <c r="E2826" s="141">
        <v>3134955112</v>
      </c>
      <c r="F2826" s="139" t="s">
        <v>5631</v>
      </c>
      <c r="G2826" s="141"/>
      <c r="H2826" s="155" t="s">
        <v>1123</v>
      </c>
      <c r="I2826" s="92"/>
    </row>
    <row r="2827" spans="1:9" x14ac:dyDescent="0.2">
      <c r="A2827" s="69">
        <v>2827</v>
      </c>
      <c r="B2827" s="140" t="s">
        <v>5700</v>
      </c>
      <c r="C2827" s="140" t="s">
        <v>5701</v>
      </c>
      <c r="D2827" s="140" t="s">
        <v>5702</v>
      </c>
      <c r="E2827" s="141">
        <v>3125803522</v>
      </c>
      <c r="F2827" s="139" t="s">
        <v>3969</v>
      </c>
      <c r="G2827" s="141"/>
      <c r="H2827" s="155" t="s">
        <v>1123</v>
      </c>
      <c r="I2827" s="92"/>
    </row>
    <row r="2828" spans="1:9" x14ac:dyDescent="0.2">
      <c r="A2828" s="69">
        <v>2828</v>
      </c>
      <c r="B2828" s="140" t="s">
        <v>5715</v>
      </c>
      <c r="C2828" s="140" t="s">
        <v>639</v>
      </c>
      <c r="D2828" s="140" t="s">
        <v>5716</v>
      </c>
      <c r="E2828" s="141">
        <v>5682375</v>
      </c>
      <c r="F2828" s="139" t="s">
        <v>5712</v>
      </c>
      <c r="G2828" s="141"/>
      <c r="H2828" s="155" t="s">
        <v>1123</v>
      </c>
      <c r="I2828" s="92"/>
    </row>
    <row r="2829" spans="1:9" x14ac:dyDescent="0.2">
      <c r="A2829" s="69">
        <v>2829</v>
      </c>
      <c r="B2829" s="140" t="s">
        <v>5717</v>
      </c>
      <c r="C2829" s="140" t="s">
        <v>5718</v>
      </c>
      <c r="D2829" s="140" t="s">
        <v>5719</v>
      </c>
      <c r="E2829" s="141">
        <v>3142246334</v>
      </c>
      <c r="F2829" s="139" t="s">
        <v>5712</v>
      </c>
      <c r="G2829" s="141"/>
      <c r="H2829" s="155" t="s">
        <v>1123</v>
      </c>
      <c r="I2829" s="92"/>
    </row>
    <row r="2830" spans="1:9" x14ac:dyDescent="0.2">
      <c r="A2830" s="69">
        <v>2830</v>
      </c>
      <c r="B2830" s="140" t="s">
        <v>5584</v>
      </c>
      <c r="C2830" s="140" t="s">
        <v>5585</v>
      </c>
      <c r="D2830" s="140" t="s">
        <v>5586</v>
      </c>
      <c r="E2830" s="141">
        <v>3112851579</v>
      </c>
      <c r="F2830" s="139" t="s">
        <v>3969</v>
      </c>
      <c r="G2830" s="141"/>
      <c r="H2830" s="155" t="s">
        <v>1123</v>
      </c>
      <c r="I2830" s="92"/>
    </row>
    <row r="2831" spans="1:9" x14ac:dyDescent="0.2">
      <c r="A2831" s="69">
        <v>2831</v>
      </c>
      <c r="B2831" s="140" t="s">
        <v>5710</v>
      </c>
      <c r="C2831" s="140" t="s">
        <v>639</v>
      </c>
      <c r="D2831" s="140" t="s">
        <v>5711</v>
      </c>
      <c r="E2831" s="141">
        <v>3133551478</v>
      </c>
      <c r="F2831" s="139" t="s">
        <v>5712</v>
      </c>
      <c r="G2831" s="141"/>
      <c r="H2831" s="155" t="s">
        <v>1123</v>
      </c>
      <c r="I2831" s="92"/>
    </row>
    <row r="2832" spans="1:9" x14ac:dyDescent="0.2">
      <c r="A2832" s="69">
        <v>2832</v>
      </c>
      <c r="B2832" s="140" t="s">
        <v>7640</v>
      </c>
      <c r="C2832" s="140" t="s">
        <v>7641</v>
      </c>
      <c r="D2832" s="140" t="s">
        <v>7642</v>
      </c>
      <c r="E2832" s="141">
        <v>3187606666</v>
      </c>
      <c r="F2832" s="139" t="s">
        <v>3564</v>
      </c>
      <c r="G2832" s="141"/>
      <c r="H2832" s="155" t="s">
        <v>1123</v>
      </c>
      <c r="I2832" s="92"/>
    </row>
    <row r="2833" spans="1:9" x14ac:dyDescent="0.2">
      <c r="A2833" s="69">
        <v>2833</v>
      </c>
      <c r="B2833" s="140" t="s">
        <v>7643</v>
      </c>
      <c r="C2833" s="140" t="s">
        <v>7644</v>
      </c>
      <c r="D2833" s="140" t="s">
        <v>7645</v>
      </c>
      <c r="E2833" s="141">
        <v>3118055782</v>
      </c>
      <c r="F2833" s="139" t="s">
        <v>3564</v>
      </c>
      <c r="G2833" s="141"/>
      <c r="H2833" s="155" t="s">
        <v>1123</v>
      </c>
      <c r="I2833" s="92"/>
    </row>
    <row r="2834" spans="1:9" x14ac:dyDescent="0.2">
      <c r="A2834" s="69">
        <v>2834</v>
      </c>
      <c r="B2834" s="89" t="s">
        <v>7646</v>
      </c>
      <c r="C2834" s="89" t="s">
        <v>7647</v>
      </c>
      <c r="D2834" s="89" t="s">
        <v>7648</v>
      </c>
      <c r="E2834" s="82">
        <v>4777142</v>
      </c>
      <c r="F2834" s="95" t="s">
        <v>7649</v>
      </c>
      <c r="G2834" s="82" t="s">
        <v>7650</v>
      </c>
      <c r="H2834" s="155" t="s">
        <v>1123</v>
      </c>
      <c r="I2834" s="92"/>
    </row>
    <row r="2835" spans="1:9" x14ac:dyDescent="0.2">
      <c r="A2835" s="69">
        <v>2835</v>
      </c>
      <c r="B2835" s="140" t="s">
        <v>5632</v>
      </c>
      <c r="C2835" s="140" t="s">
        <v>5633</v>
      </c>
      <c r="D2835" s="140" t="s">
        <v>7651</v>
      </c>
      <c r="E2835" s="82"/>
      <c r="F2835" s="139" t="s">
        <v>3969</v>
      </c>
      <c r="G2835" s="82"/>
      <c r="H2835" s="155" t="s">
        <v>1123</v>
      </c>
      <c r="I2835" s="92"/>
    </row>
    <row r="2836" spans="1:9" x14ac:dyDescent="0.2">
      <c r="A2836" s="69">
        <v>2836</v>
      </c>
      <c r="B2836" s="140" t="s">
        <v>7652</v>
      </c>
      <c r="C2836" s="140" t="s">
        <v>639</v>
      </c>
      <c r="D2836" s="140" t="s">
        <v>7653</v>
      </c>
      <c r="E2836" s="141">
        <v>3213704972</v>
      </c>
      <c r="F2836" s="139" t="s">
        <v>3564</v>
      </c>
      <c r="G2836" s="82"/>
      <c r="H2836" s="155" t="s">
        <v>1123</v>
      </c>
      <c r="I2836" s="92"/>
    </row>
    <row r="2837" spans="1:9" x14ac:dyDescent="0.2">
      <c r="A2837" s="69">
        <v>2837</v>
      </c>
      <c r="B2837" s="140" t="s">
        <v>7628</v>
      </c>
      <c r="C2837" s="140" t="s">
        <v>7654</v>
      </c>
      <c r="D2837" s="140" t="s">
        <v>7655</v>
      </c>
      <c r="E2837" s="82"/>
      <c r="F2837" s="139" t="s">
        <v>7649</v>
      </c>
      <c r="G2837" s="82"/>
      <c r="H2837" s="155" t="s">
        <v>1123</v>
      </c>
      <c r="I2837" s="92"/>
    </row>
    <row r="2838" spans="1:9" x14ac:dyDescent="0.2">
      <c r="A2838" s="69">
        <v>2838</v>
      </c>
      <c r="B2838" s="89" t="s">
        <v>8024</v>
      </c>
      <c r="C2838" s="89" t="s">
        <v>5414</v>
      </c>
      <c r="D2838" s="89" t="s">
        <v>8025</v>
      </c>
      <c r="E2838" s="82"/>
      <c r="F2838" s="95" t="s">
        <v>8026</v>
      </c>
      <c r="G2838" s="82"/>
      <c r="H2838" s="155" t="s">
        <v>1123</v>
      </c>
      <c r="I2838" s="92"/>
    </row>
    <row r="2839" spans="1:9" x14ac:dyDescent="0.2">
      <c r="A2839" s="69">
        <v>2839</v>
      </c>
      <c r="B2839" s="89" t="s">
        <v>8267</v>
      </c>
      <c r="C2839" s="89"/>
      <c r="D2839" s="89" t="s">
        <v>8268</v>
      </c>
      <c r="E2839" s="82">
        <v>3154425176</v>
      </c>
      <c r="F2839" s="95" t="s">
        <v>8269</v>
      </c>
      <c r="G2839" s="82"/>
      <c r="H2839" s="155" t="s">
        <v>1123</v>
      </c>
      <c r="I2839" s="92"/>
    </row>
    <row r="2840" spans="1:9" x14ac:dyDescent="0.2">
      <c r="A2840" s="69"/>
      <c r="B2840" s="89"/>
      <c r="C2840" s="89"/>
      <c r="D2840" s="89"/>
      <c r="E2840" s="82"/>
      <c r="F2840" s="95"/>
      <c r="G2840" s="82"/>
      <c r="H2840" s="95"/>
      <c r="I2840" s="92"/>
    </row>
    <row r="2841" spans="1:9" x14ac:dyDescent="0.2">
      <c r="A2841" s="69"/>
      <c r="B2841" s="89"/>
      <c r="C2841" s="89"/>
      <c r="D2841" s="89"/>
      <c r="E2841" s="82"/>
      <c r="F2841" s="95"/>
      <c r="G2841" s="82"/>
      <c r="H2841" s="95"/>
      <c r="I2841" s="92"/>
    </row>
    <row r="2842" spans="1:9" x14ac:dyDescent="0.2">
      <c r="A2842" s="69"/>
      <c r="B2842" s="89"/>
      <c r="C2842" s="243"/>
      <c r="D2842" s="89"/>
      <c r="E2842" s="82"/>
      <c r="F2842" s="95"/>
      <c r="G2842" s="82"/>
      <c r="H2842" s="95"/>
      <c r="I2842" s="92"/>
    </row>
    <row r="2843" spans="1:9" x14ac:dyDescent="0.2">
      <c r="A2843" s="69"/>
      <c r="B2843" s="89"/>
      <c r="C2843" s="89"/>
      <c r="D2843" s="89"/>
      <c r="E2843" s="82"/>
      <c r="F2843" s="95"/>
      <c r="G2843" s="82"/>
      <c r="H2843" s="95"/>
      <c r="I2843" s="92"/>
    </row>
    <row r="2844" spans="1:9" x14ac:dyDescent="0.2">
      <c r="A2844" s="69"/>
      <c r="B2844" s="89"/>
      <c r="C2844" s="89"/>
      <c r="D2844" s="89"/>
      <c r="E2844" s="82"/>
      <c r="F2844" s="95"/>
      <c r="G2844" s="82"/>
      <c r="H2844" s="95"/>
      <c r="I2844" s="92"/>
    </row>
    <row r="2845" spans="1:9" x14ac:dyDescent="0.2">
      <c r="A2845" s="69"/>
      <c r="B2845" s="89"/>
      <c r="C2845" s="89"/>
      <c r="D2845" s="89"/>
      <c r="E2845" s="82"/>
      <c r="F2845" s="95"/>
      <c r="G2845" s="82"/>
      <c r="H2845" s="95"/>
      <c r="I2845" s="92"/>
    </row>
    <row r="2846" spans="1:9" x14ac:dyDescent="0.2">
      <c r="A2846" s="69"/>
      <c r="B2846" s="89"/>
      <c r="C2846" s="89"/>
      <c r="D2846" s="89"/>
      <c r="E2846" s="82"/>
      <c r="F2846" s="95"/>
      <c r="G2846" s="82"/>
      <c r="H2846" s="95"/>
      <c r="I2846" s="92"/>
    </row>
    <row r="2847" spans="1:9" x14ac:dyDescent="0.2">
      <c r="A2847" s="69"/>
      <c r="B2847" s="89"/>
      <c r="C2847" s="89"/>
      <c r="D2847" s="89"/>
      <c r="E2847" s="82"/>
      <c r="F2847" s="95"/>
      <c r="G2847" s="82"/>
      <c r="H2847" s="95"/>
      <c r="I2847" s="92"/>
    </row>
    <row r="2848" spans="1:9" x14ac:dyDescent="0.2">
      <c r="A2848" s="69"/>
      <c r="B2848" s="89"/>
      <c r="C2848" s="89"/>
      <c r="D2848" s="89"/>
      <c r="E2848" s="82"/>
      <c r="F2848" s="95"/>
      <c r="G2848" s="82"/>
      <c r="H2848" s="95"/>
      <c r="I2848" s="92"/>
    </row>
    <row r="2849" spans="1:9" x14ac:dyDescent="0.2">
      <c r="A2849" s="69"/>
      <c r="B2849" s="89"/>
      <c r="C2849" s="89"/>
      <c r="D2849" s="89"/>
      <c r="E2849" s="82"/>
      <c r="F2849" s="95"/>
      <c r="G2849" s="82"/>
      <c r="H2849" s="95"/>
      <c r="I2849" s="92"/>
    </row>
    <row r="2850" spans="1:9" x14ac:dyDescent="0.2">
      <c r="A2850" s="69"/>
      <c r="B2850" s="89"/>
      <c r="C2850" s="89"/>
      <c r="D2850" s="89"/>
      <c r="E2850" s="82"/>
      <c r="F2850" s="95"/>
      <c r="G2850" s="82"/>
      <c r="H2850" s="95"/>
      <c r="I2850" s="92"/>
    </row>
    <row r="2851" spans="1:9" x14ac:dyDescent="0.2">
      <c r="A2851" s="69"/>
      <c r="B2851" s="89"/>
      <c r="C2851" s="89"/>
      <c r="D2851" s="89"/>
      <c r="E2851" s="82"/>
      <c r="F2851" s="95"/>
      <c r="G2851" s="82"/>
      <c r="H2851" s="95"/>
      <c r="I2851" s="92"/>
    </row>
    <row r="2852" spans="1:9" x14ac:dyDescent="0.2">
      <c r="A2852" s="69"/>
      <c r="B2852" s="89"/>
      <c r="C2852" s="89"/>
      <c r="D2852" s="89"/>
      <c r="E2852" s="82"/>
      <c r="F2852" s="95"/>
      <c r="G2852" s="82"/>
      <c r="H2852" s="95"/>
      <c r="I2852" s="92"/>
    </row>
    <row r="2853" spans="1:9" x14ac:dyDescent="0.2">
      <c r="A2853" s="69"/>
      <c r="B2853" s="89"/>
      <c r="C2853" s="89"/>
      <c r="D2853" s="89"/>
      <c r="E2853" s="82"/>
      <c r="F2853" s="95"/>
      <c r="G2853" s="82"/>
      <c r="H2853" s="95"/>
      <c r="I2853" s="92"/>
    </row>
    <row r="2854" spans="1:9" x14ac:dyDescent="0.2">
      <c r="A2854" s="69"/>
      <c r="B2854" s="89"/>
      <c r="C2854" s="89"/>
      <c r="D2854" s="89"/>
      <c r="E2854" s="82"/>
      <c r="F2854" s="95"/>
      <c r="G2854" s="82"/>
      <c r="H2854" s="95"/>
      <c r="I2854" s="92"/>
    </row>
    <row r="2855" spans="1:9" x14ac:dyDescent="0.2">
      <c r="A2855" s="69"/>
      <c r="B2855" s="89"/>
      <c r="C2855" s="89"/>
      <c r="D2855" s="89"/>
      <c r="E2855" s="82"/>
      <c r="F2855" s="95"/>
      <c r="G2855" s="82"/>
      <c r="H2855" s="95"/>
      <c r="I2855" s="92"/>
    </row>
    <row r="2856" spans="1:9" x14ac:dyDescent="0.2">
      <c r="A2856" s="69"/>
      <c r="B2856" s="89"/>
      <c r="C2856" s="89"/>
      <c r="D2856" s="89"/>
      <c r="E2856" s="82"/>
      <c r="F2856" s="95"/>
      <c r="G2856" s="82"/>
      <c r="H2856" s="95"/>
      <c r="I2856" s="92"/>
    </row>
    <row r="2857" spans="1:9" x14ac:dyDescent="0.2">
      <c r="A2857" s="69"/>
      <c r="B2857" s="89"/>
      <c r="C2857" s="89"/>
      <c r="D2857" s="89"/>
      <c r="E2857" s="82"/>
      <c r="F2857" s="95"/>
      <c r="G2857" s="82"/>
      <c r="H2857" s="95"/>
      <c r="I2857" s="92"/>
    </row>
    <row r="2858" spans="1:9" x14ac:dyDescent="0.2">
      <c r="A2858" s="69"/>
      <c r="B2858" s="89"/>
      <c r="C2858" s="89"/>
      <c r="D2858" s="89"/>
      <c r="E2858" s="82"/>
      <c r="F2858" s="95"/>
      <c r="G2858" s="82"/>
      <c r="H2858" s="95"/>
      <c r="I2858" s="92"/>
    </row>
    <row r="2859" spans="1:9" x14ac:dyDescent="0.2">
      <c r="A2859" s="69"/>
      <c r="B2859" s="89"/>
      <c r="C2859" s="89"/>
      <c r="D2859" s="89"/>
      <c r="E2859" s="82"/>
      <c r="F2859" s="95"/>
      <c r="G2859" s="82"/>
      <c r="H2859" s="95"/>
      <c r="I2859" s="92"/>
    </row>
    <row r="2860" spans="1:9" x14ac:dyDescent="0.2">
      <c r="A2860" s="69"/>
      <c r="B2860" s="89"/>
      <c r="C2860" s="89"/>
      <c r="D2860" s="89"/>
      <c r="E2860" s="82"/>
      <c r="F2860" s="95"/>
      <c r="G2860" s="82"/>
      <c r="H2860" s="95"/>
      <c r="I2860" s="92"/>
    </row>
    <row r="2861" spans="1:9" x14ac:dyDescent="0.2">
      <c r="A2861" s="69"/>
      <c r="B2861" s="89"/>
      <c r="C2861" s="89"/>
      <c r="D2861" s="89"/>
      <c r="E2861" s="82"/>
      <c r="F2861" s="95"/>
      <c r="G2861" s="82"/>
      <c r="H2861" s="95"/>
      <c r="I2861" s="92"/>
    </row>
    <row r="2862" spans="1:9" x14ac:dyDescent="0.2">
      <c r="A2862" s="69"/>
      <c r="B2862" s="89"/>
      <c r="C2862" s="89"/>
      <c r="D2862" s="89"/>
      <c r="E2862" s="82"/>
      <c r="F2862" s="95"/>
      <c r="G2862" s="82"/>
      <c r="H2862" s="95"/>
      <c r="I2862" s="92"/>
    </row>
    <row r="2863" spans="1:9" x14ac:dyDescent="0.2">
      <c r="A2863" s="69"/>
      <c r="B2863" s="89"/>
      <c r="C2863" s="89"/>
      <c r="D2863" s="89"/>
      <c r="E2863" s="82"/>
      <c r="F2863" s="95"/>
      <c r="G2863" s="82"/>
      <c r="H2863" s="95"/>
      <c r="I2863" s="92"/>
    </row>
    <row r="2864" spans="1:9" x14ac:dyDescent="0.2">
      <c r="A2864" s="69"/>
      <c r="B2864" s="89"/>
      <c r="C2864" s="89"/>
      <c r="D2864" s="89"/>
      <c r="E2864" s="82"/>
      <c r="F2864" s="95"/>
      <c r="G2864" s="82"/>
      <c r="H2864" s="95"/>
      <c r="I2864" s="92"/>
    </row>
    <row r="2865" spans="1:9" x14ac:dyDescent="0.2">
      <c r="A2865" s="69"/>
      <c r="B2865" s="89"/>
      <c r="C2865" s="89"/>
      <c r="D2865" s="89"/>
      <c r="E2865" s="82"/>
      <c r="F2865" s="95"/>
      <c r="G2865" s="82"/>
      <c r="H2865" s="95"/>
      <c r="I2865" s="92"/>
    </row>
    <row r="2866" spans="1:9" x14ac:dyDescent="0.2">
      <c r="A2866" s="69"/>
      <c r="B2866" s="89"/>
      <c r="C2866" s="89"/>
      <c r="D2866" s="89"/>
      <c r="E2866" s="82"/>
      <c r="F2866" s="95"/>
      <c r="G2866" s="82"/>
      <c r="H2866" s="95"/>
      <c r="I2866" s="92"/>
    </row>
    <row r="2867" spans="1:9" x14ac:dyDescent="0.2">
      <c r="A2867" s="69"/>
      <c r="B2867" s="89"/>
      <c r="C2867" s="89"/>
      <c r="D2867" s="89"/>
      <c r="E2867" s="82"/>
      <c r="F2867" s="95"/>
      <c r="G2867" s="82"/>
      <c r="H2867" s="95"/>
      <c r="I2867" s="92"/>
    </row>
    <row r="2868" spans="1:9" x14ac:dyDescent="0.2">
      <c r="A2868" s="69"/>
      <c r="B2868" s="89"/>
      <c r="C2868" s="89"/>
      <c r="D2868" s="89"/>
      <c r="E2868" s="82"/>
      <c r="F2868" s="95"/>
      <c r="G2868" s="82"/>
      <c r="H2868" s="95"/>
      <c r="I2868" s="92"/>
    </row>
    <row r="2869" spans="1:9" x14ac:dyDescent="0.2">
      <c r="A2869" s="69"/>
      <c r="B2869" s="89"/>
      <c r="C2869" s="89"/>
      <c r="D2869" s="89"/>
      <c r="E2869" s="82"/>
      <c r="F2869" s="95"/>
      <c r="G2869" s="82"/>
      <c r="H2869" s="95"/>
      <c r="I2869" s="92"/>
    </row>
    <row r="2870" spans="1:9" x14ac:dyDescent="0.2">
      <c r="A2870" s="69"/>
      <c r="B2870" s="89"/>
      <c r="C2870" s="89"/>
      <c r="D2870" s="89"/>
      <c r="E2870" s="82"/>
      <c r="F2870" s="95"/>
      <c r="G2870" s="82"/>
      <c r="H2870" s="95"/>
      <c r="I2870" s="92"/>
    </row>
    <row r="2871" spans="1:9" x14ac:dyDescent="0.2">
      <c r="A2871" s="69"/>
      <c r="B2871" s="89"/>
      <c r="C2871" s="89"/>
      <c r="D2871" s="89"/>
      <c r="E2871" s="82"/>
      <c r="F2871" s="95"/>
      <c r="G2871" s="82"/>
      <c r="H2871" s="95"/>
      <c r="I2871" s="92"/>
    </row>
    <row r="2872" spans="1:9" x14ac:dyDescent="0.2">
      <c r="A2872" s="69"/>
      <c r="B2872" s="89"/>
      <c r="C2872" s="89"/>
      <c r="D2872" s="89"/>
      <c r="E2872" s="82"/>
      <c r="F2872" s="95"/>
      <c r="G2872" s="82"/>
      <c r="H2872" s="95"/>
      <c r="I2872" s="92"/>
    </row>
    <row r="2873" spans="1:9" x14ac:dyDescent="0.2">
      <c r="A2873" s="69"/>
      <c r="B2873" s="89"/>
      <c r="C2873" s="89"/>
      <c r="D2873" s="89"/>
      <c r="E2873" s="82"/>
      <c r="F2873" s="95"/>
      <c r="G2873" s="82"/>
      <c r="H2873" s="95"/>
      <c r="I2873" s="92"/>
    </row>
    <row r="2874" spans="1:9" x14ac:dyDescent="0.2">
      <c r="A2874" s="69"/>
      <c r="B2874" s="89"/>
      <c r="C2874" s="89"/>
      <c r="D2874" s="89"/>
      <c r="E2874" s="82"/>
      <c r="F2874" s="95"/>
      <c r="G2874" s="82"/>
      <c r="H2874" s="95"/>
      <c r="I2874" s="92"/>
    </row>
    <row r="2875" spans="1:9" x14ac:dyDescent="0.2">
      <c r="A2875" s="69"/>
      <c r="B2875" s="89"/>
      <c r="C2875" s="89"/>
      <c r="D2875" s="89"/>
      <c r="E2875" s="82"/>
      <c r="F2875" s="95"/>
      <c r="G2875" s="82"/>
      <c r="H2875" s="95"/>
      <c r="I2875" s="92"/>
    </row>
    <row r="2876" spans="1:9" x14ac:dyDescent="0.2">
      <c r="A2876" s="69"/>
      <c r="B2876" s="89"/>
      <c r="C2876" s="89"/>
      <c r="D2876" s="89"/>
      <c r="E2876" s="82"/>
      <c r="F2876" s="95"/>
      <c r="G2876" s="82"/>
      <c r="H2876" s="95"/>
      <c r="I2876" s="92"/>
    </row>
    <row r="2877" spans="1:9" x14ac:dyDescent="0.2">
      <c r="A2877" s="69"/>
      <c r="B2877" s="89"/>
      <c r="C2877" s="89"/>
      <c r="D2877" s="89"/>
      <c r="E2877" s="82"/>
      <c r="F2877" s="95"/>
      <c r="G2877" s="82"/>
      <c r="H2877" s="95"/>
      <c r="I2877" s="92"/>
    </row>
    <row r="2878" spans="1:9" x14ac:dyDescent="0.2">
      <c r="A2878" s="69"/>
      <c r="B2878" s="89"/>
      <c r="C2878" s="89"/>
      <c r="D2878" s="89"/>
      <c r="E2878" s="82"/>
      <c r="F2878" s="95"/>
      <c r="G2878" s="82"/>
      <c r="H2878" s="95"/>
      <c r="I2878" s="92"/>
    </row>
    <row r="2879" spans="1:9" x14ac:dyDescent="0.2">
      <c r="A2879" s="69"/>
      <c r="B2879" s="89"/>
      <c r="C2879" s="89"/>
      <c r="D2879" s="89"/>
      <c r="E2879" s="82"/>
      <c r="F2879" s="95"/>
      <c r="G2879" s="82"/>
      <c r="H2879" s="95"/>
      <c r="I2879" s="92"/>
    </row>
    <row r="2880" spans="1:9" x14ac:dyDescent="0.2">
      <c r="A2880" s="69"/>
      <c r="B2880" s="89"/>
      <c r="C2880" s="89"/>
      <c r="D2880" s="89"/>
      <c r="E2880" s="82"/>
      <c r="F2880" s="95"/>
      <c r="G2880" s="82"/>
      <c r="H2880" s="95"/>
      <c r="I2880" s="92"/>
    </row>
    <row r="2881" spans="1:9" x14ac:dyDescent="0.2">
      <c r="A2881" s="69"/>
      <c r="B2881" s="89"/>
      <c r="C2881" s="89"/>
      <c r="D2881" s="89"/>
      <c r="E2881" s="82"/>
      <c r="F2881" s="95"/>
      <c r="G2881" s="82"/>
      <c r="H2881" s="95"/>
      <c r="I2881" s="92"/>
    </row>
    <row r="2882" spans="1:9" x14ac:dyDescent="0.2">
      <c r="A2882" s="69"/>
      <c r="B2882" s="89"/>
      <c r="C2882" s="89"/>
      <c r="D2882" s="89"/>
      <c r="E2882" s="82"/>
      <c r="F2882" s="95"/>
      <c r="G2882" s="82"/>
      <c r="H2882" s="95"/>
      <c r="I2882" s="92"/>
    </row>
    <row r="2883" spans="1:9" x14ac:dyDescent="0.2">
      <c r="A2883" s="69"/>
      <c r="B2883" s="89"/>
      <c r="C2883" s="89"/>
      <c r="D2883" s="89"/>
      <c r="E2883" s="82"/>
      <c r="F2883" s="95"/>
      <c r="G2883" s="82"/>
      <c r="H2883" s="95"/>
      <c r="I2883" s="92"/>
    </row>
    <row r="2884" spans="1:9" x14ac:dyDescent="0.2">
      <c r="A2884" s="69"/>
      <c r="B2884" s="89"/>
      <c r="C2884" s="89"/>
      <c r="D2884" s="89"/>
      <c r="E2884" s="82"/>
      <c r="F2884" s="95"/>
      <c r="G2884" s="82"/>
      <c r="H2884" s="95"/>
      <c r="I2884" s="92"/>
    </row>
    <row r="2885" spans="1:9" x14ac:dyDescent="0.2">
      <c r="A2885" s="69"/>
      <c r="B2885" s="89"/>
      <c r="C2885" s="89"/>
      <c r="D2885" s="89"/>
      <c r="E2885" s="82"/>
      <c r="F2885" s="95"/>
      <c r="G2885" s="82"/>
      <c r="H2885" s="95"/>
      <c r="I2885" s="92"/>
    </row>
    <row r="2886" spans="1:9" x14ac:dyDescent="0.2">
      <c r="A2886" s="69"/>
      <c r="B2886" s="89"/>
      <c r="C2886" s="89"/>
      <c r="D2886" s="89"/>
      <c r="E2886" s="82"/>
      <c r="F2886" s="95"/>
      <c r="G2886" s="82"/>
      <c r="H2886" s="95"/>
      <c r="I2886" s="92"/>
    </row>
    <row r="2887" spans="1:9" x14ac:dyDescent="0.2">
      <c r="A2887" s="69"/>
      <c r="B2887" s="89"/>
      <c r="C2887" s="89"/>
      <c r="D2887" s="89"/>
      <c r="E2887" s="82"/>
      <c r="F2887" s="95"/>
      <c r="G2887" s="82"/>
      <c r="H2887" s="95"/>
      <c r="I2887" s="92"/>
    </row>
    <row r="2888" spans="1:9" x14ac:dyDescent="0.2">
      <c r="A2888" s="69"/>
      <c r="B2888" s="89"/>
      <c r="C2888" s="89"/>
      <c r="D2888" s="89"/>
      <c r="E2888" s="82"/>
      <c r="F2888" s="95"/>
      <c r="G2888" s="82"/>
      <c r="H2888" s="95"/>
      <c r="I2888" s="92"/>
    </row>
    <row r="2889" spans="1:9" x14ac:dyDescent="0.2">
      <c r="A2889" s="69"/>
      <c r="B2889" s="89"/>
      <c r="C2889" s="89"/>
      <c r="D2889" s="89"/>
      <c r="E2889" s="82"/>
      <c r="F2889" s="95"/>
      <c r="G2889" s="82"/>
      <c r="H2889" s="95"/>
      <c r="I2889" s="92"/>
    </row>
    <row r="2890" spans="1:9" x14ac:dyDescent="0.2">
      <c r="A2890" s="69"/>
      <c r="B2890" s="89"/>
      <c r="C2890" s="89"/>
      <c r="D2890" s="89"/>
      <c r="E2890" s="82"/>
      <c r="F2890" s="95"/>
      <c r="G2890" s="82"/>
      <c r="H2890" s="95"/>
      <c r="I2890" s="92"/>
    </row>
    <row r="2891" spans="1:9" x14ac:dyDescent="0.2">
      <c r="A2891" s="69"/>
      <c r="B2891" s="89"/>
      <c r="C2891" s="89"/>
      <c r="D2891" s="89"/>
      <c r="E2891" s="82"/>
      <c r="F2891" s="95"/>
      <c r="G2891" s="82"/>
      <c r="H2891" s="95"/>
      <c r="I2891" s="92"/>
    </row>
    <row r="2892" spans="1:9" x14ac:dyDescent="0.2">
      <c r="A2892" s="69"/>
      <c r="B2892" s="89"/>
      <c r="C2892" s="89"/>
      <c r="D2892" s="89"/>
      <c r="E2892" s="82"/>
      <c r="F2892" s="95"/>
      <c r="G2892" s="82"/>
      <c r="H2892" s="95"/>
      <c r="I2892" s="92"/>
    </row>
    <row r="2893" spans="1:9" x14ac:dyDescent="0.2">
      <c r="A2893" s="69"/>
      <c r="B2893" s="89"/>
      <c r="C2893" s="89"/>
      <c r="D2893" s="89"/>
      <c r="E2893" s="82"/>
      <c r="F2893" s="95"/>
      <c r="G2893" s="82"/>
      <c r="H2893" s="95"/>
      <c r="I2893" s="92"/>
    </row>
    <row r="2894" spans="1:9" x14ac:dyDescent="0.2">
      <c r="A2894" s="69"/>
      <c r="B2894" s="89"/>
      <c r="C2894" s="89"/>
      <c r="D2894" s="89"/>
      <c r="E2894" s="82"/>
      <c r="F2894" s="95"/>
      <c r="G2894" s="82"/>
      <c r="H2894" s="95"/>
      <c r="I2894" s="92"/>
    </row>
    <row r="2895" spans="1:9" x14ac:dyDescent="0.2">
      <c r="A2895" s="69"/>
      <c r="B2895" s="89"/>
      <c r="C2895" s="89"/>
      <c r="D2895" s="89"/>
      <c r="E2895" s="82"/>
      <c r="F2895" s="95"/>
      <c r="G2895" s="82"/>
      <c r="H2895" s="95"/>
      <c r="I2895" s="92"/>
    </row>
    <row r="2896" spans="1:9" x14ac:dyDescent="0.2">
      <c r="A2896" s="69"/>
      <c r="B2896" s="89"/>
      <c r="C2896" s="89"/>
      <c r="D2896" s="89"/>
      <c r="E2896" s="82"/>
      <c r="F2896" s="95"/>
      <c r="G2896" s="82"/>
      <c r="H2896" s="95"/>
      <c r="I2896" s="92"/>
    </row>
    <row r="2897" spans="1:9" x14ac:dyDescent="0.2">
      <c r="A2897" s="69"/>
      <c r="B2897" s="89"/>
      <c r="C2897" s="89"/>
      <c r="D2897" s="89"/>
      <c r="E2897" s="82"/>
      <c r="F2897" s="95"/>
      <c r="G2897" s="82"/>
      <c r="H2897" s="95"/>
      <c r="I2897" s="92"/>
    </row>
    <row r="2898" spans="1:9" x14ac:dyDescent="0.2">
      <c r="A2898" s="69"/>
      <c r="B2898" s="89"/>
      <c r="C2898" s="89"/>
      <c r="D2898" s="89"/>
      <c r="E2898" s="82"/>
      <c r="F2898" s="95"/>
      <c r="G2898" s="82"/>
      <c r="H2898" s="95"/>
      <c r="I2898" s="92"/>
    </row>
    <row r="2899" spans="1:9" x14ac:dyDescent="0.2">
      <c r="I2899" s="92"/>
    </row>
    <row r="2900" spans="1:9" x14ac:dyDescent="0.2">
      <c r="A2900" s="69">
        <v>2900</v>
      </c>
      <c r="B2900" s="140" t="s">
        <v>7656</v>
      </c>
      <c r="C2900" s="140" t="s">
        <v>7657</v>
      </c>
      <c r="D2900" s="140" t="s">
        <v>7658</v>
      </c>
      <c r="E2900" s="141">
        <v>3133451898</v>
      </c>
      <c r="F2900" s="139" t="s">
        <v>1108</v>
      </c>
      <c r="G2900" s="141"/>
      <c r="H2900" s="155" t="s">
        <v>1123</v>
      </c>
      <c r="I2900" s="92"/>
    </row>
    <row r="2901" spans="1:9" x14ac:dyDescent="0.2">
      <c r="A2901" s="69">
        <v>2901</v>
      </c>
      <c r="B2901" s="140" t="s">
        <v>7659</v>
      </c>
      <c r="C2901" s="140" t="s">
        <v>946</v>
      </c>
      <c r="D2901" s="140" t="s">
        <v>7660</v>
      </c>
      <c r="E2901" s="141">
        <v>3133609601</v>
      </c>
      <c r="F2901" s="139" t="s">
        <v>1108</v>
      </c>
      <c r="G2901" s="141"/>
      <c r="H2901" s="155" t="s">
        <v>1123</v>
      </c>
      <c r="I2901" s="92"/>
    </row>
    <row r="2902" spans="1:9" x14ac:dyDescent="0.2">
      <c r="A2902" s="69">
        <v>2902</v>
      </c>
      <c r="B2902" s="140" t="s">
        <v>7661</v>
      </c>
      <c r="C2902" s="140" t="s">
        <v>639</v>
      </c>
      <c r="D2902" s="140" t="s">
        <v>7662</v>
      </c>
      <c r="E2902" s="141">
        <v>3132428499</v>
      </c>
      <c r="F2902" s="139" t="s">
        <v>1108</v>
      </c>
      <c r="G2902" s="141"/>
      <c r="H2902" s="155" t="s">
        <v>1123</v>
      </c>
      <c r="I2902" s="92"/>
    </row>
    <row r="2903" spans="1:9" x14ac:dyDescent="0.2">
      <c r="A2903" s="69">
        <v>2903</v>
      </c>
      <c r="B2903" s="89" t="s">
        <v>7663</v>
      </c>
      <c r="C2903" s="89" t="s">
        <v>7664</v>
      </c>
      <c r="D2903" s="89" t="s">
        <v>7665</v>
      </c>
      <c r="E2903" s="82">
        <v>3103271528</v>
      </c>
      <c r="F2903" s="95" t="s">
        <v>1699</v>
      </c>
      <c r="G2903" s="82"/>
      <c r="H2903" s="155" t="s">
        <v>1123</v>
      </c>
      <c r="I2903" s="92"/>
    </row>
    <row r="2904" spans="1:9" x14ac:dyDescent="0.2">
      <c r="A2904" s="69">
        <v>2904</v>
      </c>
      <c r="B2904" s="89" t="s">
        <v>7666</v>
      </c>
      <c r="C2904" s="89" t="s">
        <v>7667</v>
      </c>
      <c r="D2904" s="89" t="s">
        <v>7038</v>
      </c>
      <c r="E2904" s="82">
        <v>3132958806</v>
      </c>
      <c r="F2904" s="95" t="s">
        <v>1699</v>
      </c>
      <c r="G2904" s="82"/>
      <c r="H2904" s="155" t="s">
        <v>1123</v>
      </c>
      <c r="I2904" s="92"/>
    </row>
    <row r="2905" spans="1:9" x14ac:dyDescent="0.2">
      <c r="A2905" s="69">
        <v>2905</v>
      </c>
      <c r="B2905" s="89" t="s">
        <v>7668</v>
      </c>
      <c r="C2905" s="89" t="s">
        <v>7669</v>
      </c>
      <c r="D2905" s="89" t="s">
        <v>7670</v>
      </c>
      <c r="E2905" s="82">
        <v>3224452443</v>
      </c>
      <c r="F2905" s="95" t="s">
        <v>1699</v>
      </c>
      <c r="G2905" s="82">
        <v>80793033</v>
      </c>
      <c r="H2905" s="155" t="s">
        <v>1123</v>
      </c>
      <c r="I2905" s="92"/>
    </row>
    <row r="2906" spans="1:9" x14ac:dyDescent="0.2">
      <c r="A2906" s="69">
        <v>2906</v>
      </c>
      <c r="B2906" s="89" t="s">
        <v>7671</v>
      </c>
      <c r="C2906" s="89" t="s">
        <v>7672</v>
      </c>
      <c r="D2906" s="89" t="s">
        <v>1980</v>
      </c>
      <c r="E2906" s="82">
        <v>3126740046</v>
      </c>
      <c r="F2906" s="95" t="s">
        <v>1699</v>
      </c>
      <c r="G2906" s="82"/>
      <c r="H2906" s="155" t="s">
        <v>1123</v>
      </c>
      <c r="I2906" s="92"/>
    </row>
    <row r="2907" spans="1:9" x14ac:dyDescent="0.2">
      <c r="A2907" s="69">
        <v>2907</v>
      </c>
      <c r="B2907" s="89" t="s">
        <v>7673</v>
      </c>
      <c r="C2907" s="89" t="s">
        <v>7674</v>
      </c>
      <c r="D2907" s="89" t="s">
        <v>7675</v>
      </c>
      <c r="E2907" s="82">
        <v>3144517359</v>
      </c>
      <c r="F2907" s="95" t="s">
        <v>1699</v>
      </c>
      <c r="G2907" s="82"/>
      <c r="H2907" s="155" t="s">
        <v>1123</v>
      </c>
      <c r="I2907" s="92"/>
    </row>
    <row r="2908" spans="1:9" x14ac:dyDescent="0.2">
      <c r="A2908" s="69">
        <v>2908</v>
      </c>
      <c r="B2908" s="89" t="s">
        <v>7676</v>
      </c>
      <c r="C2908" s="89" t="s">
        <v>7677</v>
      </c>
      <c r="D2908" s="89" t="s">
        <v>7678</v>
      </c>
      <c r="E2908" s="141">
        <v>3133773830</v>
      </c>
      <c r="F2908" s="95" t="s">
        <v>1699</v>
      </c>
      <c r="G2908" s="82"/>
      <c r="H2908" s="155" t="s">
        <v>1123</v>
      </c>
      <c r="I2908" s="92"/>
    </row>
    <row r="2909" spans="1:9" x14ac:dyDescent="0.2">
      <c r="A2909" s="69">
        <v>2909</v>
      </c>
      <c r="B2909" s="140" t="s">
        <v>7679</v>
      </c>
      <c r="C2909" s="89" t="s">
        <v>7680</v>
      </c>
      <c r="D2909" s="89" t="s">
        <v>7681</v>
      </c>
      <c r="E2909" s="82">
        <v>3102287992</v>
      </c>
      <c r="F2909" s="95" t="s">
        <v>1699</v>
      </c>
      <c r="G2909" s="82"/>
      <c r="H2909" s="155" t="s">
        <v>1123</v>
      </c>
      <c r="I2909" s="92"/>
    </row>
    <row r="2910" spans="1:9" x14ac:dyDescent="0.2">
      <c r="A2910" s="69">
        <v>2910</v>
      </c>
      <c r="B2910" s="89" t="s">
        <v>7682</v>
      </c>
      <c r="C2910" s="89" t="s">
        <v>639</v>
      </c>
      <c r="D2910" s="89" t="s">
        <v>7683</v>
      </c>
      <c r="E2910" s="82">
        <v>3124226532</v>
      </c>
      <c r="F2910" s="95" t="s">
        <v>1699</v>
      </c>
      <c r="G2910" s="82"/>
      <c r="H2910" s="155" t="s">
        <v>1123</v>
      </c>
      <c r="I2910" s="92"/>
    </row>
    <row r="2911" spans="1:9" x14ac:dyDescent="0.2">
      <c r="A2911" s="69">
        <v>2911</v>
      </c>
      <c r="B2911" s="89" t="s">
        <v>7684</v>
      </c>
      <c r="C2911" s="89" t="s">
        <v>7685</v>
      </c>
      <c r="D2911" s="89" t="s">
        <v>7686</v>
      </c>
      <c r="E2911" s="82">
        <v>3646354</v>
      </c>
      <c r="F2911" s="95" t="s">
        <v>1699</v>
      </c>
      <c r="G2911" s="82"/>
      <c r="H2911" s="155" t="s">
        <v>1123</v>
      </c>
      <c r="I2911" s="92"/>
    </row>
    <row r="2912" spans="1:9" x14ac:dyDescent="0.2">
      <c r="A2912" s="69">
        <v>2912</v>
      </c>
      <c r="B2912" s="89" t="s">
        <v>2988</v>
      </c>
      <c r="C2912" s="89" t="s">
        <v>639</v>
      </c>
      <c r="D2912" s="89" t="s">
        <v>2989</v>
      </c>
      <c r="E2912" s="82">
        <v>3628993</v>
      </c>
      <c r="F2912" s="95" t="s">
        <v>1699</v>
      </c>
      <c r="G2912" s="82"/>
      <c r="H2912" s="155" t="s">
        <v>1123</v>
      </c>
      <c r="I2912" s="92"/>
    </row>
    <row r="2913" spans="1:9" x14ac:dyDescent="0.2">
      <c r="A2913" s="69">
        <v>2913</v>
      </c>
      <c r="B2913" s="89" t="s">
        <v>7687</v>
      </c>
      <c r="C2913" s="89" t="s">
        <v>7688</v>
      </c>
      <c r="D2913" s="89" t="s">
        <v>7689</v>
      </c>
      <c r="E2913" s="82">
        <v>3209633168</v>
      </c>
      <c r="F2913" s="95" t="s">
        <v>1108</v>
      </c>
      <c r="G2913" s="82"/>
      <c r="H2913" s="155" t="s">
        <v>1123</v>
      </c>
      <c r="I2913" s="92"/>
    </row>
    <row r="2914" spans="1:9" x14ac:dyDescent="0.2">
      <c r="A2914" s="69">
        <v>2914</v>
      </c>
      <c r="B2914" s="89" t="s">
        <v>7690</v>
      </c>
      <c r="C2914" s="89" t="s">
        <v>7691</v>
      </c>
      <c r="D2914" s="89" t="s">
        <v>7692</v>
      </c>
      <c r="E2914" s="82">
        <v>3213924392</v>
      </c>
      <c r="F2914" s="95" t="s">
        <v>7693</v>
      </c>
      <c r="G2914" s="82"/>
      <c r="H2914" s="155" t="s">
        <v>1123</v>
      </c>
      <c r="I2914" s="92"/>
    </row>
    <row r="2915" spans="1:9" x14ac:dyDescent="0.2">
      <c r="A2915" s="69">
        <v>2915</v>
      </c>
      <c r="B2915" s="89" t="s">
        <v>959</v>
      </c>
      <c r="C2915" s="89" t="s">
        <v>2974</v>
      </c>
      <c r="D2915" s="89" t="s">
        <v>7694</v>
      </c>
      <c r="E2915" s="149">
        <v>2069988</v>
      </c>
      <c r="F2915" s="95" t="s">
        <v>7693</v>
      </c>
      <c r="G2915" s="82"/>
      <c r="H2915" s="155" t="s">
        <v>1123</v>
      </c>
      <c r="I2915" s="92"/>
    </row>
    <row r="2916" spans="1:9" x14ac:dyDescent="0.2">
      <c r="A2916" s="69">
        <v>2916</v>
      </c>
      <c r="B2916" s="89" t="s">
        <v>7695</v>
      </c>
      <c r="C2916" s="89" t="s">
        <v>5094</v>
      </c>
      <c r="D2916" s="89" t="s">
        <v>7696</v>
      </c>
      <c r="E2916" s="82">
        <v>3144195974</v>
      </c>
      <c r="F2916" s="95" t="s">
        <v>953</v>
      </c>
      <c r="G2916" s="82"/>
      <c r="H2916" s="155" t="s">
        <v>1123</v>
      </c>
      <c r="I2916" s="92"/>
    </row>
    <row r="2917" spans="1:9" x14ac:dyDescent="0.2">
      <c r="A2917" s="69">
        <v>2917</v>
      </c>
      <c r="B2917" s="140" t="s">
        <v>7697</v>
      </c>
      <c r="C2917" s="140" t="s">
        <v>7698</v>
      </c>
      <c r="D2917" s="140" t="s">
        <v>7699</v>
      </c>
      <c r="E2917" s="141" t="s">
        <v>7700</v>
      </c>
      <c r="F2917" s="139" t="s">
        <v>953</v>
      </c>
      <c r="G2917" s="141"/>
      <c r="H2917" s="155" t="s">
        <v>1123</v>
      </c>
      <c r="I2917" s="92"/>
    </row>
    <row r="2918" spans="1:9" x14ac:dyDescent="0.2">
      <c r="A2918" s="69">
        <v>2918</v>
      </c>
      <c r="B2918" s="140" t="s">
        <v>7701</v>
      </c>
      <c r="C2918" s="140" t="s">
        <v>7702</v>
      </c>
      <c r="D2918" s="140" t="s">
        <v>7703</v>
      </c>
      <c r="E2918" s="141">
        <v>3204655601</v>
      </c>
      <c r="F2918" s="139" t="s">
        <v>953</v>
      </c>
      <c r="G2918" s="141"/>
      <c r="H2918" s="155" t="s">
        <v>1123</v>
      </c>
      <c r="I2918" s="92"/>
    </row>
    <row r="2919" spans="1:9" x14ac:dyDescent="0.2">
      <c r="A2919" s="69">
        <v>2919</v>
      </c>
      <c r="B2919" s="140" t="s">
        <v>2233</v>
      </c>
      <c r="C2919" s="140" t="s">
        <v>639</v>
      </c>
      <c r="D2919" s="140" t="s">
        <v>2234</v>
      </c>
      <c r="E2919" s="141">
        <v>2851523</v>
      </c>
      <c r="F2919" s="139" t="s">
        <v>953</v>
      </c>
      <c r="G2919" s="141"/>
      <c r="H2919" s="155" t="s">
        <v>1123</v>
      </c>
      <c r="I2919" s="92"/>
    </row>
    <row r="2920" spans="1:9" x14ac:dyDescent="0.2">
      <c r="A2920" s="69">
        <v>2920</v>
      </c>
      <c r="B2920" s="140" t="s">
        <v>7704</v>
      </c>
      <c r="C2920" s="140" t="s">
        <v>5740</v>
      </c>
      <c r="D2920" s="140" t="s">
        <v>7705</v>
      </c>
      <c r="E2920" s="141">
        <v>3045871397</v>
      </c>
      <c r="F2920" s="139" t="s">
        <v>7693</v>
      </c>
      <c r="G2920" s="141"/>
      <c r="H2920" s="155" t="s">
        <v>1123</v>
      </c>
      <c r="I2920" s="92"/>
    </row>
    <row r="2921" spans="1:9" x14ac:dyDescent="0.2">
      <c r="A2921" s="69">
        <v>2921</v>
      </c>
      <c r="B2921" s="140" t="s">
        <v>7706</v>
      </c>
      <c r="C2921" s="140" t="s">
        <v>7707</v>
      </c>
      <c r="D2921" s="140" t="s">
        <v>7708</v>
      </c>
      <c r="E2921" s="141">
        <v>3138558881</v>
      </c>
      <c r="F2921" s="139" t="s">
        <v>1108</v>
      </c>
      <c r="G2921" s="141"/>
      <c r="H2921" s="155" t="s">
        <v>1123</v>
      </c>
      <c r="I2921" s="92"/>
    </row>
    <row r="2922" spans="1:9" x14ac:dyDescent="0.2">
      <c r="A2922" s="69">
        <v>2922</v>
      </c>
      <c r="B2922" s="140" t="s">
        <v>7709</v>
      </c>
      <c r="C2922" s="140" t="s">
        <v>7710</v>
      </c>
      <c r="D2922" s="140" t="s">
        <v>7711</v>
      </c>
      <c r="E2922" s="141">
        <v>3135382405</v>
      </c>
      <c r="F2922" s="139" t="s">
        <v>1108</v>
      </c>
      <c r="G2922" s="141"/>
      <c r="H2922" s="155" t="s">
        <v>1123</v>
      </c>
      <c r="I2922" s="92"/>
    </row>
    <row r="2923" spans="1:9" x14ac:dyDescent="0.2">
      <c r="A2923" s="69">
        <v>2923</v>
      </c>
      <c r="B2923" s="140" t="s">
        <v>7712</v>
      </c>
      <c r="C2923" s="140" t="s">
        <v>7713</v>
      </c>
      <c r="D2923" s="140" t="s">
        <v>7714</v>
      </c>
      <c r="E2923" s="141">
        <v>3118374472</v>
      </c>
      <c r="F2923" s="139" t="s">
        <v>7715</v>
      </c>
      <c r="G2923" s="141"/>
      <c r="H2923" s="155" t="s">
        <v>1123</v>
      </c>
      <c r="I2923" s="92"/>
    </row>
    <row r="2924" spans="1:9" x14ac:dyDescent="0.2">
      <c r="A2924" s="69">
        <v>2924</v>
      </c>
      <c r="B2924" s="140" t="s">
        <v>4968</v>
      </c>
      <c r="C2924" s="140" t="s">
        <v>4969</v>
      </c>
      <c r="D2924" s="140" t="s">
        <v>7716</v>
      </c>
      <c r="E2924" s="141">
        <v>3223923330</v>
      </c>
      <c r="F2924" s="139" t="s">
        <v>7715</v>
      </c>
      <c r="G2924" s="141"/>
      <c r="H2924" s="155" t="s">
        <v>1123</v>
      </c>
      <c r="I2924" s="92"/>
    </row>
    <row r="2925" spans="1:9" x14ac:dyDescent="0.2">
      <c r="A2925" s="69">
        <v>2925</v>
      </c>
      <c r="B2925" s="140" t="s">
        <v>7717</v>
      </c>
      <c r="C2925" s="140" t="s">
        <v>7718</v>
      </c>
      <c r="D2925" s="140" t="s">
        <v>7719</v>
      </c>
      <c r="E2925" s="141">
        <v>3014929759</v>
      </c>
      <c r="F2925" s="139" t="s">
        <v>7715</v>
      </c>
      <c r="G2925" s="141"/>
      <c r="H2925" s="155" t="s">
        <v>1123</v>
      </c>
      <c r="I2925" s="92"/>
    </row>
    <row r="2926" spans="1:9" x14ac:dyDescent="0.2">
      <c r="A2926" s="69">
        <v>2926</v>
      </c>
      <c r="B2926" s="140" t="s">
        <v>7720</v>
      </c>
      <c r="C2926" s="140" t="s">
        <v>639</v>
      </c>
      <c r="D2926" s="140" t="s">
        <v>7721</v>
      </c>
      <c r="E2926" s="141">
        <v>3626488</v>
      </c>
      <c r="F2926" s="139" t="s">
        <v>2545</v>
      </c>
      <c r="G2926" s="141"/>
      <c r="H2926" s="155" t="s">
        <v>1123</v>
      </c>
      <c r="I2926" s="92"/>
    </row>
    <row r="2927" spans="1:9" x14ac:dyDescent="0.2">
      <c r="A2927" s="69">
        <v>2927</v>
      </c>
      <c r="B2927" s="140" t="s">
        <v>1197</v>
      </c>
      <c r="C2927" s="140" t="s">
        <v>948</v>
      </c>
      <c r="D2927" s="140" t="s">
        <v>1198</v>
      </c>
      <c r="E2927" s="141">
        <v>3208629889</v>
      </c>
      <c r="F2927" s="139" t="s">
        <v>2545</v>
      </c>
      <c r="G2927" s="141"/>
      <c r="H2927" s="155" t="s">
        <v>1123</v>
      </c>
      <c r="I2927" s="92"/>
    </row>
    <row r="2928" spans="1:9" x14ac:dyDescent="0.2">
      <c r="A2928" s="144">
        <v>2928</v>
      </c>
      <c r="B2928" s="150" t="s">
        <v>1697</v>
      </c>
      <c r="C2928" s="142" t="s">
        <v>950</v>
      </c>
      <c r="D2928" s="142" t="s">
        <v>1698</v>
      </c>
      <c r="E2928" s="141">
        <v>3118522015</v>
      </c>
      <c r="F2928" s="151" t="s">
        <v>1699</v>
      </c>
      <c r="G2928" s="141">
        <v>1013654119</v>
      </c>
      <c r="H2928" s="155" t="s">
        <v>1123</v>
      </c>
      <c r="I2928" s="92"/>
    </row>
    <row r="2929" spans="1:9" x14ac:dyDescent="0.2">
      <c r="A2929" s="144">
        <v>2929</v>
      </c>
      <c r="B2929" s="140" t="s">
        <v>7722</v>
      </c>
      <c r="C2929" s="140" t="s">
        <v>7723</v>
      </c>
      <c r="D2929" s="140" t="s">
        <v>7724</v>
      </c>
      <c r="E2929" s="141">
        <v>3132002961</v>
      </c>
      <c r="F2929" s="139" t="s">
        <v>1699</v>
      </c>
      <c r="G2929" s="141"/>
      <c r="H2929" s="155" t="s">
        <v>1123</v>
      </c>
      <c r="I2929" s="92"/>
    </row>
    <row r="2930" spans="1:9" x14ac:dyDescent="0.2">
      <c r="A2930" s="144">
        <v>2930</v>
      </c>
      <c r="B2930" s="140" t="s">
        <v>7725</v>
      </c>
      <c r="C2930" s="140" t="s">
        <v>7726</v>
      </c>
      <c r="D2930" s="140" t="s">
        <v>7727</v>
      </c>
      <c r="E2930" s="141">
        <v>3103410252</v>
      </c>
      <c r="F2930" s="139" t="s">
        <v>1699</v>
      </c>
      <c r="G2930" s="141"/>
      <c r="H2930" s="155" t="s">
        <v>1123</v>
      </c>
      <c r="I2930" s="92"/>
    </row>
    <row r="2931" spans="1:9" x14ac:dyDescent="0.2">
      <c r="A2931" s="144">
        <v>2931</v>
      </c>
      <c r="B2931" s="140" t="s">
        <v>3084</v>
      </c>
      <c r="C2931" s="140" t="s">
        <v>639</v>
      </c>
      <c r="D2931" s="142" t="s">
        <v>3085</v>
      </c>
      <c r="E2931" s="141">
        <v>3118955166</v>
      </c>
      <c r="F2931" s="139" t="s">
        <v>1108</v>
      </c>
      <c r="G2931" s="141">
        <v>80865476</v>
      </c>
      <c r="H2931" s="155" t="s">
        <v>1123</v>
      </c>
      <c r="I2931" s="92"/>
    </row>
    <row r="2932" spans="1:9" x14ac:dyDescent="0.2">
      <c r="A2932" s="144">
        <v>2932</v>
      </c>
      <c r="B2932" s="142" t="s">
        <v>1839</v>
      </c>
      <c r="C2932" s="140" t="s">
        <v>1840</v>
      </c>
      <c r="D2932" s="142" t="s">
        <v>1841</v>
      </c>
      <c r="E2932" s="145">
        <v>3157801400</v>
      </c>
      <c r="F2932" s="143" t="s">
        <v>1108</v>
      </c>
      <c r="G2932" s="141"/>
      <c r="H2932" s="155" t="s">
        <v>1123</v>
      </c>
      <c r="I2932" s="92"/>
    </row>
    <row r="2933" spans="1:9" x14ac:dyDescent="0.2">
      <c r="A2933" s="144">
        <v>2933</v>
      </c>
      <c r="B2933" s="142" t="s">
        <v>1842</v>
      </c>
      <c r="C2933" s="140" t="s">
        <v>1843</v>
      </c>
      <c r="D2933" s="142" t="s">
        <v>1844</v>
      </c>
      <c r="E2933" s="145">
        <v>3741526</v>
      </c>
      <c r="F2933" s="143" t="s">
        <v>1108</v>
      </c>
      <c r="G2933" s="141"/>
      <c r="H2933" s="155" t="s">
        <v>1123</v>
      </c>
      <c r="I2933" s="92"/>
    </row>
    <row r="2934" spans="1:9" x14ac:dyDescent="0.2">
      <c r="A2934" s="144">
        <v>2934</v>
      </c>
      <c r="B2934" s="140" t="s">
        <v>7728</v>
      </c>
      <c r="C2934" s="140" t="s">
        <v>7729</v>
      </c>
      <c r="D2934" s="140" t="s">
        <v>7730</v>
      </c>
      <c r="E2934" s="141">
        <v>3192070595</v>
      </c>
      <c r="F2934" s="139" t="s">
        <v>953</v>
      </c>
      <c r="G2934" s="141"/>
      <c r="H2934" s="155" t="s">
        <v>1123</v>
      </c>
      <c r="I2934" s="92"/>
    </row>
    <row r="2935" spans="1:9" x14ac:dyDescent="0.2">
      <c r="A2935" s="144">
        <v>2935</v>
      </c>
      <c r="B2935" s="140" t="s">
        <v>5939</v>
      </c>
      <c r="C2935" s="140" t="s">
        <v>5414</v>
      </c>
      <c r="D2935" s="140" t="s">
        <v>7731</v>
      </c>
      <c r="E2935" s="141">
        <v>3212045073</v>
      </c>
      <c r="F2935" s="139" t="s">
        <v>953</v>
      </c>
      <c r="G2935" s="141"/>
      <c r="H2935" s="155" t="s">
        <v>1123</v>
      </c>
      <c r="I2935" s="92"/>
    </row>
    <row r="2936" spans="1:9" x14ac:dyDescent="0.2">
      <c r="A2936" s="144">
        <v>2936</v>
      </c>
      <c r="B2936" s="140" t="s">
        <v>2233</v>
      </c>
      <c r="C2936" s="140" t="s">
        <v>639</v>
      </c>
      <c r="D2936" s="140" t="s">
        <v>2234</v>
      </c>
      <c r="E2936" s="141">
        <v>3631903</v>
      </c>
      <c r="F2936" s="139" t="s">
        <v>953</v>
      </c>
      <c r="G2936" s="141"/>
      <c r="H2936" s="155" t="s">
        <v>1123</v>
      </c>
      <c r="I2936" s="92"/>
    </row>
    <row r="2937" spans="1:9" x14ac:dyDescent="0.2">
      <c r="A2937" s="144">
        <v>2937</v>
      </c>
      <c r="B2937" s="140" t="s">
        <v>7732</v>
      </c>
      <c r="C2937" s="140" t="s">
        <v>948</v>
      </c>
      <c r="D2937" s="140" t="s">
        <v>2540</v>
      </c>
      <c r="E2937" s="141">
        <v>313265712</v>
      </c>
      <c r="F2937" s="139" t="s">
        <v>953</v>
      </c>
      <c r="G2937" s="141"/>
      <c r="H2937" s="155" t="s">
        <v>1123</v>
      </c>
      <c r="I2937" s="92"/>
    </row>
    <row r="2938" spans="1:9" x14ac:dyDescent="0.2">
      <c r="A2938" s="144">
        <v>2938</v>
      </c>
      <c r="B2938" s="140" t="s">
        <v>7733</v>
      </c>
      <c r="C2938" s="140" t="s">
        <v>639</v>
      </c>
      <c r="D2938" s="140" t="s">
        <v>7734</v>
      </c>
      <c r="E2938" s="141">
        <v>3114854522</v>
      </c>
      <c r="F2938" s="139" t="s">
        <v>7715</v>
      </c>
      <c r="G2938" s="141"/>
      <c r="H2938" s="155" t="s">
        <v>1123</v>
      </c>
      <c r="I2938" s="92"/>
    </row>
    <row r="2939" spans="1:9" x14ac:dyDescent="0.2">
      <c r="A2939" s="144">
        <v>2939</v>
      </c>
      <c r="B2939" s="140" t="s">
        <v>8353</v>
      </c>
      <c r="C2939" s="140" t="s">
        <v>5948</v>
      </c>
      <c r="D2939" s="140" t="s">
        <v>7716</v>
      </c>
      <c r="E2939" s="141">
        <v>3203140176</v>
      </c>
      <c r="F2939" s="139" t="s">
        <v>7715</v>
      </c>
      <c r="G2939" s="141"/>
      <c r="H2939" s="155" t="s">
        <v>1123</v>
      </c>
      <c r="I2939" s="92"/>
    </row>
    <row r="2940" spans="1:9" x14ac:dyDescent="0.2">
      <c r="A2940" s="144">
        <v>2940</v>
      </c>
      <c r="B2940" s="140" t="s">
        <v>2240</v>
      </c>
      <c r="C2940" s="140" t="s">
        <v>639</v>
      </c>
      <c r="D2940" s="140" t="s">
        <v>2241</v>
      </c>
      <c r="E2940" s="141">
        <v>3263451</v>
      </c>
      <c r="F2940" s="139" t="s">
        <v>953</v>
      </c>
      <c r="G2940" s="141"/>
      <c r="H2940" s="155" t="s">
        <v>1123</v>
      </c>
      <c r="I2940" s="92"/>
    </row>
    <row r="2941" spans="1:9" x14ac:dyDescent="0.2">
      <c r="A2941" s="144">
        <v>2941</v>
      </c>
      <c r="B2941" s="140" t="s">
        <v>7735</v>
      </c>
      <c r="C2941" s="140" t="s">
        <v>7736</v>
      </c>
      <c r="D2941" s="140" t="s">
        <v>7737</v>
      </c>
      <c r="E2941" s="141">
        <v>3138383828</v>
      </c>
      <c r="F2941" s="139" t="s">
        <v>7693</v>
      </c>
      <c r="G2941" s="141"/>
      <c r="H2941" s="155" t="s">
        <v>1123</v>
      </c>
      <c r="I2941" s="92"/>
    </row>
    <row r="2942" spans="1:9" x14ac:dyDescent="0.2">
      <c r="A2942" s="144">
        <v>2942</v>
      </c>
      <c r="B2942" s="140" t="s">
        <v>7738</v>
      </c>
      <c r="C2942" s="140" t="s">
        <v>7739</v>
      </c>
      <c r="D2942" s="140" t="s">
        <v>7740</v>
      </c>
      <c r="E2942" s="141">
        <v>3002588366</v>
      </c>
      <c r="F2942" s="139" t="s">
        <v>1699</v>
      </c>
      <c r="G2942" s="141"/>
      <c r="H2942" s="155" t="s">
        <v>1123</v>
      </c>
      <c r="I2942" s="92"/>
    </row>
    <row r="2943" spans="1:9" x14ac:dyDescent="0.2">
      <c r="A2943" s="144">
        <v>2943</v>
      </c>
      <c r="B2943" s="140" t="s">
        <v>7741</v>
      </c>
      <c r="C2943" s="140" t="s">
        <v>7742</v>
      </c>
      <c r="D2943" s="140" t="s">
        <v>7743</v>
      </c>
      <c r="E2943" s="141">
        <v>3102509434</v>
      </c>
      <c r="F2943" s="139" t="s">
        <v>7715</v>
      </c>
      <c r="G2943" s="141"/>
      <c r="H2943" s="155" t="s">
        <v>1123</v>
      </c>
      <c r="I2943" s="92"/>
    </row>
    <row r="2944" spans="1:9" x14ac:dyDescent="0.2">
      <c r="A2944" s="144">
        <v>2944</v>
      </c>
      <c r="B2944" s="140" t="s">
        <v>5945</v>
      </c>
      <c r="C2944" s="140" t="s">
        <v>639</v>
      </c>
      <c r="D2944" s="140" t="s">
        <v>5946</v>
      </c>
      <c r="E2944" s="141">
        <v>3216220105</v>
      </c>
      <c r="F2944" s="139" t="s">
        <v>7715</v>
      </c>
      <c r="G2944" s="141"/>
      <c r="H2944" s="155" t="s">
        <v>1123</v>
      </c>
      <c r="I2944" s="92"/>
    </row>
    <row r="2945" spans="1:9" x14ac:dyDescent="0.2">
      <c r="A2945" s="144">
        <v>2945</v>
      </c>
      <c r="B2945" s="140" t="s">
        <v>5180</v>
      </c>
      <c r="C2945" s="140" t="s">
        <v>5181</v>
      </c>
      <c r="D2945" s="140" t="s">
        <v>5182</v>
      </c>
      <c r="E2945" s="141">
        <v>3645998</v>
      </c>
      <c r="F2945" s="139" t="s">
        <v>2545</v>
      </c>
      <c r="G2945" s="141">
        <v>52011400</v>
      </c>
      <c r="H2945" s="155" t="s">
        <v>1123</v>
      </c>
      <c r="I2945" s="92"/>
    </row>
    <row r="2946" spans="1:9" x14ac:dyDescent="0.2">
      <c r="A2946" s="144">
        <v>2946</v>
      </c>
      <c r="B2946" s="140" t="s">
        <v>7744</v>
      </c>
      <c r="C2946" s="140" t="s">
        <v>7745</v>
      </c>
      <c r="D2946" s="140" t="s">
        <v>7746</v>
      </c>
      <c r="E2946" s="141">
        <v>3144335513</v>
      </c>
      <c r="F2946" s="139" t="s">
        <v>953</v>
      </c>
      <c r="G2946" s="141"/>
      <c r="H2946" s="155" t="s">
        <v>1123</v>
      </c>
      <c r="I2946" s="92"/>
    </row>
    <row r="2947" spans="1:9" x14ac:dyDescent="0.2">
      <c r="A2947" s="144">
        <v>2947</v>
      </c>
      <c r="B2947" s="140" t="s">
        <v>2134</v>
      </c>
      <c r="C2947" s="140" t="s">
        <v>946</v>
      </c>
      <c r="D2947" s="140" t="s">
        <v>2135</v>
      </c>
      <c r="E2947" s="141">
        <v>3636494</v>
      </c>
      <c r="F2947" s="139" t="s">
        <v>953</v>
      </c>
      <c r="G2947" s="141"/>
      <c r="H2947" s="155" t="s">
        <v>1123</v>
      </c>
      <c r="I2947" s="92"/>
    </row>
    <row r="2948" spans="1:9" x14ac:dyDescent="0.2">
      <c r="A2948" s="144">
        <v>2948</v>
      </c>
      <c r="B2948" s="140" t="s">
        <v>7747</v>
      </c>
      <c r="C2948" s="140" t="s">
        <v>7748</v>
      </c>
      <c r="D2948" s="140" t="s">
        <v>1198</v>
      </c>
      <c r="E2948" s="141">
        <v>3208629889</v>
      </c>
      <c r="F2948" s="139" t="s">
        <v>2545</v>
      </c>
      <c r="G2948" s="141"/>
      <c r="H2948" s="155" t="s">
        <v>1123</v>
      </c>
      <c r="I2948" s="92"/>
    </row>
    <row r="2949" spans="1:9" x14ac:dyDescent="0.2">
      <c r="A2949" s="144">
        <v>2949</v>
      </c>
      <c r="B2949" s="140" t="s">
        <v>7749</v>
      </c>
      <c r="C2949" s="140" t="s">
        <v>7750</v>
      </c>
      <c r="D2949" s="140" t="s">
        <v>7751</v>
      </c>
      <c r="E2949" s="141">
        <v>3132921766</v>
      </c>
      <c r="F2949" s="139" t="s">
        <v>2545</v>
      </c>
      <c r="G2949" s="141"/>
      <c r="H2949" s="155" t="s">
        <v>1123</v>
      </c>
      <c r="I2949" s="92"/>
    </row>
    <row r="2950" spans="1:9" x14ac:dyDescent="0.2">
      <c r="A2950" s="144">
        <v>2950</v>
      </c>
      <c r="B2950" s="140" t="s">
        <v>5064</v>
      </c>
      <c r="C2950" s="140" t="s">
        <v>7752</v>
      </c>
      <c r="D2950" s="140" t="s">
        <v>5065</v>
      </c>
      <c r="E2950" s="141">
        <v>3123066315</v>
      </c>
      <c r="F2950" s="139" t="s">
        <v>2545</v>
      </c>
      <c r="G2950" s="141"/>
      <c r="H2950" s="155" t="s">
        <v>1123</v>
      </c>
      <c r="I2950" s="92"/>
    </row>
    <row r="2951" spans="1:9" x14ac:dyDescent="0.2">
      <c r="A2951" s="144">
        <v>2951</v>
      </c>
      <c r="B2951" s="140" t="s">
        <v>7753</v>
      </c>
      <c r="C2951" s="140" t="s">
        <v>7754</v>
      </c>
      <c r="D2951" s="140" t="s">
        <v>7755</v>
      </c>
      <c r="E2951" s="141">
        <v>3016321291</v>
      </c>
      <c r="F2951" s="139" t="s">
        <v>953</v>
      </c>
      <c r="G2951" s="152"/>
      <c r="H2951" s="155" t="s">
        <v>1123</v>
      </c>
      <c r="I2951" s="92"/>
    </row>
    <row r="2952" spans="1:9" x14ac:dyDescent="0.2">
      <c r="A2952" s="144">
        <v>2952</v>
      </c>
      <c r="B2952" s="140" t="s">
        <v>7756</v>
      </c>
      <c r="C2952" s="140" t="s">
        <v>7757</v>
      </c>
      <c r="D2952" s="140" t="s">
        <v>7758</v>
      </c>
      <c r="E2952" s="141">
        <v>3625441</v>
      </c>
      <c r="F2952" s="139" t="s">
        <v>7759</v>
      </c>
      <c r="G2952" s="152"/>
      <c r="H2952" s="155" t="s">
        <v>1123</v>
      </c>
      <c r="I2952" s="92"/>
    </row>
    <row r="2953" spans="1:9" x14ac:dyDescent="0.2">
      <c r="A2953" s="144">
        <v>2953</v>
      </c>
      <c r="B2953" s="140" t="s">
        <v>7760</v>
      </c>
      <c r="C2953" s="140" t="s">
        <v>1723</v>
      </c>
      <c r="D2953" s="140" t="s">
        <v>7761</v>
      </c>
      <c r="E2953" s="141">
        <v>3058187634</v>
      </c>
      <c r="F2953" s="139" t="s">
        <v>1108</v>
      </c>
      <c r="G2953" s="152"/>
      <c r="H2953" s="155" t="s">
        <v>1123</v>
      </c>
      <c r="I2953" s="92"/>
    </row>
    <row r="2954" spans="1:9" x14ac:dyDescent="0.2">
      <c r="A2954" s="144">
        <v>2954</v>
      </c>
      <c r="B2954" s="140" t="s">
        <v>7762</v>
      </c>
      <c r="C2954" s="140" t="s">
        <v>7763</v>
      </c>
      <c r="D2954" s="140" t="s">
        <v>7764</v>
      </c>
      <c r="E2954" s="141">
        <v>3144452392</v>
      </c>
      <c r="F2954" s="139" t="s">
        <v>1699</v>
      </c>
      <c r="G2954" s="152"/>
      <c r="H2954" s="155" t="s">
        <v>1123</v>
      </c>
      <c r="I2954" s="92"/>
    </row>
    <row r="2955" spans="1:9" x14ac:dyDescent="0.2">
      <c r="A2955" s="144">
        <v>2955</v>
      </c>
      <c r="B2955" s="140" t="s">
        <v>7765</v>
      </c>
      <c r="C2955" s="140" t="s">
        <v>7766</v>
      </c>
      <c r="D2955" s="140" t="s">
        <v>7767</v>
      </c>
      <c r="E2955" s="141">
        <v>3209898994</v>
      </c>
      <c r="F2955" s="139" t="s">
        <v>1108</v>
      </c>
      <c r="G2955" s="152"/>
      <c r="H2955" s="155" t="s">
        <v>1123</v>
      </c>
      <c r="I2955" s="92"/>
    </row>
    <row r="2956" spans="1:9" x14ac:dyDescent="0.2">
      <c r="A2956" s="144">
        <v>2956</v>
      </c>
      <c r="B2956" s="140" t="s">
        <v>7768</v>
      </c>
      <c r="C2956" s="140" t="s">
        <v>7769</v>
      </c>
      <c r="D2956" s="140" t="s">
        <v>7770</v>
      </c>
      <c r="E2956" s="141">
        <v>3112927812</v>
      </c>
      <c r="F2956" s="139" t="s">
        <v>7771</v>
      </c>
      <c r="G2956" s="152"/>
      <c r="H2956" s="155" t="s">
        <v>1123</v>
      </c>
      <c r="I2956" s="92"/>
    </row>
    <row r="2957" spans="1:9" x14ac:dyDescent="0.2">
      <c r="A2957" s="144">
        <v>2957</v>
      </c>
      <c r="B2957" s="140" t="s">
        <v>7772</v>
      </c>
      <c r="C2957" s="140" t="s">
        <v>7773</v>
      </c>
      <c r="D2957" s="140" t="s">
        <v>7774</v>
      </c>
      <c r="E2957" s="141">
        <v>2069602</v>
      </c>
      <c r="F2957" s="139" t="s">
        <v>7693</v>
      </c>
      <c r="G2957" s="152"/>
      <c r="H2957" s="155" t="s">
        <v>1123</v>
      </c>
      <c r="I2957" s="92"/>
    </row>
    <row r="2958" spans="1:9" x14ac:dyDescent="0.2">
      <c r="A2958" s="144">
        <v>2958</v>
      </c>
      <c r="B2958" s="153" t="s">
        <v>7775</v>
      </c>
      <c r="C2958" s="153" t="s">
        <v>639</v>
      </c>
      <c r="D2958" s="140" t="s">
        <v>7776</v>
      </c>
      <c r="E2958" s="152"/>
      <c r="F2958" s="148" t="s">
        <v>2545</v>
      </c>
      <c r="G2958" s="152"/>
      <c r="H2958" s="155" t="s">
        <v>1123</v>
      </c>
      <c r="I2958" s="92"/>
    </row>
    <row r="2959" spans="1:9" x14ac:dyDescent="0.2">
      <c r="A2959" s="144">
        <v>2959</v>
      </c>
      <c r="B2959" s="140" t="s">
        <v>7777</v>
      </c>
      <c r="C2959" s="140" t="s">
        <v>7778</v>
      </c>
      <c r="D2959" s="140" t="s">
        <v>7779</v>
      </c>
      <c r="E2959" s="141">
        <v>312221717</v>
      </c>
      <c r="F2959" s="139" t="s">
        <v>953</v>
      </c>
      <c r="G2959" s="152"/>
      <c r="H2959" s="155" t="s">
        <v>1123</v>
      </c>
      <c r="I2959" s="92"/>
    </row>
    <row r="2960" spans="1:9" x14ac:dyDescent="0.2">
      <c r="A2960" s="144">
        <v>2960</v>
      </c>
      <c r="B2960" s="140" t="s">
        <v>7741</v>
      </c>
      <c r="C2960" s="140" t="s">
        <v>7742</v>
      </c>
      <c r="D2960" s="140" t="s">
        <v>7743</v>
      </c>
      <c r="E2960" s="141">
        <v>3102509434</v>
      </c>
      <c r="F2960" s="139" t="s">
        <v>7715</v>
      </c>
      <c r="G2960" s="152"/>
      <c r="H2960" s="155" t="s">
        <v>1123</v>
      </c>
      <c r="I2960" s="92"/>
    </row>
    <row r="2961" spans="1:9" x14ac:dyDescent="0.2">
      <c r="A2961" s="144">
        <v>2961</v>
      </c>
      <c r="B2961" s="153" t="s">
        <v>8248</v>
      </c>
      <c r="C2961" s="153" t="s">
        <v>8249</v>
      </c>
      <c r="D2961" s="153" t="s">
        <v>8250</v>
      </c>
      <c r="E2961" s="152">
        <v>3125030447</v>
      </c>
      <c r="F2961" s="148" t="s">
        <v>953</v>
      </c>
      <c r="G2961" s="152"/>
      <c r="H2961" s="155" t="s">
        <v>1123</v>
      </c>
      <c r="I2961" s="92"/>
    </row>
    <row r="2962" spans="1:9" x14ac:dyDescent="0.2">
      <c r="A2962" s="144">
        <v>2962</v>
      </c>
      <c r="B2962" s="153" t="s">
        <v>8270</v>
      </c>
      <c r="C2962" s="153" t="s">
        <v>8271</v>
      </c>
      <c r="D2962" s="153" t="s">
        <v>8272</v>
      </c>
      <c r="E2962" s="152"/>
      <c r="F2962" s="148"/>
      <c r="G2962" s="152"/>
      <c r="H2962" s="155" t="s">
        <v>1123</v>
      </c>
      <c r="I2962" s="92"/>
    </row>
    <row r="2963" spans="1:9" x14ac:dyDescent="0.2">
      <c r="A2963" s="144">
        <v>2963</v>
      </c>
      <c r="B2963" s="153" t="s">
        <v>8273</v>
      </c>
      <c r="C2963" s="153" t="s">
        <v>8274</v>
      </c>
      <c r="D2963" s="153" t="s">
        <v>8275</v>
      </c>
      <c r="E2963" s="152">
        <v>3113875272</v>
      </c>
      <c r="F2963" s="153" t="s">
        <v>7693</v>
      </c>
      <c r="G2963" s="152"/>
      <c r="H2963" s="155" t="s">
        <v>1123</v>
      </c>
      <c r="I2963" s="92"/>
    </row>
    <row r="2964" spans="1:9" x14ac:dyDescent="0.2">
      <c r="A2964" s="144">
        <v>2964</v>
      </c>
      <c r="B2964" s="153" t="s">
        <v>8276</v>
      </c>
      <c r="C2964" s="153" t="s">
        <v>8277</v>
      </c>
      <c r="D2964" s="153" t="s">
        <v>8278</v>
      </c>
      <c r="E2964" s="152">
        <v>3154615387</v>
      </c>
      <c r="F2964" s="153" t="s">
        <v>8279</v>
      </c>
      <c r="G2964" s="152"/>
      <c r="H2964" s="155" t="s">
        <v>1123</v>
      </c>
      <c r="I2964" s="92"/>
    </row>
    <row r="2965" spans="1:9" x14ac:dyDescent="0.2">
      <c r="A2965" s="144">
        <v>2965</v>
      </c>
      <c r="B2965" s="153" t="s">
        <v>8301</v>
      </c>
      <c r="C2965" s="153" t="s">
        <v>8302</v>
      </c>
      <c r="D2965" s="153" t="s">
        <v>8303</v>
      </c>
      <c r="E2965" s="152">
        <v>3115368560</v>
      </c>
      <c r="F2965" s="153" t="s">
        <v>8304</v>
      </c>
      <c r="G2965" s="152"/>
      <c r="H2965" s="155" t="s">
        <v>1123</v>
      </c>
      <c r="I2965" s="92"/>
    </row>
    <row r="2966" spans="1:9" x14ac:dyDescent="0.2">
      <c r="A2966" s="144">
        <v>2966</v>
      </c>
      <c r="B2966" s="153" t="s">
        <v>8350</v>
      </c>
      <c r="C2966" s="153" t="s">
        <v>8351</v>
      </c>
      <c r="D2966" s="153" t="s">
        <v>8352</v>
      </c>
      <c r="E2966" s="152">
        <v>3182020483</v>
      </c>
      <c r="F2966" s="153" t="s">
        <v>953</v>
      </c>
      <c r="G2966" s="152"/>
      <c r="H2966" s="155" t="s">
        <v>1123</v>
      </c>
      <c r="I2966" s="92"/>
    </row>
    <row r="2967" spans="1:9" x14ac:dyDescent="0.2">
      <c r="A2967" s="144">
        <v>2967</v>
      </c>
      <c r="B2967" s="153" t="s">
        <v>8396</v>
      </c>
      <c r="C2967" s="153" t="s">
        <v>639</v>
      </c>
      <c r="D2967" s="153" t="s">
        <v>8397</v>
      </c>
      <c r="E2967" s="152"/>
      <c r="F2967" s="153" t="s">
        <v>1699</v>
      </c>
      <c r="G2967" s="152"/>
      <c r="H2967" s="155" t="s">
        <v>1123</v>
      </c>
      <c r="I2967" s="92"/>
    </row>
    <row r="2968" spans="1:9" x14ac:dyDescent="0.2">
      <c r="A2968" s="144">
        <v>2968</v>
      </c>
      <c r="B2968" s="153" t="s">
        <v>8398</v>
      </c>
      <c r="C2968" s="153" t="s">
        <v>8399</v>
      </c>
      <c r="D2968" s="153" t="s">
        <v>8400</v>
      </c>
      <c r="E2968" s="152">
        <v>3219358596</v>
      </c>
      <c r="F2968" s="153" t="s">
        <v>1699</v>
      </c>
      <c r="G2968" s="152"/>
      <c r="H2968" s="155" t="s">
        <v>1123</v>
      </c>
      <c r="I2968" s="92"/>
    </row>
    <row r="2969" spans="1:9" x14ac:dyDescent="0.2">
      <c r="A2969" s="144">
        <v>2969</v>
      </c>
      <c r="B2969" s="153" t="s">
        <v>8403</v>
      </c>
      <c r="C2969" s="153" t="s">
        <v>948</v>
      </c>
      <c r="D2969" s="153" t="s">
        <v>8404</v>
      </c>
      <c r="E2969" s="152">
        <v>322841331</v>
      </c>
      <c r="F2969" s="153" t="s">
        <v>2545</v>
      </c>
      <c r="G2969" s="152"/>
      <c r="H2969" s="148"/>
      <c r="I2969" s="92"/>
    </row>
    <row r="2970" spans="1:9" x14ac:dyDescent="0.2">
      <c r="A2970" s="144"/>
      <c r="B2970" s="153"/>
      <c r="C2970" s="153"/>
      <c r="D2970" s="153"/>
      <c r="E2970" s="152"/>
      <c r="F2970" s="148"/>
      <c r="G2970" s="152"/>
      <c r="H2970" s="148"/>
      <c r="I2970" s="92"/>
    </row>
    <row r="2971" spans="1:9" x14ac:dyDescent="0.2">
      <c r="A2971" s="144"/>
      <c r="B2971" s="153"/>
      <c r="C2971" s="153"/>
      <c r="D2971" s="153"/>
      <c r="E2971" s="152"/>
      <c r="F2971" s="148"/>
      <c r="G2971" s="152"/>
      <c r="H2971" s="148"/>
      <c r="I2971" s="92"/>
    </row>
    <row r="2972" spans="1:9" x14ac:dyDescent="0.2">
      <c r="A2972" s="144"/>
      <c r="B2972" s="153"/>
      <c r="C2972" s="153"/>
      <c r="D2972" s="153"/>
      <c r="E2972" s="152"/>
      <c r="F2972" s="148"/>
      <c r="G2972" s="152"/>
      <c r="H2972" s="148"/>
      <c r="I2972" s="92"/>
    </row>
    <row r="2973" spans="1:9" x14ac:dyDescent="0.2">
      <c r="A2973" s="144"/>
      <c r="B2973" s="153"/>
      <c r="C2973" s="153"/>
      <c r="D2973" s="153"/>
      <c r="E2973" s="152"/>
      <c r="F2973" s="148"/>
      <c r="G2973" s="152"/>
      <c r="H2973" s="148"/>
      <c r="I2973" s="92"/>
    </row>
    <row r="2974" spans="1:9" x14ac:dyDescent="0.2">
      <c r="A2974" s="69"/>
      <c r="B2974" s="153"/>
      <c r="C2974" s="153"/>
      <c r="D2974" s="153"/>
      <c r="E2974" s="152"/>
      <c r="F2974" s="148"/>
      <c r="G2974" s="152"/>
      <c r="H2974" s="148"/>
      <c r="I2974" s="92"/>
    </row>
    <row r="2975" spans="1:9" x14ac:dyDescent="0.2">
      <c r="A2975" s="69"/>
      <c r="B2975" s="153"/>
      <c r="C2975" s="153"/>
      <c r="D2975" s="153"/>
      <c r="E2975" s="152"/>
      <c r="F2975" s="148"/>
      <c r="G2975" s="152"/>
      <c r="H2975" s="148"/>
      <c r="I2975" s="92"/>
    </row>
    <row r="2976" spans="1:9" x14ac:dyDescent="0.2">
      <c r="A2976" s="69"/>
      <c r="B2976" s="153"/>
      <c r="C2976" s="153"/>
      <c r="D2976" s="153"/>
      <c r="E2976" s="152"/>
      <c r="F2976" s="148"/>
      <c r="G2976" s="152"/>
      <c r="H2976" s="148"/>
      <c r="I2976" s="92"/>
    </row>
    <row r="2977" spans="1:9" x14ac:dyDescent="0.2">
      <c r="A2977" s="144"/>
      <c r="B2977" s="153"/>
      <c r="C2977" s="153"/>
      <c r="D2977" s="153"/>
      <c r="E2977" s="152"/>
      <c r="F2977" s="148"/>
      <c r="G2977" s="152"/>
      <c r="H2977" s="148"/>
      <c r="I2977" s="92"/>
    </row>
    <row r="2978" spans="1:9" x14ac:dyDescent="0.2">
      <c r="A2978" s="144"/>
      <c r="B2978" s="153"/>
      <c r="C2978" s="153"/>
      <c r="D2978" s="153"/>
      <c r="E2978" s="152"/>
      <c r="F2978" s="148"/>
      <c r="G2978" s="152"/>
      <c r="H2978" s="148"/>
      <c r="I2978" s="92"/>
    </row>
    <row r="2979" spans="1:9" x14ac:dyDescent="0.2">
      <c r="A2979" s="144"/>
      <c r="B2979" s="153"/>
      <c r="C2979" s="153"/>
      <c r="D2979" s="153"/>
      <c r="E2979" s="152"/>
      <c r="F2979" s="148"/>
      <c r="G2979" s="152"/>
      <c r="H2979" s="148"/>
      <c r="I2979" s="92"/>
    </row>
    <row r="2980" spans="1:9" x14ac:dyDescent="0.2">
      <c r="A2980" s="144"/>
      <c r="B2980" s="153"/>
      <c r="C2980" s="153"/>
      <c r="D2980" s="153"/>
      <c r="E2980" s="152"/>
      <c r="F2980" s="148"/>
      <c r="G2980" s="152"/>
      <c r="H2980" s="148"/>
      <c r="I2980" s="92"/>
    </row>
    <row r="2981" spans="1:9" x14ac:dyDescent="0.2">
      <c r="A2981" s="144"/>
      <c r="B2981" s="153"/>
      <c r="C2981" s="153"/>
      <c r="D2981" s="153"/>
      <c r="E2981" s="152"/>
      <c r="F2981" s="148"/>
      <c r="G2981" s="152"/>
      <c r="H2981" s="148"/>
      <c r="I2981" s="92"/>
    </row>
    <row r="2982" spans="1:9" x14ac:dyDescent="0.2">
      <c r="A2982" s="144"/>
      <c r="B2982" s="153"/>
      <c r="C2982" s="153"/>
      <c r="D2982" s="153"/>
      <c r="E2982" s="152"/>
      <c r="F2982" s="148"/>
      <c r="G2982" s="152"/>
      <c r="H2982" s="148"/>
      <c r="I2982" s="92"/>
    </row>
    <row r="2983" spans="1:9" x14ac:dyDescent="0.2">
      <c r="A2983" s="144"/>
      <c r="B2983" s="153"/>
      <c r="C2983" s="153"/>
      <c r="D2983" s="153"/>
      <c r="E2983" s="152"/>
      <c r="F2983" s="148"/>
      <c r="G2983" s="152"/>
      <c r="H2983" s="148"/>
      <c r="I2983" s="92"/>
    </row>
    <row r="2984" spans="1:9" x14ac:dyDescent="0.2">
      <c r="A2984" s="144"/>
      <c r="B2984" s="153"/>
      <c r="C2984" s="153"/>
      <c r="D2984" s="153"/>
      <c r="E2984" s="152"/>
      <c r="F2984" s="148"/>
      <c r="G2984" s="152"/>
      <c r="H2984" s="148"/>
      <c r="I2984" s="92"/>
    </row>
    <row r="2985" spans="1:9" x14ac:dyDescent="0.2">
      <c r="A2985" s="144"/>
      <c r="B2985" s="153"/>
      <c r="C2985" s="153"/>
      <c r="D2985" s="153"/>
      <c r="E2985" s="152"/>
      <c r="F2985" s="148"/>
      <c r="G2985" s="152"/>
      <c r="H2985" s="148"/>
      <c r="I2985" s="92"/>
    </row>
    <row r="2986" spans="1:9" x14ac:dyDescent="0.2">
      <c r="A2986" s="144"/>
      <c r="B2986" s="153"/>
      <c r="C2986" s="153"/>
      <c r="D2986" s="153"/>
      <c r="E2986" s="152"/>
      <c r="F2986" s="148"/>
      <c r="G2986" s="152"/>
      <c r="H2986" s="148"/>
      <c r="I2986" s="92"/>
    </row>
    <row r="2987" spans="1:9" x14ac:dyDescent="0.2">
      <c r="A2987" s="144"/>
      <c r="B2987" s="153"/>
      <c r="C2987" s="153"/>
      <c r="D2987" s="153"/>
      <c r="E2987" s="152"/>
      <c r="F2987" s="148"/>
      <c r="G2987" s="152"/>
      <c r="H2987" s="148"/>
      <c r="I2987" s="92"/>
    </row>
    <row r="2988" spans="1:9" x14ac:dyDescent="0.2">
      <c r="A2988" s="144"/>
      <c r="B2988" s="153"/>
      <c r="C2988" s="153"/>
      <c r="D2988" s="153"/>
      <c r="E2988" s="152"/>
      <c r="F2988" s="148"/>
      <c r="G2988" s="152"/>
      <c r="H2988" s="148"/>
      <c r="I2988" s="92"/>
    </row>
    <row r="2989" spans="1:9" x14ac:dyDescent="0.2">
      <c r="A2989" s="144"/>
      <c r="B2989" s="153"/>
      <c r="C2989" s="153"/>
      <c r="D2989" s="153"/>
      <c r="E2989" s="152"/>
      <c r="F2989" s="148"/>
      <c r="G2989" s="152"/>
      <c r="H2989" s="148"/>
      <c r="I2989" s="92"/>
    </row>
    <row r="2990" spans="1:9" x14ac:dyDescent="0.2">
      <c r="A2990" s="144"/>
      <c r="B2990" s="153"/>
      <c r="C2990" s="153"/>
      <c r="D2990" s="153"/>
      <c r="E2990" s="152"/>
      <c r="F2990" s="148"/>
      <c r="G2990" s="152"/>
      <c r="H2990" s="148"/>
      <c r="I2990" s="92"/>
    </row>
    <row r="2991" spans="1:9" x14ac:dyDescent="0.2">
      <c r="A2991" s="144"/>
      <c r="B2991" s="153"/>
      <c r="C2991" s="153"/>
      <c r="D2991" s="153"/>
      <c r="E2991" s="152"/>
      <c r="F2991" s="148"/>
      <c r="G2991" s="152"/>
      <c r="H2991" s="148"/>
      <c r="I2991" s="92"/>
    </row>
    <row r="2992" spans="1:9" x14ac:dyDescent="0.2">
      <c r="A2992" s="69"/>
      <c r="B2992" s="153"/>
      <c r="C2992" s="153"/>
      <c r="D2992" s="153"/>
      <c r="E2992" s="152"/>
      <c r="F2992" s="148"/>
      <c r="G2992" s="152"/>
      <c r="H2992" s="148"/>
      <c r="I2992" s="92"/>
    </row>
    <row r="2993" spans="1:9" x14ac:dyDescent="0.2">
      <c r="A2993" s="69"/>
      <c r="B2993" s="153"/>
      <c r="C2993" s="153"/>
      <c r="D2993" s="153"/>
      <c r="E2993" s="152"/>
      <c r="F2993" s="148"/>
      <c r="G2993" s="152"/>
      <c r="H2993" s="148"/>
      <c r="I2993" s="92"/>
    </row>
    <row r="2994" spans="1:9" x14ac:dyDescent="0.2">
      <c r="A2994" s="69"/>
      <c r="B2994" s="153"/>
      <c r="C2994" s="153"/>
      <c r="D2994" s="153"/>
      <c r="E2994" s="152"/>
      <c r="F2994" s="148"/>
      <c r="G2994" s="152"/>
      <c r="H2994" s="148"/>
      <c r="I2994" s="92"/>
    </row>
    <row r="2995" spans="1:9" x14ac:dyDescent="0.2">
      <c r="A2995" s="69"/>
      <c r="B2995" s="153"/>
      <c r="C2995" s="153"/>
      <c r="D2995" s="153"/>
      <c r="E2995" s="152"/>
      <c r="F2995" s="148"/>
      <c r="G2995" s="152"/>
      <c r="H2995" s="148"/>
      <c r="I2995" s="92"/>
    </row>
    <row r="2996" spans="1:9" x14ac:dyDescent="0.2">
      <c r="A2996" s="69"/>
      <c r="B2996" s="153"/>
      <c r="C2996" s="153"/>
      <c r="D2996" s="153"/>
      <c r="E2996" s="152"/>
      <c r="F2996" s="148"/>
      <c r="G2996" s="152"/>
      <c r="H2996" s="148"/>
      <c r="I2996" s="92"/>
    </row>
    <row r="2997" spans="1:9" x14ac:dyDescent="0.2">
      <c r="A2997" s="69"/>
      <c r="B2997" s="153"/>
      <c r="C2997" s="153"/>
      <c r="D2997" s="153"/>
      <c r="E2997" s="152"/>
      <c r="F2997" s="148"/>
      <c r="G2997" s="152"/>
      <c r="H2997" s="148"/>
      <c r="I2997" s="92"/>
    </row>
    <row r="2998" spans="1:9" x14ac:dyDescent="0.2">
      <c r="A2998" s="69"/>
      <c r="B2998" s="153"/>
      <c r="C2998" s="153"/>
      <c r="D2998" s="153"/>
      <c r="E2998" s="152"/>
      <c r="F2998" s="148"/>
      <c r="G2998" s="152"/>
      <c r="H2998" s="148"/>
      <c r="I2998" s="92"/>
    </row>
    <row r="2999" spans="1:9" x14ac:dyDescent="0.2">
      <c r="A2999" s="144"/>
      <c r="B2999" s="153"/>
      <c r="C2999" s="153"/>
      <c r="D2999" s="153"/>
      <c r="E2999" s="152"/>
      <c r="F2999" s="148"/>
      <c r="G2999" s="152"/>
      <c r="H2999" s="148"/>
      <c r="I2999" s="92"/>
    </row>
    <row r="3000" spans="1:9" x14ac:dyDescent="0.2">
      <c r="A3000" s="144"/>
      <c r="B3000" s="153"/>
      <c r="C3000" s="153"/>
      <c r="D3000" s="153"/>
      <c r="E3000" s="152"/>
      <c r="F3000" s="148"/>
      <c r="G3000" s="152"/>
      <c r="H3000" s="148"/>
      <c r="I3000" s="92"/>
    </row>
    <row r="3001" spans="1:9" x14ac:dyDescent="0.2">
      <c r="A3001" s="144"/>
      <c r="B3001" s="153"/>
      <c r="C3001" s="153"/>
      <c r="D3001" s="153"/>
      <c r="E3001" s="152"/>
      <c r="F3001" s="148"/>
      <c r="G3001" s="152"/>
      <c r="H3001" s="148"/>
      <c r="I3001" s="92"/>
    </row>
    <row r="3002" spans="1:9" x14ac:dyDescent="0.2">
      <c r="A3002" s="144"/>
      <c r="B3002" s="153"/>
      <c r="C3002" s="153"/>
      <c r="D3002" s="153"/>
      <c r="E3002" s="152"/>
      <c r="F3002" s="148"/>
      <c r="G3002" s="152"/>
      <c r="H3002" s="148"/>
      <c r="I3002" s="92"/>
    </row>
    <row r="3003" spans="1:9" x14ac:dyDescent="0.2">
      <c r="A3003" s="144"/>
      <c r="B3003" s="153"/>
      <c r="C3003" s="153"/>
      <c r="D3003" s="153"/>
      <c r="E3003" s="152"/>
      <c r="F3003" s="148"/>
      <c r="G3003" s="152"/>
      <c r="H3003" s="148"/>
      <c r="I3003" s="92"/>
    </row>
    <row r="3004" spans="1:9" x14ac:dyDescent="0.2">
      <c r="A3004" s="144"/>
      <c r="B3004" s="153"/>
      <c r="C3004" s="153"/>
      <c r="D3004" s="153"/>
      <c r="E3004" s="152"/>
      <c r="F3004" s="148"/>
      <c r="G3004" s="152"/>
      <c r="H3004" s="148"/>
      <c r="I3004" s="92"/>
    </row>
    <row r="3005" spans="1:9" x14ac:dyDescent="0.2">
      <c r="A3005" s="144"/>
      <c r="B3005" s="153"/>
      <c r="C3005" s="153"/>
      <c r="D3005" s="153"/>
      <c r="E3005" s="152"/>
      <c r="F3005" s="148"/>
      <c r="G3005" s="152"/>
      <c r="H3005" s="148"/>
      <c r="I3005" s="92"/>
    </row>
    <row r="3006" spans="1:9" x14ac:dyDescent="0.2">
      <c r="A3006" s="144"/>
      <c r="B3006" s="153"/>
      <c r="C3006" s="153"/>
      <c r="D3006" s="153"/>
      <c r="E3006" s="152"/>
      <c r="F3006" s="148"/>
      <c r="G3006" s="152"/>
      <c r="H3006" s="148"/>
      <c r="I3006" s="92"/>
    </row>
    <row r="3007" spans="1:9" x14ac:dyDescent="0.2">
      <c r="A3007" s="144"/>
      <c r="B3007" s="153"/>
      <c r="C3007" s="153"/>
      <c r="D3007" s="153"/>
      <c r="E3007" s="152"/>
      <c r="F3007" s="148"/>
      <c r="G3007" s="152"/>
      <c r="H3007" s="148"/>
      <c r="I3007" s="92"/>
    </row>
    <row r="3008" spans="1:9" x14ac:dyDescent="0.2">
      <c r="A3008" s="144"/>
      <c r="B3008" s="153"/>
      <c r="C3008" s="153"/>
      <c r="D3008" s="153"/>
      <c r="E3008" s="152"/>
      <c r="F3008" s="148"/>
      <c r="G3008" s="152"/>
      <c r="H3008" s="148"/>
      <c r="I3008" s="92"/>
    </row>
    <row r="3009" spans="1:9" x14ac:dyDescent="0.2">
      <c r="A3009" s="144"/>
      <c r="B3009" s="153"/>
      <c r="C3009" s="153"/>
      <c r="D3009" s="153"/>
      <c r="E3009" s="152"/>
      <c r="F3009" s="148"/>
      <c r="G3009" s="152"/>
      <c r="H3009" s="148"/>
      <c r="I3009" s="92"/>
    </row>
    <row r="3010" spans="1:9" x14ac:dyDescent="0.2">
      <c r="A3010" s="144"/>
      <c r="B3010" s="153"/>
      <c r="C3010" s="153"/>
      <c r="D3010" s="153"/>
      <c r="E3010" s="152"/>
      <c r="F3010" s="148"/>
      <c r="G3010" s="152"/>
      <c r="H3010" s="148"/>
      <c r="I3010" s="92"/>
    </row>
    <row r="3011" spans="1:9" x14ac:dyDescent="0.2">
      <c r="A3011" s="144"/>
      <c r="B3011" s="153"/>
      <c r="C3011" s="153"/>
      <c r="D3011" s="153"/>
      <c r="E3011" s="152"/>
      <c r="F3011" s="148"/>
      <c r="G3011" s="152"/>
      <c r="H3011" s="148"/>
      <c r="I3011" s="92"/>
    </row>
    <row r="3012" spans="1:9" x14ac:dyDescent="0.2">
      <c r="A3012" s="144"/>
      <c r="B3012" s="153"/>
      <c r="C3012" s="153"/>
      <c r="D3012" s="153"/>
      <c r="E3012" s="152"/>
      <c r="F3012" s="148"/>
      <c r="G3012" s="152"/>
      <c r="H3012" s="148"/>
      <c r="I3012" s="92"/>
    </row>
    <row r="3013" spans="1:9" x14ac:dyDescent="0.2">
      <c r="A3013" s="144"/>
      <c r="B3013" s="153"/>
      <c r="C3013" s="153"/>
      <c r="D3013" s="153"/>
      <c r="E3013" s="152"/>
      <c r="F3013" s="148"/>
      <c r="G3013" s="152"/>
      <c r="H3013" s="148"/>
      <c r="I3013" s="92"/>
    </row>
    <row r="3014" spans="1:9" x14ac:dyDescent="0.2">
      <c r="A3014" s="144"/>
      <c r="B3014" s="153"/>
      <c r="C3014" s="153"/>
      <c r="D3014" s="153"/>
      <c r="E3014" s="152"/>
      <c r="F3014" s="148"/>
      <c r="G3014" s="152"/>
      <c r="H3014" s="148"/>
      <c r="I3014" s="92"/>
    </row>
    <row r="3015" spans="1:9" x14ac:dyDescent="0.2">
      <c r="A3015" s="144"/>
      <c r="B3015" s="153"/>
      <c r="C3015" s="153"/>
      <c r="D3015" s="153"/>
      <c r="E3015" s="152"/>
      <c r="F3015" s="148"/>
      <c r="G3015" s="152"/>
      <c r="H3015" s="148"/>
      <c r="I3015" s="92"/>
    </row>
    <row r="3016" spans="1:9" x14ac:dyDescent="0.2">
      <c r="A3016" s="69"/>
      <c r="B3016" s="153"/>
      <c r="C3016" s="153"/>
      <c r="D3016" s="153"/>
      <c r="E3016" s="152"/>
      <c r="F3016" s="148"/>
      <c r="G3016" s="152"/>
      <c r="H3016" s="148"/>
      <c r="I3016" s="92"/>
    </row>
    <row r="3017" spans="1:9" x14ac:dyDescent="0.2">
      <c r="A3017" s="69"/>
      <c r="B3017" s="153"/>
      <c r="C3017" s="153"/>
      <c r="D3017" s="153"/>
      <c r="E3017" s="152"/>
      <c r="F3017" s="148"/>
      <c r="G3017" s="152"/>
      <c r="H3017" s="148"/>
      <c r="I3017" s="92"/>
    </row>
    <row r="3018" spans="1:9" x14ac:dyDescent="0.2">
      <c r="A3018" s="69"/>
      <c r="B3018" s="153"/>
      <c r="C3018" s="153"/>
      <c r="D3018" s="153"/>
      <c r="E3018" s="152"/>
      <c r="F3018" s="148"/>
      <c r="G3018" s="152"/>
      <c r="H3018" s="148"/>
      <c r="I3018" s="92"/>
    </row>
    <row r="3019" spans="1:9" x14ac:dyDescent="0.2">
      <c r="A3019" s="69"/>
      <c r="B3019" s="153"/>
      <c r="C3019" s="153"/>
      <c r="D3019" s="153"/>
      <c r="E3019" s="152"/>
      <c r="F3019" s="148"/>
      <c r="G3019" s="152"/>
      <c r="H3019" s="148"/>
      <c r="I3019" s="92"/>
    </row>
    <row r="3020" spans="1:9" x14ac:dyDescent="0.2">
      <c r="A3020" s="69"/>
      <c r="B3020" s="153"/>
      <c r="C3020" s="153"/>
      <c r="D3020" s="153"/>
      <c r="E3020" s="152"/>
      <c r="F3020" s="148"/>
      <c r="G3020" s="152"/>
      <c r="H3020" s="148"/>
      <c r="I3020" s="92"/>
    </row>
    <row r="3021" spans="1:9" x14ac:dyDescent="0.2">
      <c r="A3021" s="69"/>
      <c r="B3021" s="153"/>
      <c r="C3021" s="153"/>
      <c r="D3021" s="153"/>
      <c r="E3021" s="152"/>
      <c r="F3021" s="148"/>
      <c r="G3021" s="152"/>
      <c r="H3021" s="148"/>
      <c r="I3021" s="92"/>
    </row>
    <row r="3022" spans="1:9" x14ac:dyDescent="0.2">
      <c r="A3022" s="69"/>
      <c r="B3022" s="153"/>
      <c r="C3022" s="153"/>
      <c r="D3022" s="153"/>
      <c r="E3022" s="152"/>
      <c r="F3022" s="148"/>
      <c r="G3022" s="152"/>
      <c r="H3022" s="148"/>
      <c r="I3022" s="92"/>
    </row>
    <row r="3023" spans="1:9" x14ac:dyDescent="0.2">
      <c r="A3023" s="69"/>
      <c r="B3023" s="153"/>
      <c r="C3023" s="153"/>
      <c r="D3023" s="153"/>
      <c r="E3023" s="152"/>
      <c r="F3023" s="148"/>
      <c r="G3023" s="152"/>
      <c r="H3023" s="148"/>
      <c r="I3023" s="92"/>
    </row>
    <row r="3024" spans="1:9" x14ac:dyDescent="0.2">
      <c r="A3024" s="69"/>
      <c r="B3024" s="153"/>
      <c r="C3024" s="153"/>
      <c r="D3024" s="153"/>
      <c r="E3024" s="152"/>
      <c r="F3024" s="148"/>
      <c r="G3024" s="152"/>
      <c r="H3024" s="148"/>
      <c r="I3024" s="92"/>
    </row>
    <row r="3025" spans="1:9" x14ac:dyDescent="0.2">
      <c r="A3025" s="69"/>
      <c r="B3025" s="153"/>
      <c r="C3025" s="153"/>
      <c r="D3025" s="153"/>
      <c r="E3025" s="152"/>
      <c r="F3025" s="148"/>
      <c r="G3025" s="152"/>
      <c r="H3025" s="148"/>
      <c r="I3025" s="92"/>
    </row>
    <row r="3026" spans="1:9" x14ac:dyDescent="0.2">
      <c r="A3026" s="69"/>
      <c r="B3026" s="153"/>
      <c r="C3026" s="153"/>
      <c r="D3026" s="153"/>
      <c r="E3026" s="152"/>
      <c r="F3026" s="148"/>
      <c r="G3026" s="152"/>
      <c r="H3026" s="148"/>
      <c r="I3026" s="92"/>
    </row>
    <row r="3027" spans="1:9" x14ac:dyDescent="0.2">
      <c r="A3027" s="69"/>
      <c r="B3027" s="153"/>
      <c r="C3027" s="153"/>
      <c r="D3027" s="153"/>
      <c r="E3027" s="152"/>
      <c r="F3027" s="148"/>
      <c r="G3027" s="152"/>
      <c r="H3027" s="148"/>
      <c r="I3027" s="92"/>
    </row>
    <row r="3028" spans="1:9" x14ac:dyDescent="0.2">
      <c r="A3028" s="69"/>
      <c r="B3028" s="153"/>
      <c r="C3028" s="153"/>
      <c r="D3028" s="153"/>
      <c r="E3028" s="152"/>
      <c r="F3028" s="148"/>
      <c r="G3028" s="152"/>
      <c r="H3028" s="148"/>
      <c r="I3028" s="92"/>
    </row>
    <row r="3029" spans="1:9" x14ac:dyDescent="0.2">
      <c r="A3029" s="69"/>
      <c r="B3029" s="153"/>
      <c r="C3029" s="153"/>
      <c r="D3029" s="153"/>
      <c r="E3029" s="152"/>
      <c r="F3029" s="148"/>
      <c r="G3029" s="152"/>
      <c r="H3029" s="148"/>
      <c r="I3029" s="92"/>
    </row>
    <row r="3030" spans="1:9" x14ac:dyDescent="0.2">
      <c r="A3030" s="69"/>
      <c r="B3030" s="153"/>
      <c r="C3030" s="153"/>
      <c r="D3030" s="153"/>
      <c r="E3030" s="152"/>
      <c r="F3030" s="148"/>
      <c r="G3030" s="152"/>
      <c r="H3030" s="148"/>
      <c r="I3030" s="92"/>
    </row>
    <row r="3031" spans="1:9" x14ac:dyDescent="0.2">
      <c r="A3031" s="69"/>
      <c r="B3031" s="153"/>
      <c r="C3031" s="153"/>
      <c r="D3031" s="153"/>
      <c r="E3031" s="152"/>
      <c r="F3031" s="148"/>
      <c r="G3031" s="152"/>
      <c r="H3031" s="148"/>
      <c r="I3031" s="92"/>
    </row>
    <row r="3032" spans="1:9" x14ac:dyDescent="0.2">
      <c r="A3032" s="69"/>
      <c r="B3032" s="153"/>
      <c r="C3032" s="153"/>
      <c r="D3032" s="153"/>
      <c r="E3032" s="152"/>
      <c r="F3032" s="148"/>
      <c r="G3032" s="152"/>
      <c r="H3032" s="148"/>
      <c r="I3032" s="92"/>
    </row>
    <row r="3033" spans="1:9" x14ac:dyDescent="0.2">
      <c r="A3033" s="69"/>
      <c r="B3033" s="153"/>
      <c r="C3033" s="153"/>
      <c r="D3033" s="153"/>
      <c r="E3033" s="152"/>
      <c r="F3033" s="148"/>
      <c r="G3033" s="152"/>
      <c r="H3033" s="148"/>
      <c r="I3033" s="92"/>
    </row>
    <row r="3034" spans="1:9" x14ac:dyDescent="0.2">
      <c r="A3034" s="69"/>
      <c r="B3034" s="153"/>
      <c r="C3034" s="153"/>
      <c r="D3034" s="153"/>
      <c r="E3034" s="152"/>
      <c r="F3034" s="148"/>
      <c r="G3034" s="152"/>
      <c r="H3034" s="148"/>
      <c r="I3034" s="92"/>
    </row>
    <row r="3035" spans="1:9" x14ac:dyDescent="0.2">
      <c r="A3035" s="69"/>
      <c r="B3035" s="153"/>
      <c r="C3035" s="153"/>
      <c r="D3035" s="153"/>
      <c r="E3035" s="152"/>
      <c r="F3035" s="148"/>
      <c r="G3035" s="152"/>
      <c r="H3035" s="148"/>
      <c r="I3035" s="92"/>
    </row>
    <row r="3036" spans="1:9" x14ac:dyDescent="0.2">
      <c r="A3036" s="69"/>
      <c r="B3036" s="153"/>
      <c r="C3036" s="153"/>
      <c r="D3036" s="153"/>
      <c r="E3036" s="152"/>
      <c r="F3036" s="148"/>
      <c r="G3036" s="152"/>
      <c r="H3036" s="148"/>
      <c r="I3036" s="92"/>
    </row>
    <row r="3037" spans="1:9" x14ac:dyDescent="0.2">
      <c r="A3037" s="69"/>
      <c r="B3037" s="153"/>
      <c r="C3037" s="153"/>
      <c r="D3037" s="153"/>
      <c r="E3037" s="152"/>
      <c r="F3037" s="148"/>
      <c r="G3037" s="152"/>
      <c r="H3037" s="148"/>
      <c r="I3037" s="92"/>
    </row>
    <row r="3038" spans="1:9" x14ac:dyDescent="0.2">
      <c r="A3038" s="69"/>
      <c r="B3038" s="153"/>
      <c r="C3038" s="153"/>
      <c r="D3038" s="153"/>
      <c r="E3038" s="152"/>
      <c r="F3038" s="148"/>
      <c r="G3038" s="152"/>
      <c r="H3038" s="148"/>
      <c r="I3038" s="92"/>
    </row>
    <row r="3039" spans="1:9" x14ac:dyDescent="0.2">
      <c r="A3039" s="69"/>
      <c r="B3039" s="153"/>
      <c r="C3039" s="153"/>
      <c r="D3039" s="153"/>
      <c r="E3039" s="152"/>
      <c r="F3039" s="148"/>
      <c r="G3039" s="152"/>
      <c r="H3039" s="148"/>
      <c r="I3039" s="92"/>
    </row>
    <row r="3040" spans="1:9" x14ac:dyDescent="0.2">
      <c r="A3040" s="69"/>
      <c r="B3040" s="153"/>
      <c r="C3040" s="153"/>
      <c r="D3040" s="153"/>
      <c r="E3040" s="152"/>
      <c r="F3040" s="148"/>
      <c r="G3040" s="152"/>
      <c r="H3040" s="148"/>
      <c r="I3040" s="92"/>
    </row>
    <row r="3041" spans="1:9" x14ac:dyDescent="0.2">
      <c r="A3041" s="69"/>
      <c r="B3041" s="153"/>
      <c r="C3041" s="153"/>
      <c r="D3041" s="153"/>
      <c r="E3041" s="152"/>
      <c r="F3041" s="148"/>
      <c r="G3041" s="152"/>
      <c r="H3041" s="148"/>
      <c r="I3041" s="92"/>
    </row>
    <row r="3042" spans="1:9" x14ac:dyDescent="0.2">
      <c r="A3042" s="69"/>
      <c r="B3042" s="153"/>
      <c r="C3042" s="153"/>
      <c r="D3042" s="153"/>
      <c r="E3042" s="152"/>
      <c r="F3042" s="148"/>
      <c r="G3042" s="152"/>
      <c r="H3042" s="148"/>
      <c r="I3042" s="92"/>
    </row>
    <row r="3043" spans="1:9" x14ac:dyDescent="0.2">
      <c r="A3043" s="69"/>
      <c r="B3043" s="153"/>
      <c r="C3043" s="153"/>
      <c r="D3043" s="153"/>
      <c r="E3043" s="152"/>
      <c r="F3043" s="148"/>
      <c r="G3043" s="152"/>
      <c r="H3043" s="148"/>
      <c r="I3043" s="92"/>
    </row>
    <row r="3044" spans="1:9" x14ac:dyDescent="0.2">
      <c r="A3044" s="69">
        <v>3044</v>
      </c>
      <c r="B3044" s="89" t="s">
        <v>7219</v>
      </c>
      <c r="C3044" s="89" t="s">
        <v>7220</v>
      </c>
      <c r="D3044" s="89" t="s">
        <v>7221</v>
      </c>
      <c r="E3044" s="82">
        <v>3118040665</v>
      </c>
      <c r="F3044" s="107" t="s">
        <v>7327</v>
      </c>
      <c r="G3044" s="82">
        <v>1000577981</v>
      </c>
      <c r="H3044" s="95" t="s">
        <v>1123</v>
      </c>
      <c r="I3044" s="92"/>
    </row>
    <row r="3045" spans="1:9" x14ac:dyDescent="0.2">
      <c r="A3045" s="69">
        <v>3045</v>
      </c>
      <c r="B3045" s="89" t="s">
        <v>7279</v>
      </c>
      <c r="C3045" s="89" t="s">
        <v>7280</v>
      </c>
      <c r="D3045" s="89" t="s">
        <v>7281</v>
      </c>
      <c r="E3045" s="82">
        <v>3143181508</v>
      </c>
      <c r="F3045" s="95" t="s">
        <v>7225</v>
      </c>
      <c r="G3045" s="82">
        <v>3245131</v>
      </c>
      <c r="H3045" s="95" t="s">
        <v>1123</v>
      </c>
      <c r="I3045" s="92"/>
    </row>
    <row r="3046" spans="1:9" x14ac:dyDescent="0.2">
      <c r="A3046" s="69">
        <v>3046</v>
      </c>
      <c r="B3046" s="89" t="s">
        <v>7312</v>
      </c>
      <c r="C3046" s="89" t="s">
        <v>7313</v>
      </c>
      <c r="D3046" s="89" t="s">
        <v>7314</v>
      </c>
      <c r="E3046" s="82">
        <v>7029222</v>
      </c>
      <c r="F3046" s="95" t="s">
        <v>7225</v>
      </c>
      <c r="G3046" s="82">
        <v>52156828</v>
      </c>
      <c r="H3046" s="95" t="s">
        <v>1123</v>
      </c>
      <c r="I3046" s="92"/>
    </row>
    <row r="3047" spans="1:9" x14ac:dyDescent="0.2">
      <c r="A3047" s="69">
        <v>3047</v>
      </c>
      <c r="B3047" s="89" t="s">
        <v>7222</v>
      </c>
      <c r="C3047" s="89" t="s">
        <v>7223</v>
      </c>
      <c r="D3047" s="89" t="s">
        <v>7224</v>
      </c>
      <c r="E3047" s="82"/>
      <c r="F3047" s="95" t="s">
        <v>7225</v>
      </c>
      <c r="G3047" s="82"/>
      <c r="H3047" s="95" t="s">
        <v>1123</v>
      </c>
      <c r="I3047" s="92"/>
    </row>
    <row r="3048" spans="1:9" x14ac:dyDescent="0.2">
      <c r="A3048" s="69">
        <v>3048</v>
      </c>
      <c r="B3048" s="89" t="s">
        <v>7258</v>
      </c>
      <c r="C3048" s="89" t="s">
        <v>7259</v>
      </c>
      <c r="D3048" s="89" t="s">
        <v>7260</v>
      </c>
      <c r="E3048" s="82">
        <v>3118388119</v>
      </c>
      <c r="F3048" s="95" t="s">
        <v>7261</v>
      </c>
      <c r="G3048" s="82">
        <v>1022965572</v>
      </c>
      <c r="H3048" s="95" t="s">
        <v>1123</v>
      </c>
      <c r="I3048" s="92"/>
    </row>
    <row r="3049" spans="1:9" x14ac:dyDescent="0.2">
      <c r="A3049" s="69">
        <v>3049</v>
      </c>
      <c r="B3049" s="89" t="s">
        <v>7273</v>
      </c>
      <c r="C3049" s="89" t="s">
        <v>7274</v>
      </c>
      <c r="D3049" s="89" t="s">
        <v>7275</v>
      </c>
      <c r="E3049" s="82">
        <v>3118933509</v>
      </c>
      <c r="F3049" s="95" t="s">
        <v>7261</v>
      </c>
      <c r="G3049" s="82"/>
      <c r="H3049" s="95" t="s">
        <v>1123</v>
      </c>
      <c r="I3049" s="92"/>
    </row>
    <row r="3050" spans="1:9" x14ac:dyDescent="0.2">
      <c r="A3050" s="69">
        <v>3050</v>
      </c>
      <c r="B3050" s="89" t="s">
        <v>7288</v>
      </c>
      <c r="C3050" s="89" t="s">
        <v>7289</v>
      </c>
      <c r="D3050" s="89" t="s">
        <v>7780</v>
      </c>
      <c r="E3050" s="82">
        <v>7642497</v>
      </c>
      <c r="F3050" s="95" t="s">
        <v>7261</v>
      </c>
      <c r="G3050" s="82">
        <v>52022964</v>
      </c>
      <c r="H3050" s="95" t="s">
        <v>1123</v>
      </c>
      <c r="I3050" s="92"/>
    </row>
    <row r="3051" spans="1:9" x14ac:dyDescent="0.2">
      <c r="A3051" s="69">
        <v>3051</v>
      </c>
      <c r="B3051" s="89" t="s">
        <v>7181</v>
      </c>
      <c r="C3051" s="89" t="s">
        <v>7182</v>
      </c>
      <c r="D3051" s="89" t="s">
        <v>7183</v>
      </c>
      <c r="E3051" s="82">
        <v>3125255969</v>
      </c>
      <c r="F3051" s="95" t="s">
        <v>1028</v>
      </c>
      <c r="G3051" s="82">
        <v>7556507</v>
      </c>
      <c r="H3051" s="95" t="s">
        <v>1123</v>
      </c>
      <c r="I3051" s="92"/>
    </row>
    <row r="3052" spans="1:9" x14ac:dyDescent="0.2">
      <c r="A3052" s="69">
        <v>3052</v>
      </c>
      <c r="B3052" s="89" t="s">
        <v>7325</v>
      </c>
      <c r="C3052" s="89" t="s">
        <v>1348</v>
      </c>
      <c r="D3052" s="89" t="s">
        <v>7326</v>
      </c>
      <c r="E3052" s="82">
        <v>3183314933</v>
      </c>
      <c r="F3052" s="95" t="s">
        <v>7327</v>
      </c>
      <c r="G3052" s="82">
        <v>1023018233</v>
      </c>
      <c r="H3052" s="95" t="s">
        <v>1123</v>
      </c>
      <c r="I3052" s="92"/>
    </row>
    <row r="3053" spans="1:9" x14ac:dyDescent="0.2">
      <c r="A3053" s="69">
        <v>3053</v>
      </c>
      <c r="B3053" s="89" t="s">
        <v>7781</v>
      </c>
      <c r="C3053" s="89" t="s">
        <v>7782</v>
      </c>
      <c r="D3053" s="89" t="s">
        <v>7783</v>
      </c>
      <c r="E3053" s="82">
        <v>3134871616</v>
      </c>
      <c r="F3053" s="95" t="s">
        <v>6856</v>
      </c>
      <c r="G3053" s="82">
        <v>88027348</v>
      </c>
      <c r="H3053" s="95" t="s">
        <v>1123</v>
      </c>
      <c r="I3053" s="92"/>
    </row>
    <row r="3054" spans="1:9" x14ac:dyDescent="0.2">
      <c r="A3054" s="69">
        <v>3054</v>
      </c>
      <c r="B3054" s="89" t="s">
        <v>7784</v>
      </c>
      <c r="C3054" s="89" t="s">
        <v>7785</v>
      </c>
      <c r="D3054" s="89" t="s">
        <v>7786</v>
      </c>
      <c r="E3054" s="82">
        <v>3213676819</v>
      </c>
      <c r="F3054" s="95" t="s">
        <v>6427</v>
      </c>
      <c r="G3054" s="82">
        <v>24218090</v>
      </c>
      <c r="H3054" s="95" t="s">
        <v>1123</v>
      </c>
      <c r="I3054" s="92"/>
    </row>
    <row r="3055" spans="1:9" x14ac:dyDescent="0.2">
      <c r="A3055" s="69">
        <v>3055</v>
      </c>
      <c r="B3055" s="89" t="s">
        <v>7787</v>
      </c>
      <c r="C3055" s="89" t="s">
        <v>6364</v>
      </c>
      <c r="D3055" s="89" t="s">
        <v>7788</v>
      </c>
      <c r="E3055" s="82">
        <v>2059998</v>
      </c>
      <c r="F3055" s="95" t="s">
        <v>6427</v>
      </c>
      <c r="G3055" s="82"/>
      <c r="H3055" s="95" t="s">
        <v>1123</v>
      </c>
      <c r="I3055" s="92"/>
    </row>
    <row r="3056" spans="1:9" x14ac:dyDescent="0.2">
      <c r="A3056" s="69">
        <v>3056</v>
      </c>
      <c r="B3056" s="89" t="s">
        <v>7789</v>
      </c>
      <c r="C3056" s="89" t="s">
        <v>7790</v>
      </c>
      <c r="D3056" s="89" t="s">
        <v>7791</v>
      </c>
      <c r="E3056" s="82">
        <v>3014587175</v>
      </c>
      <c r="F3056" s="95" t="s">
        <v>6856</v>
      </c>
      <c r="G3056" s="82">
        <v>79577840</v>
      </c>
      <c r="H3056" s="95" t="s">
        <v>1123</v>
      </c>
      <c r="I3056" s="92"/>
    </row>
    <row r="3057" spans="1:9" x14ac:dyDescent="0.2">
      <c r="A3057" s="69">
        <v>3057</v>
      </c>
      <c r="B3057" s="89" t="s">
        <v>7792</v>
      </c>
      <c r="C3057" s="89" t="s">
        <v>7793</v>
      </c>
      <c r="D3057" s="89" t="s">
        <v>7794</v>
      </c>
      <c r="E3057" s="82">
        <v>3124718910</v>
      </c>
      <c r="F3057" s="95" t="s">
        <v>6427</v>
      </c>
      <c r="G3057" s="82">
        <v>1031135917</v>
      </c>
      <c r="H3057" s="95" t="s">
        <v>5508</v>
      </c>
      <c r="I3057" s="92"/>
    </row>
    <row r="3058" spans="1:9" x14ac:dyDescent="0.2">
      <c r="A3058" s="144"/>
      <c r="B3058" s="153"/>
      <c r="C3058" s="153"/>
      <c r="D3058" s="153"/>
      <c r="E3058" s="152"/>
      <c r="F3058" s="148"/>
      <c r="G3058" s="152"/>
      <c r="H3058" s="148"/>
      <c r="I3058" s="92"/>
    </row>
    <row r="3059" spans="1:9" x14ac:dyDescent="0.2">
      <c r="A3059" s="144"/>
      <c r="B3059" s="153"/>
      <c r="C3059" s="153"/>
      <c r="D3059" s="153"/>
      <c r="E3059" s="152"/>
      <c r="F3059" s="148"/>
      <c r="G3059" s="152"/>
      <c r="H3059" s="148"/>
      <c r="I3059" s="92"/>
    </row>
    <row r="3060" spans="1:9" x14ac:dyDescent="0.2">
      <c r="A3060" s="144"/>
      <c r="B3060" s="153"/>
      <c r="C3060" s="153"/>
      <c r="D3060" s="153"/>
      <c r="E3060" s="152"/>
      <c r="F3060" s="148"/>
      <c r="G3060" s="152"/>
      <c r="H3060" s="148"/>
      <c r="I3060" s="92"/>
    </row>
    <row r="3061" spans="1:9" x14ac:dyDescent="0.2">
      <c r="A3061" s="144"/>
      <c r="B3061" s="153"/>
      <c r="C3061" s="153"/>
      <c r="D3061" s="153"/>
      <c r="E3061" s="152"/>
      <c r="F3061" s="148"/>
      <c r="G3061" s="152"/>
      <c r="H3061" s="148"/>
      <c r="I3061" s="92"/>
    </row>
    <row r="3062" spans="1:9" x14ac:dyDescent="0.2">
      <c r="A3062" s="144"/>
      <c r="B3062" s="153"/>
      <c r="C3062" s="153"/>
      <c r="D3062" s="153"/>
      <c r="E3062" s="152"/>
      <c r="F3062" s="148"/>
      <c r="G3062" s="152"/>
      <c r="H3062" s="148"/>
      <c r="I3062" s="92"/>
    </row>
    <row r="3063" spans="1:9" x14ac:dyDescent="0.2">
      <c r="A3063" s="144"/>
      <c r="B3063" s="153"/>
      <c r="C3063" s="153"/>
      <c r="D3063" s="153"/>
      <c r="E3063" s="152"/>
      <c r="F3063" s="148"/>
      <c r="G3063" s="152"/>
      <c r="H3063" s="148"/>
      <c r="I3063" s="92"/>
    </row>
    <row r="3064" spans="1:9" x14ac:dyDescent="0.2">
      <c r="A3064" s="144"/>
      <c r="B3064" s="153"/>
      <c r="C3064" s="153"/>
      <c r="D3064" s="153"/>
      <c r="E3064" s="152"/>
      <c r="F3064" s="148"/>
      <c r="G3064" s="152"/>
      <c r="H3064" s="148"/>
      <c r="I3064" s="92"/>
    </row>
    <row r="3065" spans="1:9" x14ac:dyDescent="0.2">
      <c r="A3065" s="144"/>
      <c r="B3065" s="153"/>
      <c r="C3065" s="153"/>
      <c r="D3065" s="153"/>
      <c r="E3065" s="152"/>
      <c r="F3065" s="148"/>
      <c r="G3065" s="152"/>
      <c r="H3065" s="148"/>
      <c r="I3065" s="92"/>
    </row>
    <row r="3066" spans="1:9" x14ac:dyDescent="0.2">
      <c r="A3066" s="144"/>
      <c r="B3066" s="153"/>
      <c r="C3066" s="153"/>
      <c r="D3066" s="153"/>
      <c r="E3066" s="152"/>
      <c r="F3066" s="148"/>
      <c r="G3066" s="152"/>
      <c r="H3066" s="148"/>
      <c r="I3066" s="92"/>
    </row>
    <row r="3067" spans="1:9" x14ac:dyDescent="0.2">
      <c r="A3067" s="144"/>
      <c r="B3067" s="153"/>
      <c r="C3067" s="153"/>
      <c r="D3067" s="153"/>
      <c r="E3067" s="152"/>
      <c r="F3067" s="148"/>
      <c r="G3067" s="152"/>
      <c r="H3067" s="148"/>
      <c r="I3067" s="92"/>
    </row>
    <row r="3068" spans="1:9" x14ac:dyDescent="0.2">
      <c r="A3068" s="144"/>
      <c r="B3068" s="153"/>
      <c r="C3068" s="153"/>
      <c r="D3068" s="153"/>
      <c r="E3068" s="152"/>
      <c r="F3068" s="148"/>
      <c r="G3068" s="152"/>
      <c r="H3068" s="148"/>
      <c r="I3068" s="92"/>
    </row>
    <row r="3069" spans="1:9" x14ac:dyDescent="0.2">
      <c r="A3069" s="144"/>
      <c r="B3069" s="153"/>
      <c r="C3069" s="153"/>
      <c r="D3069" s="153"/>
      <c r="E3069" s="152"/>
      <c r="F3069" s="148"/>
      <c r="G3069" s="152"/>
      <c r="H3069" s="148"/>
      <c r="I3069" s="92"/>
    </row>
    <row r="3070" spans="1:9" x14ac:dyDescent="0.2">
      <c r="A3070" s="144"/>
      <c r="B3070" s="153"/>
      <c r="C3070" s="153"/>
      <c r="D3070" s="153"/>
      <c r="E3070" s="152"/>
      <c r="F3070" s="148"/>
      <c r="G3070" s="152"/>
      <c r="H3070" s="148"/>
      <c r="I3070" s="92"/>
    </row>
    <row r="3071" spans="1:9" x14ac:dyDescent="0.2">
      <c r="A3071" s="144"/>
      <c r="B3071" s="153"/>
      <c r="C3071" s="153"/>
      <c r="D3071" s="153"/>
      <c r="E3071" s="152"/>
      <c r="F3071" s="148"/>
      <c r="G3071" s="152"/>
      <c r="H3071" s="148"/>
      <c r="I3071" s="92"/>
    </row>
    <row r="3072" spans="1:9" x14ac:dyDescent="0.2">
      <c r="A3072" s="144"/>
      <c r="B3072" s="153"/>
      <c r="C3072" s="153"/>
      <c r="D3072" s="153"/>
      <c r="E3072" s="152"/>
      <c r="F3072" s="148"/>
      <c r="G3072" s="152"/>
      <c r="H3072" s="148"/>
      <c r="I3072" s="92"/>
    </row>
    <row r="3073" spans="1:9" x14ac:dyDescent="0.2">
      <c r="A3073" s="144"/>
      <c r="B3073" s="153"/>
      <c r="C3073" s="153"/>
      <c r="D3073" s="153"/>
      <c r="E3073" s="152"/>
      <c r="F3073" s="148"/>
      <c r="G3073" s="152"/>
      <c r="H3073" s="148"/>
      <c r="I3073" s="92"/>
    </row>
    <row r="3074" spans="1:9" x14ac:dyDescent="0.2">
      <c r="A3074" s="144"/>
      <c r="B3074" s="153"/>
      <c r="C3074" s="153"/>
      <c r="D3074" s="153"/>
      <c r="E3074" s="152"/>
      <c r="F3074" s="148"/>
      <c r="G3074" s="152"/>
      <c r="H3074" s="148"/>
      <c r="I3074" s="92"/>
    </row>
    <row r="3075" spans="1:9" x14ac:dyDescent="0.2">
      <c r="A3075" s="144"/>
      <c r="B3075" s="140"/>
      <c r="C3075" s="140"/>
      <c r="D3075" s="140"/>
      <c r="E3075" s="141"/>
      <c r="F3075" s="139"/>
      <c r="G3075" s="141"/>
      <c r="H3075" s="139"/>
      <c r="I3075" s="92"/>
    </row>
    <row r="3076" spans="1:9" x14ac:dyDescent="0.2">
      <c r="A3076" s="69"/>
      <c r="B3076" s="89"/>
      <c r="C3076" s="89"/>
      <c r="D3076" s="89"/>
      <c r="E3076" s="82"/>
      <c r="F3076" s="95"/>
      <c r="G3076" s="82"/>
      <c r="H3076" s="95"/>
      <c r="I3076" s="92"/>
    </row>
    <row r="3077" spans="1:9" x14ac:dyDescent="0.2">
      <c r="A3077" s="69"/>
      <c r="B3077" s="89"/>
      <c r="C3077" s="89"/>
      <c r="D3077" s="89"/>
      <c r="E3077" s="82"/>
      <c r="F3077" s="95"/>
      <c r="G3077" s="82"/>
      <c r="H3077" s="95"/>
      <c r="I3077" s="92"/>
    </row>
    <row r="3078" spans="1:9" x14ac:dyDescent="0.2">
      <c r="A3078" s="69"/>
      <c r="B3078" s="89"/>
      <c r="C3078" s="89"/>
      <c r="D3078" s="89"/>
      <c r="E3078" s="82"/>
      <c r="F3078" s="95"/>
      <c r="G3078" s="82"/>
      <c r="H3078" s="95"/>
      <c r="I3078" s="92"/>
    </row>
    <row r="3079" spans="1:9" x14ac:dyDescent="0.2">
      <c r="A3079" s="69"/>
      <c r="B3079" s="89"/>
      <c r="C3079" s="89"/>
      <c r="D3079" s="89"/>
      <c r="E3079" s="82"/>
      <c r="F3079" s="95"/>
      <c r="G3079" s="82"/>
      <c r="H3079" s="95"/>
      <c r="I3079" s="92"/>
    </row>
    <row r="3080" spans="1:9" x14ac:dyDescent="0.2">
      <c r="A3080" s="69"/>
      <c r="B3080" s="89"/>
      <c r="C3080" s="89"/>
      <c r="D3080" s="89"/>
      <c r="E3080" s="82"/>
      <c r="F3080" s="95"/>
      <c r="G3080" s="82"/>
      <c r="H3080" s="95"/>
      <c r="I3080" s="92"/>
    </row>
    <row r="3081" spans="1:9" x14ac:dyDescent="0.2">
      <c r="A3081" s="69"/>
      <c r="B3081" s="89"/>
      <c r="C3081" s="89"/>
      <c r="D3081" s="89"/>
      <c r="E3081" s="82"/>
      <c r="F3081" s="95"/>
      <c r="G3081" s="82"/>
      <c r="H3081" s="95"/>
      <c r="I3081" s="92"/>
    </row>
    <row r="3082" spans="1:9" x14ac:dyDescent="0.2">
      <c r="A3082" s="69"/>
      <c r="B3082" s="89"/>
      <c r="C3082" s="89"/>
      <c r="D3082" s="89"/>
      <c r="E3082" s="82"/>
      <c r="F3082" s="95"/>
      <c r="G3082" s="82"/>
      <c r="H3082" s="95"/>
      <c r="I3082" s="92"/>
    </row>
    <row r="3083" spans="1:9" x14ac:dyDescent="0.2">
      <c r="A3083" s="69"/>
      <c r="B3083" s="89"/>
      <c r="C3083" s="89"/>
      <c r="D3083" s="89"/>
      <c r="E3083" s="82"/>
      <c r="F3083" s="95"/>
      <c r="G3083" s="82"/>
      <c r="H3083" s="95"/>
      <c r="I3083" s="92"/>
    </row>
    <row r="3084" spans="1:9" x14ac:dyDescent="0.2">
      <c r="A3084" s="69"/>
      <c r="B3084" s="89"/>
      <c r="C3084" s="89"/>
      <c r="D3084" s="89"/>
      <c r="E3084" s="82"/>
      <c r="F3084" s="95"/>
      <c r="G3084" s="82"/>
      <c r="H3084" s="95"/>
      <c r="I3084" s="92"/>
    </row>
    <row r="3085" spans="1:9" x14ac:dyDescent="0.2">
      <c r="A3085" s="69"/>
      <c r="B3085" s="89"/>
      <c r="C3085" s="89"/>
      <c r="D3085" s="89"/>
      <c r="E3085" s="82"/>
      <c r="F3085" s="95"/>
      <c r="G3085" s="82"/>
      <c r="H3085" s="95"/>
      <c r="I3085" s="92"/>
    </row>
    <row r="3086" spans="1:9" x14ac:dyDescent="0.2">
      <c r="A3086" s="69"/>
      <c r="B3086" s="89"/>
      <c r="C3086" s="89"/>
      <c r="D3086" s="89"/>
      <c r="E3086" s="82"/>
      <c r="F3086" s="95"/>
      <c r="G3086" s="82"/>
      <c r="H3086" s="95"/>
      <c r="I3086" s="92"/>
    </row>
    <row r="3087" spans="1:9" x14ac:dyDescent="0.2">
      <c r="A3087" s="69"/>
      <c r="B3087" s="89"/>
      <c r="C3087" s="89"/>
      <c r="D3087" s="89"/>
      <c r="E3087" s="82"/>
      <c r="F3087" s="95"/>
      <c r="G3087" s="82"/>
      <c r="H3087" s="95"/>
      <c r="I3087" s="92"/>
    </row>
    <row r="3088" spans="1:9" x14ac:dyDescent="0.2">
      <c r="A3088" s="69"/>
      <c r="B3088" s="89"/>
      <c r="C3088" s="89"/>
      <c r="D3088" s="89"/>
      <c r="E3088" s="82"/>
      <c r="F3088" s="95"/>
      <c r="G3088" s="82"/>
      <c r="H3088" s="95"/>
      <c r="I3088" s="92"/>
    </row>
    <row r="3089" spans="1:9" x14ac:dyDescent="0.2">
      <c r="A3089" s="69"/>
      <c r="B3089" s="89"/>
      <c r="C3089" s="89"/>
      <c r="D3089" s="89"/>
      <c r="E3089" s="82"/>
      <c r="F3089" s="95"/>
      <c r="G3089" s="82"/>
      <c r="H3089" s="95"/>
      <c r="I3089" s="92"/>
    </row>
    <row r="3090" spans="1:9" x14ac:dyDescent="0.2">
      <c r="A3090" s="69"/>
      <c r="B3090" s="89"/>
      <c r="C3090" s="89"/>
      <c r="D3090" s="89"/>
      <c r="E3090" s="82"/>
      <c r="F3090" s="95"/>
      <c r="G3090" s="82"/>
      <c r="H3090" s="95"/>
      <c r="I3090" s="92"/>
    </row>
    <row r="3091" spans="1:9" x14ac:dyDescent="0.2">
      <c r="A3091" s="69"/>
      <c r="B3091" s="89"/>
      <c r="C3091" s="89"/>
      <c r="D3091" s="89"/>
      <c r="E3091" s="82"/>
      <c r="F3091" s="95"/>
      <c r="G3091" s="82"/>
      <c r="H3091" s="95"/>
      <c r="I3091" s="92"/>
    </row>
    <row r="3092" spans="1:9" x14ac:dyDescent="0.2">
      <c r="A3092" s="69"/>
      <c r="B3092" s="89"/>
      <c r="C3092" s="89"/>
      <c r="D3092" s="89"/>
      <c r="E3092" s="82"/>
      <c r="F3092" s="95"/>
      <c r="G3092" s="82"/>
      <c r="H3092" s="95"/>
      <c r="I3092" s="92"/>
    </row>
    <row r="3093" spans="1:9" x14ac:dyDescent="0.2">
      <c r="A3093" s="69"/>
      <c r="B3093" s="89"/>
      <c r="C3093" s="89"/>
      <c r="D3093" s="89"/>
      <c r="E3093" s="82"/>
      <c r="F3093" s="95"/>
      <c r="G3093" s="82"/>
      <c r="H3093" s="95"/>
      <c r="I3093" s="92"/>
    </row>
    <row r="3094" spans="1:9" x14ac:dyDescent="0.2">
      <c r="A3094" s="69"/>
      <c r="B3094" s="89"/>
      <c r="C3094" s="89"/>
      <c r="D3094" s="89"/>
      <c r="E3094" s="82"/>
      <c r="F3094" s="95"/>
      <c r="G3094" s="82"/>
      <c r="H3094" s="95"/>
      <c r="I3094" s="92"/>
    </row>
    <row r="3095" spans="1:9" x14ac:dyDescent="0.2">
      <c r="A3095" s="69"/>
      <c r="B3095" s="89"/>
      <c r="C3095" s="89"/>
      <c r="D3095" s="89"/>
      <c r="E3095" s="82"/>
      <c r="F3095" s="95"/>
      <c r="G3095" s="82"/>
      <c r="H3095" s="95"/>
      <c r="I3095" s="92"/>
    </row>
    <row r="3096" spans="1:9" x14ac:dyDescent="0.2">
      <c r="A3096" s="69"/>
      <c r="B3096" s="89"/>
      <c r="C3096" s="89"/>
      <c r="D3096" s="89"/>
      <c r="E3096" s="82"/>
      <c r="F3096" s="95"/>
      <c r="G3096" s="82"/>
      <c r="H3096" s="95"/>
      <c r="I3096" s="92"/>
    </row>
    <row r="3097" spans="1:9" x14ac:dyDescent="0.2">
      <c r="A3097" s="69"/>
      <c r="B3097" s="89"/>
      <c r="C3097" s="89"/>
      <c r="D3097" s="89"/>
      <c r="E3097" s="82"/>
      <c r="F3097" s="95"/>
      <c r="G3097" s="82"/>
      <c r="H3097" s="95"/>
      <c r="I3097" s="92"/>
    </row>
    <row r="3098" spans="1:9" x14ac:dyDescent="0.2">
      <c r="A3098" s="69"/>
      <c r="B3098" s="89"/>
      <c r="C3098" s="89"/>
      <c r="D3098" s="89"/>
      <c r="E3098" s="82"/>
      <c r="F3098" s="95"/>
      <c r="G3098" s="82"/>
      <c r="H3098" s="95"/>
      <c r="I3098" s="92"/>
    </row>
    <row r="3099" spans="1:9" x14ac:dyDescent="0.2">
      <c r="I3099" s="92"/>
    </row>
    <row r="3100" spans="1:9" x14ac:dyDescent="0.2">
      <c r="A3100" s="69">
        <v>3100</v>
      </c>
      <c r="B3100" s="140" t="s">
        <v>7795</v>
      </c>
      <c r="C3100" s="140" t="s">
        <v>7796</v>
      </c>
      <c r="D3100" s="140" t="s">
        <v>7797</v>
      </c>
      <c r="E3100" s="141">
        <v>3232121914</v>
      </c>
      <c r="F3100" s="139" t="s">
        <v>1072</v>
      </c>
      <c r="G3100" s="141"/>
      <c r="H3100" s="139" t="s">
        <v>1123</v>
      </c>
      <c r="I3100" s="92"/>
    </row>
    <row r="3101" spans="1:9" x14ac:dyDescent="0.2">
      <c r="A3101" s="69">
        <v>3101</v>
      </c>
      <c r="B3101" s="140" t="s">
        <v>7798</v>
      </c>
      <c r="C3101" s="140" t="s">
        <v>7799</v>
      </c>
      <c r="D3101" s="140" t="s">
        <v>7800</v>
      </c>
      <c r="E3101" s="141">
        <v>3134560638</v>
      </c>
      <c r="F3101" s="139" t="s">
        <v>7801</v>
      </c>
      <c r="G3101" s="141"/>
      <c r="H3101" s="139" t="s">
        <v>1123</v>
      </c>
      <c r="I3101" s="92"/>
    </row>
    <row r="3102" spans="1:9" x14ac:dyDescent="0.2">
      <c r="A3102" s="69">
        <v>3102</v>
      </c>
      <c r="B3102" s="140" t="s">
        <v>7802</v>
      </c>
      <c r="C3102" s="140" t="s">
        <v>7803</v>
      </c>
      <c r="D3102" s="140" t="s">
        <v>7804</v>
      </c>
      <c r="E3102" s="141">
        <v>3133194418</v>
      </c>
      <c r="F3102" s="139" t="s">
        <v>1072</v>
      </c>
      <c r="G3102" s="141"/>
      <c r="H3102" s="139" t="s">
        <v>1123</v>
      </c>
      <c r="I3102" s="92"/>
    </row>
    <row r="3103" spans="1:9" x14ac:dyDescent="0.2">
      <c r="A3103" s="69">
        <v>3103</v>
      </c>
      <c r="B3103" s="140" t="s">
        <v>7805</v>
      </c>
      <c r="C3103" s="140" t="s">
        <v>7806</v>
      </c>
      <c r="D3103" s="140" t="s">
        <v>7807</v>
      </c>
      <c r="E3103" s="141">
        <v>3133408058</v>
      </c>
      <c r="F3103" s="139" t="s">
        <v>1072</v>
      </c>
      <c r="G3103" s="141"/>
      <c r="H3103" s="139" t="s">
        <v>1123</v>
      </c>
      <c r="I3103" s="92"/>
    </row>
    <row r="3104" spans="1:9" x14ac:dyDescent="0.2">
      <c r="A3104" s="69">
        <v>3104</v>
      </c>
      <c r="B3104" s="140" t="s">
        <v>7808</v>
      </c>
      <c r="C3104" s="140" t="s">
        <v>7809</v>
      </c>
      <c r="D3104" s="140" t="s">
        <v>7810</v>
      </c>
      <c r="E3104" s="141">
        <v>3223501636</v>
      </c>
      <c r="F3104" s="139" t="s">
        <v>1072</v>
      </c>
      <c r="G3104" s="141"/>
      <c r="H3104" s="139" t="s">
        <v>1123</v>
      </c>
      <c r="I3104" s="92"/>
    </row>
    <row r="3105" spans="1:9" x14ac:dyDescent="0.2">
      <c r="A3105" s="69">
        <v>3105</v>
      </c>
      <c r="B3105" s="140" t="s">
        <v>7811</v>
      </c>
      <c r="C3105" s="140" t="s">
        <v>7812</v>
      </c>
      <c r="D3105" s="140" t="s">
        <v>7813</v>
      </c>
      <c r="E3105" s="141">
        <v>3054197418</v>
      </c>
      <c r="F3105" s="139" t="s">
        <v>1072</v>
      </c>
      <c r="G3105" s="141"/>
      <c r="H3105" s="139" t="s">
        <v>1123</v>
      </c>
      <c r="I3105" s="92"/>
    </row>
    <row r="3106" spans="1:9" x14ac:dyDescent="0.2">
      <c r="A3106" s="69">
        <v>3106</v>
      </c>
      <c r="B3106" s="140" t="s">
        <v>7814</v>
      </c>
      <c r="C3106" s="140" t="s">
        <v>7815</v>
      </c>
      <c r="D3106" s="140" t="s">
        <v>7816</v>
      </c>
      <c r="E3106" s="141">
        <v>3144503669</v>
      </c>
      <c r="F3106" s="139" t="s">
        <v>1072</v>
      </c>
      <c r="G3106" s="141"/>
      <c r="H3106" s="139" t="s">
        <v>1123</v>
      </c>
      <c r="I3106" s="92"/>
    </row>
    <row r="3107" spans="1:9" x14ac:dyDescent="0.2">
      <c r="A3107" s="144">
        <v>3107</v>
      </c>
      <c r="B3107" s="140" t="s">
        <v>7817</v>
      </c>
      <c r="C3107" s="140" t="s">
        <v>7818</v>
      </c>
      <c r="D3107" s="140" t="s">
        <v>7819</v>
      </c>
      <c r="E3107" s="141">
        <v>3112014187</v>
      </c>
      <c r="F3107" s="139" t="s">
        <v>7820</v>
      </c>
      <c r="G3107" s="141"/>
      <c r="H3107" s="139" t="s">
        <v>1123</v>
      </c>
      <c r="I3107" s="92"/>
    </row>
    <row r="3108" spans="1:9" x14ac:dyDescent="0.2">
      <c r="A3108" s="144">
        <v>3108</v>
      </c>
      <c r="B3108" s="140" t="s">
        <v>3935</v>
      </c>
      <c r="C3108" s="140" t="s">
        <v>639</v>
      </c>
      <c r="D3108" s="140" t="s">
        <v>7821</v>
      </c>
      <c r="E3108" s="141">
        <v>3115258711</v>
      </c>
      <c r="F3108" s="139" t="s">
        <v>7820</v>
      </c>
      <c r="G3108" s="141"/>
      <c r="H3108" s="139" t="s">
        <v>1123</v>
      </c>
      <c r="I3108" s="92"/>
    </row>
    <row r="3109" spans="1:9" x14ac:dyDescent="0.2">
      <c r="A3109" s="144">
        <v>3109</v>
      </c>
      <c r="B3109" s="140" t="s">
        <v>7822</v>
      </c>
      <c r="C3109" s="140" t="s">
        <v>7823</v>
      </c>
      <c r="D3109" s="140" t="s">
        <v>7824</v>
      </c>
      <c r="E3109" s="141">
        <v>3124329236</v>
      </c>
      <c r="F3109" s="139" t="s">
        <v>1072</v>
      </c>
      <c r="G3109" s="141"/>
      <c r="H3109" s="139" t="s">
        <v>1123</v>
      </c>
      <c r="I3109" s="92"/>
    </row>
    <row r="3110" spans="1:9" x14ac:dyDescent="0.2">
      <c r="A3110" s="144">
        <v>3110</v>
      </c>
      <c r="B3110" s="140" t="s">
        <v>7825</v>
      </c>
      <c r="C3110" s="140" t="s">
        <v>7826</v>
      </c>
      <c r="D3110" s="140" t="s">
        <v>7827</v>
      </c>
      <c r="E3110" s="141">
        <v>3124534759</v>
      </c>
      <c r="F3110" s="139" t="s">
        <v>1072</v>
      </c>
      <c r="G3110" s="141"/>
      <c r="H3110" s="139" t="s">
        <v>1123</v>
      </c>
      <c r="I3110" s="92"/>
    </row>
    <row r="3111" spans="1:9" x14ac:dyDescent="0.2">
      <c r="A3111" s="144">
        <v>3111</v>
      </c>
      <c r="B3111" s="140" t="s">
        <v>7828</v>
      </c>
      <c r="C3111" s="140" t="s">
        <v>7829</v>
      </c>
      <c r="D3111" s="140" t="s">
        <v>7830</v>
      </c>
      <c r="E3111" s="141">
        <v>3182444316</v>
      </c>
      <c r="F3111" s="139" t="s">
        <v>1072</v>
      </c>
      <c r="G3111" s="141"/>
      <c r="H3111" s="139" t="s">
        <v>1123</v>
      </c>
      <c r="I3111" s="92"/>
    </row>
    <row r="3112" spans="1:9" x14ac:dyDescent="0.2">
      <c r="A3112" s="144">
        <v>3112</v>
      </c>
      <c r="B3112" s="140" t="s">
        <v>7831</v>
      </c>
      <c r="C3112" s="140" t="s">
        <v>7832</v>
      </c>
      <c r="D3112" s="140" t="s">
        <v>7833</v>
      </c>
      <c r="E3112" s="141">
        <v>3124501163</v>
      </c>
      <c r="F3112" s="139" t="s">
        <v>7820</v>
      </c>
      <c r="G3112" s="141"/>
      <c r="H3112" s="139" t="s">
        <v>1123</v>
      </c>
      <c r="I3112" s="92"/>
    </row>
    <row r="3113" spans="1:9" x14ac:dyDescent="0.2">
      <c r="A3113" s="144">
        <v>3113</v>
      </c>
      <c r="B3113" s="140" t="s">
        <v>7834</v>
      </c>
      <c r="C3113" s="140" t="s">
        <v>947</v>
      </c>
      <c r="D3113" s="140" t="s">
        <v>7835</v>
      </c>
      <c r="E3113" s="141">
        <v>3114851017</v>
      </c>
      <c r="F3113" s="139" t="s">
        <v>1072</v>
      </c>
      <c r="G3113" s="141"/>
      <c r="H3113" s="139" t="s">
        <v>1123</v>
      </c>
      <c r="I3113" s="92"/>
    </row>
    <row r="3114" spans="1:9" x14ac:dyDescent="0.2">
      <c r="A3114" s="144">
        <v>3114</v>
      </c>
      <c r="B3114" s="140" t="s">
        <v>7836</v>
      </c>
      <c r="C3114" s="140" t="s">
        <v>7837</v>
      </c>
      <c r="D3114" s="140" t="s">
        <v>7838</v>
      </c>
      <c r="E3114" s="141">
        <v>3214206149</v>
      </c>
      <c r="F3114" s="139" t="s">
        <v>1072</v>
      </c>
      <c r="G3114" s="141"/>
      <c r="H3114" s="139" t="s">
        <v>1123</v>
      </c>
      <c r="I3114" s="92"/>
    </row>
    <row r="3115" spans="1:9" x14ac:dyDescent="0.2">
      <c r="A3115" s="144">
        <v>3115</v>
      </c>
      <c r="B3115" s="140" t="s">
        <v>7839</v>
      </c>
      <c r="C3115" s="140" t="s">
        <v>7840</v>
      </c>
      <c r="D3115" s="140" t="s">
        <v>7841</v>
      </c>
      <c r="E3115" s="141">
        <v>3014006741</v>
      </c>
      <c r="F3115" s="139" t="s">
        <v>4631</v>
      </c>
      <c r="G3115" s="141"/>
      <c r="H3115" s="139" t="s">
        <v>1123</v>
      </c>
      <c r="I3115" s="92"/>
    </row>
    <row r="3116" spans="1:9" x14ac:dyDescent="0.2">
      <c r="A3116" s="144">
        <v>3116</v>
      </c>
      <c r="B3116" s="140" t="s">
        <v>7842</v>
      </c>
      <c r="C3116" s="140" t="s">
        <v>7843</v>
      </c>
      <c r="D3116" s="140" t="s">
        <v>1889</v>
      </c>
      <c r="E3116" s="141">
        <v>3023384045</v>
      </c>
      <c r="F3116" s="139" t="s">
        <v>4631</v>
      </c>
      <c r="G3116" s="141"/>
      <c r="H3116" s="139" t="s">
        <v>1123</v>
      </c>
      <c r="I3116" s="92"/>
    </row>
    <row r="3117" spans="1:9" x14ac:dyDescent="0.2">
      <c r="A3117" s="144">
        <v>3117</v>
      </c>
      <c r="B3117" s="140" t="s">
        <v>7844</v>
      </c>
      <c r="C3117" s="140" t="s">
        <v>7845</v>
      </c>
      <c r="D3117" s="140" t="s">
        <v>7846</v>
      </c>
      <c r="E3117" s="141">
        <v>3138690349</v>
      </c>
      <c r="F3117" s="139" t="s">
        <v>1483</v>
      </c>
      <c r="G3117" s="141"/>
      <c r="H3117" s="139" t="s">
        <v>1123</v>
      </c>
      <c r="I3117" s="92"/>
    </row>
    <row r="3118" spans="1:9" x14ac:dyDescent="0.2">
      <c r="A3118" s="144">
        <v>3118</v>
      </c>
      <c r="B3118" s="140" t="s">
        <v>7847</v>
      </c>
      <c r="C3118" s="140" t="s">
        <v>1992</v>
      </c>
      <c r="D3118" s="140" t="s">
        <v>7848</v>
      </c>
      <c r="E3118" s="141">
        <v>3202039229</v>
      </c>
      <c r="F3118" s="139" t="s">
        <v>4631</v>
      </c>
      <c r="G3118" s="141"/>
      <c r="H3118" s="139" t="s">
        <v>1123</v>
      </c>
      <c r="I3118" s="92"/>
    </row>
    <row r="3119" spans="1:9" x14ac:dyDescent="0.2">
      <c r="A3119" s="144">
        <v>3119</v>
      </c>
      <c r="B3119" s="140" t="s">
        <v>7849</v>
      </c>
      <c r="C3119" s="140" t="s">
        <v>7850</v>
      </c>
      <c r="D3119" s="140" t="s">
        <v>7851</v>
      </c>
      <c r="E3119" s="141">
        <v>3222569812</v>
      </c>
      <c r="F3119" s="139" t="s">
        <v>4631</v>
      </c>
      <c r="G3119" s="141"/>
      <c r="H3119" s="139" t="s">
        <v>1123</v>
      </c>
      <c r="I3119" s="92"/>
    </row>
    <row r="3120" spans="1:9" x14ac:dyDescent="0.2">
      <c r="A3120" s="144">
        <v>3120</v>
      </c>
      <c r="B3120" s="140" t="s">
        <v>7852</v>
      </c>
      <c r="C3120" s="140" t="s">
        <v>7853</v>
      </c>
      <c r="D3120" s="140" t="s">
        <v>7854</v>
      </c>
      <c r="E3120" s="141">
        <v>3212307931</v>
      </c>
      <c r="F3120" s="139" t="s">
        <v>1072</v>
      </c>
      <c r="G3120" s="141"/>
      <c r="H3120" s="139" t="s">
        <v>1123</v>
      </c>
      <c r="I3120" s="92"/>
    </row>
    <row r="3121" spans="1:9" x14ac:dyDescent="0.2">
      <c r="A3121" s="154">
        <v>3121</v>
      </c>
      <c r="B3121" s="155" t="s">
        <v>7855</v>
      </c>
      <c r="C3121" s="155" t="s">
        <v>7856</v>
      </c>
      <c r="D3121" s="155" t="s">
        <v>7857</v>
      </c>
      <c r="E3121" s="155">
        <v>3125810336</v>
      </c>
      <c r="F3121" s="155" t="s">
        <v>3006</v>
      </c>
      <c r="G3121" s="155"/>
      <c r="H3121" s="155" t="s">
        <v>1123</v>
      </c>
      <c r="I3121" s="92"/>
    </row>
    <row r="3122" spans="1:9" x14ac:dyDescent="0.2">
      <c r="A3122" s="154">
        <v>3122</v>
      </c>
      <c r="B3122" s="155" t="s">
        <v>7858</v>
      </c>
      <c r="C3122" s="155" t="s">
        <v>7859</v>
      </c>
      <c r="D3122" s="155" t="s">
        <v>7860</v>
      </c>
      <c r="E3122" s="155">
        <v>3118708609</v>
      </c>
      <c r="F3122" s="155" t="s">
        <v>1072</v>
      </c>
      <c r="G3122" s="155"/>
      <c r="H3122" s="155" t="s">
        <v>1123</v>
      </c>
      <c r="I3122" s="92"/>
    </row>
    <row r="3123" spans="1:9" x14ac:dyDescent="0.2">
      <c r="A3123" s="154">
        <v>3123</v>
      </c>
      <c r="B3123" s="155" t="s">
        <v>6711</v>
      </c>
      <c r="C3123" s="155" t="s">
        <v>6712</v>
      </c>
      <c r="D3123" s="155" t="s">
        <v>6713</v>
      </c>
      <c r="E3123" s="155">
        <v>3208838077</v>
      </c>
      <c r="F3123" s="155" t="s">
        <v>1483</v>
      </c>
      <c r="G3123" s="155">
        <v>16111982</v>
      </c>
      <c r="H3123" s="155" t="s">
        <v>1123</v>
      </c>
      <c r="I3123" s="92"/>
    </row>
    <row r="3124" spans="1:9" x14ac:dyDescent="0.2">
      <c r="A3124" s="156">
        <v>3124</v>
      </c>
      <c r="B3124" s="157" t="s">
        <v>7861</v>
      </c>
      <c r="C3124" s="157" t="s">
        <v>7862</v>
      </c>
      <c r="D3124" s="157" t="s">
        <v>7863</v>
      </c>
      <c r="E3124" s="158">
        <v>3123346042</v>
      </c>
      <c r="F3124" s="159" t="s">
        <v>1072</v>
      </c>
      <c r="G3124" s="158"/>
      <c r="H3124" s="155" t="s">
        <v>1123</v>
      </c>
      <c r="I3124" s="92"/>
    </row>
    <row r="3125" spans="1:9" x14ac:dyDescent="0.2">
      <c r="A3125" s="156">
        <v>3125</v>
      </c>
      <c r="B3125" s="157" t="s">
        <v>7864</v>
      </c>
      <c r="C3125" s="157" t="s">
        <v>7865</v>
      </c>
      <c r="D3125" s="157" t="s">
        <v>7866</v>
      </c>
      <c r="E3125" s="158">
        <v>8011715</v>
      </c>
      <c r="F3125" s="159" t="s">
        <v>1072</v>
      </c>
      <c r="G3125" s="158"/>
      <c r="H3125" s="155" t="s">
        <v>1123</v>
      </c>
      <c r="I3125" s="92"/>
    </row>
    <row r="3126" spans="1:9" x14ac:dyDescent="0.2">
      <c r="A3126" s="69">
        <v>3126</v>
      </c>
      <c r="B3126" s="89" t="s">
        <v>2718</v>
      </c>
      <c r="C3126" s="89" t="s">
        <v>8175</v>
      </c>
      <c r="D3126" s="89" t="s">
        <v>8176</v>
      </c>
      <c r="E3126" s="82">
        <v>3232286010</v>
      </c>
      <c r="F3126" s="95" t="s">
        <v>1072</v>
      </c>
      <c r="G3126" s="82"/>
      <c r="H3126" s="95" t="s">
        <v>1123</v>
      </c>
      <c r="I3126" s="92"/>
    </row>
    <row r="3127" spans="1:9" x14ac:dyDescent="0.2">
      <c r="A3127" s="69">
        <v>3127</v>
      </c>
      <c r="B3127" s="89" t="s">
        <v>8177</v>
      </c>
      <c r="C3127" s="89" t="s">
        <v>8178</v>
      </c>
      <c r="D3127" s="89" t="s">
        <v>8179</v>
      </c>
      <c r="E3127" s="82">
        <v>3106292507</v>
      </c>
      <c r="F3127" s="95" t="s">
        <v>1072</v>
      </c>
      <c r="G3127" s="82"/>
      <c r="H3127" s="95" t="s">
        <v>1123</v>
      </c>
      <c r="I3127" s="92"/>
    </row>
    <row r="3128" spans="1:9" x14ac:dyDescent="0.2">
      <c r="A3128" s="69">
        <v>3128</v>
      </c>
      <c r="B3128" s="89" t="s">
        <v>8184</v>
      </c>
      <c r="C3128" s="89" t="s">
        <v>8185</v>
      </c>
      <c r="D3128" s="89" t="s">
        <v>6710</v>
      </c>
      <c r="E3128" s="82">
        <v>3138491104</v>
      </c>
      <c r="F3128" s="95" t="s">
        <v>1483</v>
      </c>
      <c r="G3128" s="82"/>
      <c r="H3128" s="95" t="s">
        <v>1123</v>
      </c>
      <c r="I3128" s="92"/>
    </row>
    <row r="3129" spans="1:9" x14ac:dyDescent="0.2">
      <c r="A3129" s="69">
        <v>3129</v>
      </c>
      <c r="B3129" s="89" t="s">
        <v>8229</v>
      </c>
      <c r="C3129" s="89" t="s">
        <v>8230</v>
      </c>
      <c r="D3129" s="89" t="s">
        <v>8231</v>
      </c>
      <c r="E3129" s="82">
        <v>3194563546</v>
      </c>
      <c r="F3129" s="95" t="s">
        <v>3006</v>
      </c>
      <c r="G3129" s="82">
        <v>39565949</v>
      </c>
      <c r="H3129" s="95" t="s">
        <v>1123</v>
      </c>
      <c r="I3129" s="92"/>
    </row>
    <row r="3130" spans="1:9" x14ac:dyDescent="0.2">
      <c r="A3130" s="69">
        <v>3130</v>
      </c>
      <c r="B3130" s="89" t="s">
        <v>8232</v>
      </c>
      <c r="C3130" s="89" t="s">
        <v>7462</v>
      </c>
      <c r="D3130" s="89" t="s">
        <v>8233</v>
      </c>
      <c r="E3130" s="82">
        <v>3222391537</v>
      </c>
      <c r="F3130" s="95" t="s">
        <v>1072</v>
      </c>
      <c r="G3130" s="82">
        <v>101177236</v>
      </c>
      <c r="H3130" s="95" t="s">
        <v>1123</v>
      </c>
      <c r="I3130" s="92"/>
    </row>
    <row r="3131" spans="1:9" x14ac:dyDescent="0.2">
      <c r="A3131" s="69">
        <v>3131</v>
      </c>
      <c r="B3131" s="89" t="s">
        <v>8234</v>
      </c>
      <c r="C3131" s="89" t="s">
        <v>8235</v>
      </c>
      <c r="D3131" s="89" t="s">
        <v>8236</v>
      </c>
      <c r="E3131" s="82">
        <v>3619386</v>
      </c>
      <c r="F3131" s="95" t="s">
        <v>1072</v>
      </c>
      <c r="G3131" s="82">
        <v>79385306</v>
      </c>
      <c r="H3131" s="95" t="s">
        <v>1123</v>
      </c>
      <c r="I3131" s="92"/>
    </row>
    <row r="3132" spans="1:9" x14ac:dyDescent="0.2">
      <c r="A3132" s="69">
        <v>3132</v>
      </c>
      <c r="B3132" s="89" t="s">
        <v>8331</v>
      </c>
      <c r="C3132" s="89" t="s">
        <v>8332</v>
      </c>
      <c r="D3132" s="89" t="s">
        <v>8333</v>
      </c>
      <c r="E3132" s="82">
        <v>3108644772</v>
      </c>
      <c r="F3132" s="95" t="s">
        <v>4631</v>
      </c>
      <c r="G3132" s="82"/>
      <c r="H3132" s="95" t="s">
        <v>1123</v>
      </c>
      <c r="I3132" s="92"/>
    </row>
    <row r="3133" spans="1:9" x14ac:dyDescent="0.2">
      <c r="A3133" s="239">
        <v>3133</v>
      </c>
      <c r="B3133" s="89" t="s">
        <v>8337</v>
      </c>
      <c r="C3133" s="89" t="s">
        <v>8338</v>
      </c>
      <c r="D3133" s="89" t="s">
        <v>8339</v>
      </c>
      <c r="E3133" s="82">
        <v>3203332948</v>
      </c>
      <c r="F3133" s="95" t="s">
        <v>1072</v>
      </c>
      <c r="G3133" s="82"/>
      <c r="H3133" s="95" t="s">
        <v>1123</v>
      </c>
      <c r="I3133" s="92"/>
    </row>
    <row r="3134" spans="1:9" x14ac:dyDescent="0.2">
      <c r="A3134" s="69">
        <v>3134</v>
      </c>
      <c r="B3134" s="89" t="s">
        <v>8358</v>
      </c>
      <c r="C3134" s="89" t="s">
        <v>8359</v>
      </c>
      <c r="D3134" s="89" t="s">
        <v>3939</v>
      </c>
      <c r="E3134" s="82">
        <v>3106898702</v>
      </c>
      <c r="F3134" s="95" t="s">
        <v>1072</v>
      </c>
      <c r="G3134" s="82"/>
      <c r="H3134" s="95" t="s">
        <v>1123</v>
      </c>
      <c r="I3134" s="92"/>
    </row>
    <row r="3135" spans="1:9" x14ac:dyDescent="0.2">
      <c r="A3135" s="69"/>
      <c r="B3135" s="89"/>
      <c r="C3135" s="89"/>
      <c r="D3135" s="89"/>
      <c r="E3135" s="82"/>
      <c r="F3135" s="95"/>
      <c r="G3135" s="82"/>
      <c r="H3135" s="95"/>
      <c r="I3135" s="92"/>
    </row>
    <row r="3136" spans="1:9" x14ac:dyDescent="0.2">
      <c r="A3136" s="69"/>
      <c r="B3136" s="89"/>
      <c r="C3136" s="89"/>
      <c r="D3136" s="89"/>
      <c r="E3136" s="82"/>
      <c r="F3136" s="95"/>
      <c r="G3136" s="82"/>
      <c r="H3136" s="95"/>
      <c r="I3136" s="92"/>
    </row>
    <row r="3137" spans="1:9" x14ac:dyDescent="0.2">
      <c r="A3137" s="69"/>
      <c r="B3137" s="89"/>
      <c r="C3137" s="89"/>
      <c r="D3137" s="89"/>
      <c r="E3137" s="82"/>
      <c r="F3137" s="95"/>
      <c r="G3137" s="82"/>
      <c r="H3137" s="95"/>
      <c r="I3137" s="92"/>
    </row>
    <row r="3138" spans="1:9" x14ac:dyDescent="0.2">
      <c r="A3138" s="69"/>
      <c r="B3138" s="89"/>
      <c r="C3138" s="89"/>
      <c r="D3138" s="89"/>
      <c r="E3138" s="82"/>
      <c r="F3138" s="95"/>
      <c r="G3138" s="82"/>
      <c r="H3138" s="95"/>
      <c r="I3138" s="92"/>
    </row>
    <row r="3139" spans="1:9" x14ac:dyDescent="0.2">
      <c r="A3139" s="69"/>
      <c r="B3139" s="89"/>
      <c r="C3139" s="89"/>
      <c r="D3139" s="89"/>
      <c r="E3139" s="82"/>
      <c r="F3139" s="95"/>
      <c r="G3139" s="82"/>
      <c r="H3139" s="95"/>
      <c r="I3139" s="92"/>
    </row>
    <row r="3140" spans="1:9" x14ac:dyDescent="0.2">
      <c r="A3140" s="69"/>
      <c r="B3140" s="89"/>
      <c r="C3140" s="89"/>
      <c r="D3140" s="89"/>
      <c r="E3140" s="82"/>
      <c r="F3140" s="95"/>
      <c r="G3140" s="82"/>
      <c r="H3140" s="95"/>
      <c r="I3140" s="92"/>
    </row>
    <row r="3141" spans="1:9" x14ac:dyDescent="0.2">
      <c r="A3141" s="69"/>
      <c r="B3141" s="89"/>
      <c r="C3141" s="89"/>
      <c r="D3141" s="89"/>
      <c r="E3141" s="82"/>
      <c r="F3141" s="95"/>
      <c r="G3141" s="82"/>
      <c r="H3141" s="95"/>
      <c r="I3141" s="92"/>
    </row>
    <row r="3142" spans="1:9" x14ac:dyDescent="0.2">
      <c r="A3142" s="69"/>
      <c r="B3142" s="89"/>
      <c r="C3142" s="89"/>
      <c r="D3142" s="89"/>
      <c r="E3142" s="82"/>
      <c r="F3142" s="95"/>
      <c r="G3142" s="82"/>
      <c r="H3142" s="95"/>
      <c r="I3142" s="92"/>
    </row>
    <row r="3143" spans="1:9" x14ac:dyDescent="0.2">
      <c r="A3143" s="69"/>
      <c r="B3143" s="89"/>
      <c r="C3143" s="89"/>
      <c r="D3143" s="89"/>
      <c r="E3143" s="82"/>
      <c r="F3143" s="95"/>
      <c r="G3143" s="82"/>
      <c r="H3143" s="95"/>
      <c r="I3143" s="92"/>
    </row>
    <row r="3144" spans="1:9" x14ac:dyDescent="0.2">
      <c r="A3144" s="69"/>
      <c r="B3144" s="89"/>
      <c r="C3144" s="89"/>
      <c r="D3144" s="89"/>
      <c r="E3144" s="82"/>
      <c r="F3144" s="95"/>
      <c r="G3144" s="82"/>
      <c r="H3144" s="95"/>
      <c r="I3144" s="92"/>
    </row>
    <row r="3145" spans="1:9" x14ac:dyDescent="0.2">
      <c r="A3145" s="69"/>
      <c r="B3145" s="89"/>
      <c r="C3145" s="89"/>
      <c r="D3145" s="89"/>
      <c r="E3145" s="82"/>
      <c r="F3145" s="95"/>
      <c r="G3145" s="82"/>
      <c r="H3145" s="95"/>
      <c r="I3145" s="92"/>
    </row>
    <row r="3146" spans="1:9" x14ac:dyDescent="0.2">
      <c r="A3146" s="69"/>
      <c r="B3146" s="89"/>
      <c r="C3146" s="89"/>
      <c r="D3146" s="89"/>
      <c r="E3146" s="82"/>
      <c r="F3146" s="95"/>
      <c r="G3146" s="82"/>
      <c r="H3146" s="95"/>
      <c r="I3146" s="92"/>
    </row>
    <row r="3147" spans="1:9" x14ac:dyDescent="0.2">
      <c r="A3147" s="69"/>
      <c r="B3147" s="89"/>
      <c r="C3147" s="89"/>
      <c r="D3147" s="89"/>
      <c r="E3147" s="82"/>
      <c r="F3147" s="95"/>
      <c r="G3147" s="82"/>
      <c r="H3147" s="95"/>
      <c r="I3147" s="92"/>
    </row>
    <row r="3148" spans="1:9" x14ac:dyDescent="0.2">
      <c r="A3148" s="69"/>
      <c r="B3148" s="89"/>
      <c r="C3148" s="89"/>
      <c r="D3148" s="89"/>
      <c r="E3148" s="82"/>
      <c r="F3148" s="95"/>
      <c r="G3148" s="82"/>
      <c r="H3148" s="95"/>
      <c r="I3148" s="92"/>
    </row>
    <row r="3149" spans="1:9" x14ac:dyDescent="0.2">
      <c r="A3149" s="69">
        <v>3149</v>
      </c>
      <c r="B3149" s="140" t="s">
        <v>7867</v>
      </c>
      <c r="C3149" s="140" t="s">
        <v>7868</v>
      </c>
      <c r="D3149" s="140" t="s">
        <v>7869</v>
      </c>
      <c r="E3149" s="141">
        <v>3015380760</v>
      </c>
      <c r="F3149" s="139" t="s">
        <v>1033</v>
      </c>
      <c r="G3149" s="141"/>
      <c r="H3149" s="139" t="s">
        <v>1123</v>
      </c>
      <c r="I3149" s="92"/>
    </row>
    <row r="3150" spans="1:9" x14ac:dyDescent="0.2">
      <c r="A3150" s="69">
        <v>3150</v>
      </c>
      <c r="B3150" s="140" t="s">
        <v>7870</v>
      </c>
      <c r="C3150" s="140"/>
      <c r="D3150" s="140" t="s">
        <v>7869</v>
      </c>
      <c r="E3150" s="141">
        <v>2063678</v>
      </c>
      <c r="F3150" s="139" t="s">
        <v>1033</v>
      </c>
      <c r="G3150" s="141"/>
      <c r="H3150" s="139" t="s">
        <v>1123</v>
      </c>
      <c r="I3150" s="92"/>
    </row>
    <row r="3151" spans="1:9" x14ac:dyDescent="0.2">
      <c r="A3151" s="69">
        <v>3151</v>
      </c>
      <c r="B3151" s="140" t="s">
        <v>7717</v>
      </c>
      <c r="C3151" s="140" t="s">
        <v>7871</v>
      </c>
      <c r="D3151" s="140" t="s">
        <v>1196</v>
      </c>
      <c r="E3151" s="141">
        <v>3014715642</v>
      </c>
      <c r="F3151" s="139" t="s">
        <v>1033</v>
      </c>
      <c r="G3151" s="141"/>
      <c r="H3151" s="139" t="s">
        <v>1123</v>
      </c>
      <c r="I3151" s="92"/>
    </row>
    <row r="3152" spans="1:9" x14ac:dyDescent="0.2">
      <c r="A3152" s="69">
        <v>3152</v>
      </c>
      <c r="B3152" s="140" t="s">
        <v>2701</v>
      </c>
      <c r="C3152" s="140" t="s">
        <v>7872</v>
      </c>
      <c r="D3152" s="140" t="s">
        <v>7873</v>
      </c>
      <c r="E3152" s="141">
        <v>3196884905</v>
      </c>
      <c r="F3152" s="139" t="s">
        <v>1033</v>
      </c>
      <c r="G3152" s="141"/>
      <c r="H3152" s="139" t="s">
        <v>1123</v>
      </c>
      <c r="I3152" s="92"/>
    </row>
    <row r="3153" spans="1:9" x14ac:dyDescent="0.2">
      <c r="A3153" s="69">
        <v>3153</v>
      </c>
      <c r="B3153" s="140" t="s">
        <v>7874</v>
      </c>
      <c r="C3153" s="140" t="s">
        <v>7875</v>
      </c>
      <c r="D3153" s="140" t="s">
        <v>7876</v>
      </c>
      <c r="E3153" s="141">
        <v>3143173587</v>
      </c>
      <c r="F3153" s="139" t="s">
        <v>1033</v>
      </c>
      <c r="G3153" s="141"/>
      <c r="H3153" s="139" t="s">
        <v>1123</v>
      </c>
      <c r="I3153" s="92"/>
    </row>
    <row r="3154" spans="1:9" x14ac:dyDescent="0.2">
      <c r="A3154" s="69">
        <v>3154</v>
      </c>
      <c r="B3154" s="140" t="s">
        <v>3611</v>
      </c>
      <c r="C3154" s="140" t="s">
        <v>7877</v>
      </c>
      <c r="D3154" s="140" t="s">
        <v>7878</v>
      </c>
      <c r="E3154" s="141">
        <v>3138316433</v>
      </c>
      <c r="F3154" s="139" t="s">
        <v>1084</v>
      </c>
      <c r="G3154" s="141"/>
      <c r="H3154" s="139" t="s">
        <v>1123</v>
      </c>
      <c r="I3154" s="92"/>
    </row>
    <row r="3155" spans="1:9" x14ac:dyDescent="0.2">
      <c r="A3155" s="69">
        <v>3155</v>
      </c>
      <c r="B3155" s="140" t="s">
        <v>7879</v>
      </c>
      <c r="C3155" s="140" t="s">
        <v>7880</v>
      </c>
      <c r="D3155" s="140" t="s">
        <v>7881</v>
      </c>
      <c r="E3155" s="141">
        <v>3004268802</v>
      </c>
      <c r="F3155" s="139" t="s">
        <v>1084</v>
      </c>
      <c r="G3155" s="141"/>
      <c r="H3155" s="139" t="s">
        <v>1123</v>
      </c>
      <c r="I3155" s="92"/>
    </row>
    <row r="3156" spans="1:9" x14ac:dyDescent="0.2">
      <c r="A3156" s="69">
        <v>3156</v>
      </c>
      <c r="B3156" s="140" t="s">
        <v>7882</v>
      </c>
      <c r="C3156" s="140" t="s">
        <v>951</v>
      </c>
      <c r="D3156" s="140" t="s">
        <v>7883</v>
      </c>
      <c r="E3156" s="141">
        <v>3144509495</v>
      </c>
      <c r="F3156" s="139" t="s">
        <v>1084</v>
      </c>
      <c r="G3156" s="141"/>
      <c r="H3156" s="139" t="s">
        <v>1123</v>
      </c>
      <c r="I3156" s="92"/>
    </row>
    <row r="3157" spans="1:9" x14ac:dyDescent="0.2">
      <c r="A3157" s="69">
        <v>3157</v>
      </c>
      <c r="B3157" s="140" t="s">
        <v>4450</v>
      </c>
      <c r="C3157" s="140" t="s">
        <v>7884</v>
      </c>
      <c r="D3157" s="140" t="s">
        <v>7885</v>
      </c>
      <c r="E3157" s="141">
        <v>3174962335</v>
      </c>
      <c r="F3157" s="139" t="s">
        <v>1084</v>
      </c>
      <c r="G3157" s="141"/>
      <c r="H3157" s="139" t="s">
        <v>1123</v>
      </c>
      <c r="I3157" s="92"/>
    </row>
    <row r="3158" spans="1:9" x14ac:dyDescent="0.2">
      <c r="A3158" s="69">
        <v>3158</v>
      </c>
      <c r="B3158" s="140" t="s">
        <v>7886</v>
      </c>
      <c r="C3158" s="140" t="s">
        <v>7887</v>
      </c>
      <c r="D3158" s="140" t="s">
        <v>7888</v>
      </c>
      <c r="E3158" s="141">
        <v>3142177875</v>
      </c>
      <c r="F3158" s="139" t="s">
        <v>1033</v>
      </c>
      <c r="G3158" s="141"/>
      <c r="H3158" s="139" t="s">
        <v>1123</v>
      </c>
      <c r="I3158" s="92"/>
    </row>
    <row r="3159" spans="1:9" x14ac:dyDescent="0.2">
      <c r="A3159" s="69">
        <v>3159</v>
      </c>
      <c r="B3159" s="140" t="s">
        <v>7889</v>
      </c>
      <c r="C3159" s="140" t="s">
        <v>7890</v>
      </c>
      <c r="D3159" s="140" t="s">
        <v>7891</v>
      </c>
      <c r="E3159" s="141">
        <v>3012339926</v>
      </c>
      <c r="F3159" s="139" t="s">
        <v>1033</v>
      </c>
      <c r="G3159" s="141"/>
      <c r="H3159" s="139" t="s">
        <v>1123</v>
      </c>
      <c r="I3159" s="92"/>
    </row>
    <row r="3160" spans="1:9" x14ac:dyDescent="0.2">
      <c r="A3160" s="69">
        <v>3160</v>
      </c>
      <c r="B3160" s="140" t="s">
        <v>7892</v>
      </c>
      <c r="C3160" s="140" t="s">
        <v>7893</v>
      </c>
      <c r="D3160" s="140" t="s">
        <v>5872</v>
      </c>
      <c r="E3160" s="141">
        <v>3103109364</v>
      </c>
      <c r="F3160" s="139" t="s">
        <v>1084</v>
      </c>
      <c r="G3160" s="141"/>
      <c r="H3160" s="139" t="s">
        <v>1123</v>
      </c>
      <c r="I3160" s="92"/>
    </row>
    <row r="3161" spans="1:9" x14ac:dyDescent="0.2">
      <c r="A3161" s="69">
        <v>3161</v>
      </c>
      <c r="B3161" s="140" t="s">
        <v>7894</v>
      </c>
      <c r="C3161" s="140" t="s">
        <v>7895</v>
      </c>
      <c r="D3161" s="140" t="s">
        <v>7896</v>
      </c>
      <c r="E3161" s="141">
        <v>3203488196</v>
      </c>
      <c r="F3161" s="139" t="s">
        <v>1084</v>
      </c>
      <c r="G3161" s="141"/>
      <c r="H3161" s="139" t="s">
        <v>1123</v>
      </c>
      <c r="I3161" s="92"/>
    </row>
    <row r="3162" spans="1:9" x14ac:dyDescent="0.2">
      <c r="A3162" s="69">
        <v>3162</v>
      </c>
      <c r="B3162" s="140" t="s">
        <v>7897</v>
      </c>
      <c r="C3162" s="140" t="s">
        <v>7898</v>
      </c>
      <c r="D3162" s="140" t="s">
        <v>7899</v>
      </c>
      <c r="E3162" s="141">
        <v>3192758886</v>
      </c>
      <c r="F3162" s="139" t="s">
        <v>7900</v>
      </c>
      <c r="G3162" s="141"/>
      <c r="H3162" s="139" t="s">
        <v>1123</v>
      </c>
      <c r="I3162" s="92"/>
    </row>
    <row r="3163" spans="1:9" x14ac:dyDescent="0.2">
      <c r="A3163" s="69">
        <v>3163</v>
      </c>
      <c r="B3163" s="140" t="s">
        <v>7901</v>
      </c>
      <c r="C3163" s="140" t="s">
        <v>639</v>
      </c>
      <c r="D3163" s="140" t="s">
        <v>7902</v>
      </c>
      <c r="E3163" s="141">
        <v>3142751169</v>
      </c>
      <c r="F3163" s="139" t="s">
        <v>2810</v>
      </c>
      <c r="G3163" s="141"/>
      <c r="H3163" s="139" t="s">
        <v>1123</v>
      </c>
      <c r="I3163" s="92"/>
    </row>
    <row r="3164" spans="1:9" x14ac:dyDescent="0.2">
      <c r="A3164" s="69">
        <v>3164</v>
      </c>
      <c r="B3164" s="89" t="s">
        <v>7903</v>
      </c>
      <c r="C3164" s="89" t="s">
        <v>7904</v>
      </c>
      <c r="D3164" s="89" t="s">
        <v>7905</v>
      </c>
      <c r="E3164" s="82">
        <v>3212571374</v>
      </c>
      <c r="F3164" s="95" t="s">
        <v>1033</v>
      </c>
      <c r="G3164" s="82"/>
      <c r="H3164" s="113" t="s">
        <v>1123</v>
      </c>
      <c r="I3164" s="92"/>
    </row>
    <row r="3165" spans="1:9" x14ac:dyDescent="0.2">
      <c r="A3165" s="69">
        <v>3165</v>
      </c>
      <c r="B3165" s="89" t="s">
        <v>8186</v>
      </c>
      <c r="C3165" s="89" t="s">
        <v>8187</v>
      </c>
      <c r="D3165" s="89" t="s">
        <v>8188</v>
      </c>
      <c r="E3165" s="82">
        <v>3228555863</v>
      </c>
      <c r="F3165" s="95" t="s">
        <v>1084</v>
      </c>
      <c r="G3165" s="82"/>
      <c r="H3165" s="95" t="s">
        <v>1123</v>
      </c>
      <c r="I3165" s="92"/>
    </row>
    <row r="3166" spans="1:9" x14ac:dyDescent="0.2">
      <c r="A3166" s="69">
        <v>3166</v>
      </c>
      <c r="B3166" s="89" t="s">
        <v>8189</v>
      </c>
      <c r="C3166" s="89" t="s">
        <v>8190</v>
      </c>
      <c r="D3166" s="89" t="s">
        <v>8191</v>
      </c>
      <c r="E3166" s="82">
        <v>3124446838</v>
      </c>
      <c r="F3166" s="95" t="s">
        <v>1719</v>
      </c>
      <c r="G3166" s="82"/>
      <c r="H3166" s="95" t="s">
        <v>1123</v>
      </c>
      <c r="I3166" s="92"/>
    </row>
    <row r="3167" spans="1:9" x14ac:dyDescent="0.2">
      <c r="A3167" s="69">
        <v>3167</v>
      </c>
      <c r="B3167" s="89" t="s">
        <v>8289</v>
      </c>
      <c r="C3167" s="89" t="s">
        <v>639</v>
      </c>
      <c r="D3167" s="89" t="s">
        <v>8290</v>
      </c>
      <c r="E3167" s="82">
        <v>3045616310</v>
      </c>
      <c r="F3167" s="95" t="s">
        <v>4534</v>
      </c>
      <c r="G3167" s="82"/>
      <c r="H3167" s="95" t="s">
        <v>1123</v>
      </c>
      <c r="I3167" s="92"/>
    </row>
    <row r="3168" spans="1:9" x14ac:dyDescent="0.2">
      <c r="A3168" s="69">
        <v>3168</v>
      </c>
      <c r="B3168" s="89" t="s">
        <v>8291</v>
      </c>
      <c r="C3168" s="89" t="s">
        <v>8292</v>
      </c>
      <c r="D3168" s="89" t="s">
        <v>8293</v>
      </c>
      <c r="E3168" s="82">
        <v>2063584</v>
      </c>
      <c r="F3168" s="95" t="s">
        <v>2810</v>
      </c>
      <c r="G3168" s="82"/>
      <c r="H3168" s="95" t="s">
        <v>1123</v>
      </c>
      <c r="I3168" s="92"/>
    </row>
    <row r="3169" spans="1:9" x14ac:dyDescent="0.2">
      <c r="A3169" s="69"/>
      <c r="B3169" s="89"/>
      <c r="C3169" s="89"/>
      <c r="D3169" s="89"/>
      <c r="E3169" s="82"/>
      <c r="F3169" s="95"/>
      <c r="G3169" s="82"/>
      <c r="H3169" s="95"/>
      <c r="I3169" s="92"/>
    </row>
    <row r="3170" spans="1:9" x14ac:dyDescent="0.2">
      <c r="A3170" s="69"/>
      <c r="B3170" s="89"/>
      <c r="C3170" s="89"/>
      <c r="D3170" s="89"/>
      <c r="E3170" s="82"/>
      <c r="F3170" s="95"/>
      <c r="G3170" s="82"/>
      <c r="H3170" s="95"/>
      <c r="I3170" s="92"/>
    </row>
    <row r="3171" spans="1:9" x14ac:dyDescent="0.2">
      <c r="A3171" s="69"/>
      <c r="B3171" s="89"/>
      <c r="C3171" s="89"/>
      <c r="D3171" s="89"/>
      <c r="E3171" s="82"/>
      <c r="F3171" s="95"/>
      <c r="G3171" s="82"/>
      <c r="H3171" s="95"/>
      <c r="I3171" s="92"/>
    </row>
    <row r="3172" spans="1:9" x14ac:dyDescent="0.2">
      <c r="A3172" s="69"/>
      <c r="B3172" s="89"/>
      <c r="C3172" s="89"/>
      <c r="D3172" s="89"/>
      <c r="E3172" s="82"/>
      <c r="F3172" s="95"/>
      <c r="G3172" s="82"/>
      <c r="H3172" s="95"/>
      <c r="I3172" s="92"/>
    </row>
    <row r="3173" spans="1:9" x14ac:dyDescent="0.2">
      <c r="A3173" s="69"/>
      <c r="B3173" s="89"/>
      <c r="C3173" s="89"/>
      <c r="D3173" s="89"/>
      <c r="E3173" s="82"/>
      <c r="F3173" s="95"/>
      <c r="G3173" s="82"/>
      <c r="H3173" s="95"/>
      <c r="I3173" s="92"/>
    </row>
    <row r="3174" spans="1:9" x14ac:dyDescent="0.2">
      <c r="A3174" s="69"/>
      <c r="B3174" s="89"/>
      <c r="C3174" s="89"/>
      <c r="D3174" s="89"/>
      <c r="E3174" s="82"/>
      <c r="F3174" s="95"/>
      <c r="G3174" s="82"/>
      <c r="H3174" s="95"/>
      <c r="I3174" s="92"/>
    </row>
    <row r="3175" spans="1:9" x14ac:dyDescent="0.2">
      <c r="A3175" s="69"/>
      <c r="B3175" s="89"/>
      <c r="C3175" s="89"/>
      <c r="D3175" s="89"/>
      <c r="E3175" s="82"/>
      <c r="F3175" s="95"/>
      <c r="G3175" s="82"/>
      <c r="H3175" s="95"/>
      <c r="I3175" s="92"/>
    </row>
    <row r="3176" spans="1:9" x14ac:dyDescent="0.2">
      <c r="A3176" s="69"/>
      <c r="B3176" s="89"/>
      <c r="C3176" s="89"/>
      <c r="D3176" s="89"/>
      <c r="E3176" s="82"/>
      <c r="F3176" s="95"/>
      <c r="G3176" s="82"/>
      <c r="H3176" s="95"/>
      <c r="I3176" s="92"/>
    </row>
    <row r="3177" spans="1:9" x14ac:dyDescent="0.2">
      <c r="A3177" s="69"/>
      <c r="B3177" s="89"/>
      <c r="C3177" s="89"/>
      <c r="D3177" s="89"/>
      <c r="E3177" s="82"/>
      <c r="F3177" s="95"/>
      <c r="G3177" s="82"/>
      <c r="H3177" s="95"/>
      <c r="I3177" s="92"/>
    </row>
    <row r="3178" spans="1:9" x14ac:dyDescent="0.2">
      <c r="A3178" s="69"/>
      <c r="B3178" s="89"/>
      <c r="C3178" s="89"/>
      <c r="D3178" s="89"/>
      <c r="E3178" s="82"/>
      <c r="F3178" s="95"/>
      <c r="G3178" s="82"/>
      <c r="H3178" s="95"/>
      <c r="I3178" s="92"/>
    </row>
    <row r="3179" spans="1:9" x14ac:dyDescent="0.2">
      <c r="A3179" s="69"/>
      <c r="B3179" s="89"/>
      <c r="C3179" s="89"/>
      <c r="D3179" s="89"/>
      <c r="E3179" s="82"/>
      <c r="F3179" s="95"/>
      <c r="G3179" s="82"/>
      <c r="H3179" s="95"/>
      <c r="I3179" s="92"/>
    </row>
    <row r="3180" spans="1:9" x14ac:dyDescent="0.2">
      <c r="A3180" s="69"/>
      <c r="B3180" s="89"/>
      <c r="C3180" s="89"/>
      <c r="D3180" s="89"/>
      <c r="E3180" s="82"/>
      <c r="F3180" s="95"/>
      <c r="G3180" s="82"/>
      <c r="H3180" s="95"/>
      <c r="I3180" s="92"/>
    </row>
    <row r="3181" spans="1:9" x14ac:dyDescent="0.2">
      <c r="A3181" s="69"/>
      <c r="B3181" s="89"/>
      <c r="C3181" s="89"/>
      <c r="D3181" s="89"/>
      <c r="E3181" s="82"/>
      <c r="F3181" s="95"/>
      <c r="G3181" s="82"/>
      <c r="H3181" s="95"/>
      <c r="I3181" s="92"/>
    </row>
    <row r="3182" spans="1:9" x14ac:dyDescent="0.2">
      <c r="A3182" s="69"/>
      <c r="B3182" s="89"/>
      <c r="C3182" s="89"/>
      <c r="D3182" s="89"/>
      <c r="E3182" s="82"/>
      <c r="F3182" s="95"/>
      <c r="G3182" s="82"/>
      <c r="H3182" s="95"/>
      <c r="I3182" s="92"/>
    </row>
    <row r="3183" spans="1:9" x14ac:dyDescent="0.2">
      <c r="A3183" s="69"/>
      <c r="B3183" s="89"/>
      <c r="C3183" s="89"/>
      <c r="D3183" s="89"/>
      <c r="E3183" s="82"/>
      <c r="F3183" s="95"/>
      <c r="G3183" s="82"/>
      <c r="H3183" s="95"/>
      <c r="I3183" s="92"/>
    </row>
    <row r="3184" spans="1:9" x14ac:dyDescent="0.2">
      <c r="A3184" s="69"/>
      <c r="B3184" s="89"/>
      <c r="C3184" s="89"/>
      <c r="D3184" s="89"/>
      <c r="E3184" s="82"/>
      <c r="F3184" s="95"/>
      <c r="G3184" s="82"/>
      <c r="H3184" s="95"/>
      <c r="I3184" s="92"/>
    </row>
    <row r="3185" spans="1:9" x14ac:dyDescent="0.2">
      <c r="A3185" s="69"/>
      <c r="B3185" s="89"/>
      <c r="C3185" s="89"/>
      <c r="D3185" s="89"/>
      <c r="E3185" s="82"/>
      <c r="F3185" s="95"/>
      <c r="G3185" s="82"/>
      <c r="H3185" s="95"/>
      <c r="I3185" s="92"/>
    </row>
    <row r="3186" spans="1:9" x14ac:dyDescent="0.2">
      <c r="A3186" s="69"/>
      <c r="B3186" s="89"/>
      <c r="C3186" s="89"/>
      <c r="D3186" s="89"/>
      <c r="E3186" s="82"/>
      <c r="F3186" s="95"/>
      <c r="G3186" s="82"/>
      <c r="H3186" s="95"/>
      <c r="I3186" s="92"/>
    </row>
    <row r="3187" spans="1:9" x14ac:dyDescent="0.2">
      <c r="A3187" s="69"/>
      <c r="B3187" s="89"/>
      <c r="C3187" s="89"/>
      <c r="D3187" s="89"/>
      <c r="E3187" s="82"/>
      <c r="F3187" s="95"/>
      <c r="G3187" s="82"/>
      <c r="H3187" s="95"/>
      <c r="I3187" s="92"/>
    </row>
    <row r="3188" spans="1:9" x14ac:dyDescent="0.2">
      <c r="A3188" s="69"/>
      <c r="B3188" s="89"/>
      <c r="C3188" s="89"/>
      <c r="D3188" s="89"/>
      <c r="E3188" s="82"/>
      <c r="F3188" s="95"/>
      <c r="G3188" s="82"/>
      <c r="H3188" s="95"/>
      <c r="I3188" s="92"/>
    </row>
    <row r="3189" spans="1:9" x14ac:dyDescent="0.2">
      <c r="A3189" s="69"/>
      <c r="B3189" s="89"/>
      <c r="C3189" s="89"/>
      <c r="D3189" s="89"/>
      <c r="E3189" s="82"/>
      <c r="F3189" s="95"/>
      <c r="G3189" s="82"/>
      <c r="H3189" s="95"/>
      <c r="I3189" s="92"/>
    </row>
    <row r="3190" spans="1:9" x14ac:dyDescent="0.2">
      <c r="A3190" s="69"/>
      <c r="B3190" s="89"/>
      <c r="C3190" s="89"/>
      <c r="D3190" s="89"/>
      <c r="E3190" s="82"/>
      <c r="F3190" s="95"/>
      <c r="G3190" s="82"/>
      <c r="H3190" s="95"/>
      <c r="I3190" s="92"/>
    </row>
    <row r="3191" spans="1:9" x14ac:dyDescent="0.2">
      <c r="A3191" s="69"/>
      <c r="B3191" s="89"/>
      <c r="C3191" s="89"/>
      <c r="D3191" s="89"/>
      <c r="E3191" s="82"/>
      <c r="F3191" s="95"/>
      <c r="G3191" s="82"/>
      <c r="H3191" s="95"/>
      <c r="I3191" s="92"/>
    </row>
    <row r="3192" spans="1:9" x14ac:dyDescent="0.2">
      <c r="A3192" s="69"/>
      <c r="B3192" s="89"/>
      <c r="C3192" s="89"/>
      <c r="D3192" s="89"/>
      <c r="E3192" s="82"/>
      <c r="F3192" s="95"/>
      <c r="G3192" s="82"/>
      <c r="H3192" s="95"/>
      <c r="I3192" s="92"/>
    </row>
    <row r="3193" spans="1:9" x14ac:dyDescent="0.2">
      <c r="A3193" s="69"/>
      <c r="B3193" s="89"/>
      <c r="C3193" s="89"/>
      <c r="D3193" s="89"/>
      <c r="E3193" s="82"/>
      <c r="F3193" s="95"/>
      <c r="G3193" s="82"/>
      <c r="H3193" s="95"/>
      <c r="I3193" s="92"/>
    </row>
    <row r="3194" spans="1:9" x14ac:dyDescent="0.2">
      <c r="A3194" s="69"/>
      <c r="B3194" s="89"/>
      <c r="C3194" s="89"/>
      <c r="D3194" s="89"/>
      <c r="E3194" s="82"/>
      <c r="F3194" s="95"/>
      <c r="G3194" s="82"/>
      <c r="H3194" s="95"/>
      <c r="I3194" s="92"/>
    </row>
    <row r="3195" spans="1:9" x14ac:dyDescent="0.2">
      <c r="A3195" s="69"/>
      <c r="B3195" s="89"/>
      <c r="C3195" s="89"/>
      <c r="D3195" s="89"/>
      <c r="E3195" s="82"/>
      <c r="F3195" s="95"/>
      <c r="G3195" s="82"/>
      <c r="H3195" s="95"/>
      <c r="I3195" s="92"/>
    </row>
    <row r="3196" spans="1:9" x14ac:dyDescent="0.2">
      <c r="A3196" s="69"/>
      <c r="B3196" s="89"/>
      <c r="C3196" s="89"/>
      <c r="D3196" s="89"/>
      <c r="E3196" s="82"/>
      <c r="F3196" s="95"/>
      <c r="G3196" s="82"/>
      <c r="H3196" s="95"/>
      <c r="I3196" s="92"/>
    </row>
    <row r="3197" spans="1:9" x14ac:dyDescent="0.2">
      <c r="A3197" s="69"/>
      <c r="B3197" s="89"/>
      <c r="C3197" s="89"/>
      <c r="D3197" s="89"/>
      <c r="E3197" s="82"/>
      <c r="F3197" s="95"/>
      <c r="G3197" s="82"/>
      <c r="H3197" s="95"/>
      <c r="I3197" s="92"/>
    </row>
    <row r="3198" spans="1:9" x14ac:dyDescent="0.2">
      <c r="A3198" s="69"/>
      <c r="B3198" s="89"/>
      <c r="C3198" s="89"/>
      <c r="D3198" s="89"/>
      <c r="E3198" s="82"/>
      <c r="F3198" s="95"/>
      <c r="G3198" s="82"/>
      <c r="H3198" s="95"/>
      <c r="I3198" s="92"/>
    </row>
    <row r="3199" spans="1:9" x14ac:dyDescent="0.2">
      <c r="A3199" s="69">
        <v>3199</v>
      </c>
      <c r="B3199" s="140" t="s">
        <v>7906</v>
      </c>
      <c r="C3199" s="140" t="s">
        <v>7907</v>
      </c>
      <c r="D3199" s="140" t="s">
        <v>6545</v>
      </c>
      <c r="E3199" s="141">
        <v>3133010728</v>
      </c>
      <c r="F3199" s="139" t="s">
        <v>2500</v>
      </c>
      <c r="G3199" s="141"/>
      <c r="H3199" s="139" t="s">
        <v>1123</v>
      </c>
      <c r="I3199" s="92"/>
    </row>
    <row r="3200" spans="1:9" x14ac:dyDescent="0.2">
      <c r="A3200" s="69">
        <v>3200</v>
      </c>
      <c r="B3200" s="140" t="s">
        <v>7908</v>
      </c>
      <c r="C3200" s="140" t="s">
        <v>639</v>
      </c>
      <c r="D3200" s="140" t="s">
        <v>7909</v>
      </c>
      <c r="E3200" s="141">
        <v>3202176663</v>
      </c>
      <c r="F3200" s="139" t="s">
        <v>7910</v>
      </c>
      <c r="G3200" s="141"/>
      <c r="H3200" s="139" t="s">
        <v>1123</v>
      </c>
      <c r="I3200" s="92"/>
    </row>
    <row r="3201" spans="1:9" x14ac:dyDescent="0.2">
      <c r="A3201" s="69">
        <v>3201</v>
      </c>
      <c r="B3201" s="140" t="s">
        <v>7911</v>
      </c>
      <c r="C3201" s="140" t="s">
        <v>2329</v>
      </c>
      <c r="D3201" s="140" t="s">
        <v>2330</v>
      </c>
      <c r="E3201" s="141">
        <v>2066406</v>
      </c>
      <c r="F3201" s="139" t="s">
        <v>2500</v>
      </c>
      <c r="G3201" s="141"/>
      <c r="H3201" s="139" t="s">
        <v>1123</v>
      </c>
      <c r="I3201" s="92"/>
    </row>
    <row r="3202" spans="1:9" x14ac:dyDescent="0.2">
      <c r="A3202" s="69">
        <v>3202</v>
      </c>
      <c r="B3202" s="140" t="s">
        <v>2984</v>
      </c>
      <c r="C3202" s="140" t="s">
        <v>7912</v>
      </c>
      <c r="D3202" s="140" t="s">
        <v>7913</v>
      </c>
      <c r="E3202" s="141">
        <v>3005129010</v>
      </c>
      <c r="F3202" s="139" t="s">
        <v>2500</v>
      </c>
      <c r="G3202" s="141"/>
      <c r="H3202" s="139" t="s">
        <v>1123</v>
      </c>
      <c r="I3202" s="92"/>
    </row>
    <row r="3203" spans="1:9" x14ac:dyDescent="0.2">
      <c r="A3203" s="69">
        <v>3203</v>
      </c>
      <c r="B3203" s="140" t="s">
        <v>7914</v>
      </c>
      <c r="C3203" s="140" t="s">
        <v>7915</v>
      </c>
      <c r="D3203" s="140" t="s">
        <v>2985</v>
      </c>
      <c r="E3203" s="141">
        <v>3172150394</v>
      </c>
      <c r="F3203" s="139" t="s">
        <v>2500</v>
      </c>
      <c r="G3203" s="141"/>
      <c r="H3203" s="139" t="s">
        <v>1123</v>
      </c>
      <c r="I3203" s="92"/>
    </row>
    <row r="3204" spans="1:9" x14ac:dyDescent="0.2">
      <c r="A3204" s="69">
        <v>3204</v>
      </c>
      <c r="B3204" s="140" t="s">
        <v>4615</v>
      </c>
      <c r="C3204" s="140" t="s">
        <v>7916</v>
      </c>
      <c r="D3204" s="140" t="s">
        <v>7917</v>
      </c>
      <c r="E3204" s="141">
        <v>3123729247</v>
      </c>
      <c r="F3204" s="139" t="s">
        <v>7910</v>
      </c>
      <c r="G3204" s="141"/>
      <c r="H3204" s="139" t="s">
        <v>1123</v>
      </c>
      <c r="I3204" s="92"/>
    </row>
    <row r="3205" spans="1:9" x14ac:dyDescent="0.2">
      <c r="A3205" s="69">
        <v>3205</v>
      </c>
      <c r="B3205" s="140" t="s">
        <v>7918</v>
      </c>
      <c r="C3205" s="140" t="s">
        <v>7919</v>
      </c>
      <c r="D3205" s="140" t="s">
        <v>7920</v>
      </c>
      <c r="E3205" s="141">
        <v>3126959708</v>
      </c>
      <c r="F3205" s="139" t="s">
        <v>7910</v>
      </c>
      <c r="G3205" s="141"/>
      <c r="H3205" s="139" t="s">
        <v>1123</v>
      </c>
      <c r="I3205" s="92"/>
    </row>
    <row r="3206" spans="1:9" x14ac:dyDescent="0.2">
      <c r="A3206" s="69">
        <v>3206</v>
      </c>
      <c r="B3206" s="140" t="s">
        <v>7921</v>
      </c>
      <c r="C3206" s="140" t="s">
        <v>7922</v>
      </c>
      <c r="D3206" s="140" t="s">
        <v>7923</v>
      </c>
      <c r="E3206" s="141">
        <v>2061957</v>
      </c>
      <c r="F3206" s="139" t="s">
        <v>7910</v>
      </c>
      <c r="G3206" s="141"/>
      <c r="H3206" s="139" t="s">
        <v>1123</v>
      </c>
      <c r="I3206" s="92"/>
    </row>
    <row r="3207" spans="1:9" x14ac:dyDescent="0.2">
      <c r="A3207" s="69">
        <v>3207</v>
      </c>
      <c r="B3207" s="140" t="s">
        <v>7924</v>
      </c>
      <c r="C3207" s="140" t="s">
        <v>1031</v>
      </c>
      <c r="D3207" s="140" t="s">
        <v>7925</v>
      </c>
      <c r="E3207" s="141">
        <v>3143542427</v>
      </c>
      <c r="F3207" s="139" t="s">
        <v>2500</v>
      </c>
      <c r="G3207" s="141"/>
      <c r="H3207" s="139" t="s">
        <v>1123</v>
      </c>
      <c r="I3207" s="92"/>
    </row>
    <row r="3208" spans="1:9" x14ac:dyDescent="0.2">
      <c r="A3208" s="69">
        <v>3208</v>
      </c>
      <c r="B3208" s="140" t="s">
        <v>7926</v>
      </c>
      <c r="C3208" s="140" t="s">
        <v>7927</v>
      </c>
      <c r="D3208" s="140" t="s">
        <v>7928</v>
      </c>
      <c r="E3208" s="141">
        <v>3115222476</v>
      </c>
      <c r="F3208" s="139" t="s">
        <v>2500</v>
      </c>
      <c r="G3208" s="141"/>
      <c r="H3208" s="139" t="s">
        <v>1123</v>
      </c>
      <c r="I3208" s="92"/>
    </row>
    <row r="3209" spans="1:9" x14ac:dyDescent="0.2">
      <c r="A3209" s="69">
        <v>3209</v>
      </c>
      <c r="B3209" s="140" t="s">
        <v>7929</v>
      </c>
      <c r="C3209" s="140" t="s">
        <v>7930</v>
      </c>
      <c r="D3209" s="140" t="s">
        <v>2499</v>
      </c>
      <c r="E3209" s="141">
        <v>3042172712</v>
      </c>
      <c r="F3209" s="139" t="s">
        <v>1044</v>
      </c>
      <c r="G3209" s="141"/>
      <c r="H3209" s="139" t="s">
        <v>1123</v>
      </c>
      <c r="I3209" s="92"/>
    </row>
    <row r="3210" spans="1:9" x14ac:dyDescent="0.2">
      <c r="A3210" s="69">
        <v>3210</v>
      </c>
      <c r="B3210" s="140" t="s">
        <v>7931</v>
      </c>
      <c r="C3210" s="140" t="s">
        <v>7932</v>
      </c>
      <c r="D3210" s="140" t="s">
        <v>7933</v>
      </c>
      <c r="E3210" s="141">
        <v>3003393185</v>
      </c>
      <c r="F3210" s="139" t="s">
        <v>2500</v>
      </c>
      <c r="G3210" s="141"/>
      <c r="H3210" s="139" t="s">
        <v>1123</v>
      </c>
      <c r="I3210" s="92"/>
    </row>
    <row r="3211" spans="1:9" x14ac:dyDescent="0.2">
      <c r="A3211" s="69">
        <v>3211</v>
      </c>
      <c r="B3211" s="140" t="s">
        <v>7934</v>
      </c>
      <c r="C3211" s="140" t="s">
        <v>7935</v>
      </c>
      <c r="D3211" s="140" t="s">
        <v>7936</v>
      </c>
      <c r="E3211" s="141">
        <v>3125712925</v>
      </c>
      <c r="F3211" s="139" t="s">
        <v>2500</v>
      </c>
      <c r="G3211" s="141"/>
      <c r="H3211" s="139" t="s">
        <v>1123</v>
      </c>
      <c r="I3211" s="92"/>
    </row>
    <row r="3212" spans="1:9" x14ac:dyDescent="0.2">
      <c r="A3212" s="69">
        <v>3212</v>
      </c>
      <c r="B3212" s="140" t="s">
        <v>7937</v>
      </c>
      <c r="C3212" s="140" t="s">
        <v>7938</v>
      </c>
      <c r="D3212" s="140" t="s">
        <v>7939</v>
      </c>
      <c r="E3212" s="141">
        <v>3175915216</v>
      </c>
      <c r="F3212" s="139" t="s">
        <v>1044</v>
      </c>
      <c r="G3212" s="141"/>
      <c r="H3212" s="139" t="s">
        <v>1123</v>
      </c>
      <c r="I3212" s="92"/>
    </row>
    <row r="3213" spans="1:9" x14ac:dyDescent="0.2">
      <c r="A3213" s="69">
        <v>3213</v>
      </c>
      <c r="B3213" s="140" t="s">
        <v>7940</v>
      </c>
      <c r="C3213" s="140" t="s">
        <v>7941</v>
      </c>
      <c r="D3213" s="140" t="s">
        <v>2312</v>
      </c>
      <c r="E3213" s="141">
        <v>3138711719</v>
      </c>
      <c r="F3213" s="139" t="s">
        <v>1044</v>
      </c>
      <c r="G3213" s="141"/>
      <c r="H3213" s="139" t="s">
        <v>1123</v>
      </c>
      <c r="I3213" s="92"/>
    </row>
    <row r="3214" spans="1:9" x14ac:dyDescent="0.2">
      <c r="A3214" s="69">
        <v>3214</v>
      </c>
      <c r="B3214" s="140" t="s">
        <v>7942</v>
      </c>
      <c r="C3214" s="140" t="s">
        <v>7943</v>
      </c>
      <c r="D3214" s="140" t="s">
        <v>7944</v>
      </c>
      <c r="E3214" s="141">
        <v>3674992</v>
      </c>
      <c r="F3214" s="139" t="s">
        <v>1044</v>
      </c>
      <c r="G3214" s="141"/>
      <c r="H3214" s="139" t="s">
        <v>1123</v>
      </c>
      <c r="I3214" s="92"/>
    </row>
    <row r="3215" spans="1:9" x14ac:dyDescent="0.2">
      <c r="A3215" s="69">
        <v>3215</v>
      </c>
      <c r="B3215" s="140" t="s">
        <v>7945</v>
      </c>
      <c r="C3215" s="140" t="s">
        <v>7946</v>
      </c>
      <c r="D3215" s="140" t="s">
        <v>7947</v>
      </c>
      <c r="E3215" s="141">
        <v>3133456089</v>
      </c>
      <c r="F3215" s="139" t="s">
        <v>7910</v>
      </c>
      <c r="G3215" s="141"/>
      <c r="H3215" s="139" t="s">
        <v>1123</v>
      </c>
      <c r="I3215" s="92"/>
    </row>
    <row r="3216" spans="1:9" x14ac:dyDescent="0.2">
      <c r="A3216" s="69">
        <v>3216</v>
      </c>
      <c r="B3216" s="140" t="s">
        <v>7948</v>
      </c>
      <c r="C3216" s="140" t="s">
        <v>7949</v>
      </c>
      <c r="D3216" s="140" t="s">
        <v>7950</v>
      </c>
      <c r="E3216" s="141">
        <v>3016119584</v>
      </c>
      <c r="F3216" s="139" t="s">
        <v>2736</v>
      </c>
      <c r="G3216" s="141"/>
      <c r="H3216" s="139" t="s">
        <v>1123</v>
      </c>
      <c r="I3216" s="92"/>
    </row>
    <row r="3217" spans="1:9" x14ac:dyDescent="0.2">
      <c r="A3217" s="69">
        <v>3217</v>
      </c>
      <c r="B3217" s="140" t="s">
        <v>3139</v>
      </c>
      <c r="C3217" s="140" t="s">
        <v>7951</v>
      </c>
      <c r="D3217" s="140" t="s">
        <v>7952</v>
      </c>
      <c r="E3217" s="141">
        <v>3168352206</v>
      </c>
      <c r="F3217" s="139" t="s">
        <v>2500</v>
      </c>
      <c r="G3217" s="141"/>
      <c r="H3217" s="139" t="s">
        <v>1123</v>
      </c>
      <c r="I3217" s="92"/>
    </row>
    <row r="3218" spans="1:9" x14ac:dyDescent="0.2">
      <c r="A3218" s="69">
        <v>3218</v>
      </c>
      <c r="B3218" s="140" t="s">
        <v>7945</v>
      </c>
      <c r="C3218" s="140" t="s">
        <v>7946</v>
      </c>
      <c r="D3218" s="140" t="s">
        <v>7947</v>
      </c>
      <c r="E3218" s="141">
        <v>3133456089</v>
      </c>
      <c r="F3218" s="139" t="s">
        <v>7910</v>
      </c>
      <c r="G3218" s="141"/>
      <c r="H3218" s="139" t="s">
        <v>1123</v>
      </c>
      <c r="I3218" s="92"/>
    </row>
    <row r="3219" spans="1:9" x14ac:dyDescent="0.2">
      <c r="A3219" s="69">
        <v>3219</v>
      </c>
      <c r="B3219" s="140" t="s">
        <v>7948</v>
      </c>
      <c r="C3219" s="140" t="s">
        <v>7949</v>
      </c>
      <c r="D3219" s="140" t="s">
        <v>7950</v>
      </c>
      <c r="E3219" s="141">
        <v>3016119584</v>
      </c>
      <c r="F3219" s="139" t="s">
        <v>2736</v>
      </c>
      <c r="G3219" s="141"/>
      <c r="H3219" s="139" t="s">
        <v>1123</v>
      </c>
      <c r="I3219" s="92"/>
    </row>
    <row r="3220" spans="1:9" x14ac:dyDescent="0.2">
      <c r="A3220" s="69">
        <v>3220</v>
      </c>
      <c r="B3220" s="140" t="s">
        <v>3139</v>
      </c>
      <c r="C3220" s="140" t="s">
        <v>7951</v>
      </c>
      <c r="D3220" s="140" t="s">
        <v>7952</v>
      </c>
      <c r="E3220" s="141">
        <v>3168352206</v>
      </c>
      <c r="F3220" s="139" t="s">
        <v>2500</v>
      </c>
      <c r="G3220" s="141"/>
      <c r="H3220" s="139" t="s">
        <v>1123</v>
      </c>
      <c r="I3220" s="92"/>
    </row>
    <row r="3221" spans="1:9" x14ac:dyDescent="0.2">
      <c r="A3221" s="69">
        <v>3221</v>
      </c>
      <c r="B3221" s="140" t="s">
        <v>2737</v>
      </c>
      <c r="C3221" s="140" t="s">
        <v>639</v>
      </c>
      <c r="D3221" s="140" t="s">
        <v>2738</v>
      </c>
      <c r="E3221" s="141">
        <v>2063599</v>
      </c>
      <c r="F3221" s="139" t="s">
        <v>2736</v>
      </c>
      <c r="G3221" s="141">
        <v>52011307</v>
      </c>
      <c r="H3221" s="139" t="s">
        <v>1123</v>
      </c>
      <c r="I3221" s="92"/>
    </row>
    <row r="3222" spans="1:9" x14ac:dyDescent="0.2">
      <c r="A3222" s="69">
        <v>3222</v>
      </c>
      <c r="B3222" s="140" t="s">
        <v>7953</v>
      </c>
      <c r="C3222" s="140" t="s">
        <v>639</v>
      </c>
      <c r="D3222" s="140" t="s">
        <v>7954</v>
      </c>
      <c r="E3222" s="141"/>
      <c r="F3222" s="139" t="s">
        <v>2736</v>
      </c>
      <c r="G3222" s="141"/>
      <c r="H3222" s="139" t="s">
        <v>1123</v>
      </c>
      <c r="I3222" s="92"/>
    </row>
    <row r="3223" spans="1:9" x14ac:dyDescent="0.2">
      <c r="A3223" s="69">
        <v>3223</v>
      </c>
      <c r="B3223" s="89" t="s">
        <v>8192</v>
      </c>
      <c r="C3223" s="89" t="s">
        <v>8193</v>
      </c>
      <c r="D3223" s="89" t="s">
        <v>8194</v>
      </c>
      <c r="E3223" s="82">
        <v>3002275755</v>
      </c>
      <c r="F3223" s="95" t="s">
        <v>2736</v>
      </c>
      <c r="G3223" s="82"/>
      <c r="H3223" s="95" t="s">
        <v>1123</v>
      </c>
      <c r="I3223" s="92"/>
    </row>
    <row r="3224" spans="1:9" x14ac:dyDescent="0.2">
      <c r="A3224" s="69">
        <v>3224</v>
      </c>
      <c r="B3224" s="89" t="s">
        <v>8294</v>
      </c>
      <c r="C3224" s="89" t="s">
        <v>8295</v>
      </c>
      <c r="D3224" s="89" t="s">
        <v>8296</v>
      </c>
      <c r="E3224" s="82">
        <v>3015772878</v>
      </c>
      <c r="F3224" s="95" t="s">
        <v>2736</v>
      </c>
      <c r="G3224" s="82"/>
      <c r="H3224" s="95" t="s">
        <v>1123</v>
      </c>
      <c r="I3224" s="92"/>
    </row>
    <row r="3225" spans="1:9" x14ac:dyDescent="0.2">
      <c r="A3225" s="69">
        <v>3225</v>
      </c>
      <c r="B3225" s="89" t="s">
        <v>8297</v>
      </c>
      <c r="C3225" s="89" t="s">
        <v>8298</v>
      </c>
      <c r="D3225" s="89" t="s">
        <v>8299</v>
      </c>
      <c r="E3225" s="82">
        <v>3144185486</v>
      </c>
      <c r="F3225" s="95" t="s">
        <v>8300</v>
      </c>
      <c r="G3225" s="82">
        <v>22527402</v>
      </c>
      <c r="H3225" s="95" t="s">
        <v>1123</v>
      </c>
      <c r="I3225" s="92"/>
    </row>
    <row r="3226" spans="1:9" x14ac:dyDescent="0.2">
      <c r="A3226" s="69">
        <v>3226</v>
      </c>
      <c r="B3226" s="89" t="s">
        <v>8384</v>
      </c>
      <c r="C3226" s="89" t="s">
        <v>8385</v>
      </c>
      <c r="D3226" s="89" t="s">
        <v>8386</v>
      </c>
      <c r="E3226" s="82">
        <v>3222089427</v>
      </c>
      <c r="F3226" s="95" t="s">
        <v>7910</v>
      </c>
      <c r="G3226" s="82"/>
      <c r="H3226" s="95" t="s">
        <v>1123</v>
      </c>
      <c r="I3226" s="92"/>
    </row>
    <row r="3227" spans="1:9" x14ac:dyDescent="0.2">
      <c r="A3227" s="69"/>
      <c r="B3227" s="89"/>
      <c r="C3227" s="89"/>
      <c r="D3227" s="89"/>
      <c r="E3227" s="82"/>
      <c r="F3227" s="95"/>
      <c r="G3227" s="82"/>
      <c r="H3227" s="95"/>
      <c r="I3227" s="92"/>
    </row>
    <row r="3228" spans="1:9" x14ac:dyDescent="0.2">
      <c r="A3228" s="69"/>
      <c r="B3228" s="89"/>
      <c r="C3228" s="89"/>
      <c r="D3228" s="89"/>
      <c r="E3228" s="82"/>
      <c r="F3228" s="95"/>
      <c r="G3228" s="82"/>
      <c r="H3228" s="95"/>
      <c r="I3228" s="92"/>
    </row>
    <row r="3229" spans="1:9" x14ac:dyDescent="0.2">
      <c r="A3229" s="69"/>
      <c r="B3229" s="89"/>
      <c r="C3229" s="89"/>
      <c r="D3229" s="89"/>
      <c r="E3229" s="82"/>
      <c r="F3229" s="95"/>
      <c r="G3229" s="82"/>
      <c r="H3229" s="95"/>
      <c r="I3229" s="92"/>
    </row>
    <row r="3230" spans="1:9" x14ac:dyDescent="0.2">
      <c r="A3230" s="69"/>
      <c r="B3230" s="89"/>
      <c r="C3230" s="89"/>
      <c r="D3230" s="89"/>
      <c r="E3230" s="82"/>
      <c r="F3230" s="95"/>
      <c r="G3230" s="82"/>
      <c r="H3230" s="95"/>
      <c r="I3230" s="92"/>
    </row>
    <row r="3231" spans="1:9" x14ac:dyDescent="0.2">
      <c r="A3231" s="69"/>
      <c r="B3231" s="89"/>
      <c r="C3231" s="89"/>
      <c r="D3231" s="89"/>
      <c r="E3231" s="82"/>
      <c r="F3231" s="95"/>
      <c r="G3231" s="82"/>
      <c r="H3231" s="95"/>
      <c r="I3231" s="92"/>
    </row>
    <row r="3232" spans="1:9" x14ac:dyDescent="0.2">
      <c r="A3232" s="69"/>
      <c r="B3232" s="89"/>
      <c r="C3232" s="89"/>
      <c r="D3232" s="89"/>
      <c r="E3232" s="82"/>
      <c r="F3232" s="95"/>
      <c r="G3232" s="82"/>
      <c r="H3232" s="95"/>
      <c r="I3232" s="92"/>
    </row>
    <row r="3233" spans="1:9" x14ac:dyDescent="0.2">
      <c r="A3233" s="69"/>
      <c r="B3233" s="89"/>
      <c r="C3233" s="89"/>
      <c r="D3233" s="89"/>
      <c r="E3233" s="82"/>
      <c r="F3233" s="95"/>
      <c r="G3233" s="82"/>
      <c r="H3233" s="95"/>
      <c r="I3233" s="92"/>
    </row>
    <row r="3234" spans="1:9" x14ac:dyDescent="0.2">
      <c r="A3234" s="69"/>
      <c r="B3234" s="89"/>
      <c r="C3234" s="89"/>
      <c r="D3234" s="89"/>
      <c r="E3234" s="82"/>
      <c r="F3234" s="95"/>
      <c r="G3234" s="82"/>
      <c r="H3234" s="95"/>
      <c r="I3234" s="92"/>
    </row>
    <row r="3235" spans="1:9" x14ac:dyDescent="0.2">
      <c r="A3235" s="69"/>
      <c r="B3235" s="89"/>
      <c r="C3235" s="89"/>
      <c r="D3235" s="89"/>
      <c r="E3235" s="82"/>
      <c r="F3235" s="95"/>
      <c r="G3235" s="82"/>
      <c r="H3235" s="95"/>
      <c r="I3235" s="92"/>
    </row>
    <row r="3236" spans="1:9" x14ac:dyDescent="0.2">
      <c r="A3236" s="69"/>
      <c r="B3236" s="89"/>
      <c r="C3236" s="89"/>
      <c r="D3236" s="89"/>
      <c r="E3236" s="82"/>
      <c r="F3236" s="95"/>
      <c r="G3236" s="82"/>
      <c r="H3236" s="95"/>
      <c r="I3236" s="92"/>
    </row>
    <row r="3237" spans="1:9" x14ac:dyDescent="0.2">
      <c r="A3237" s="69"/>
      <c r="B3237" s="89"/>
      <c r="C3237" s="89"/>
      <c r="D3237" s="89"/>
      <c r="E3237" s="82"/>
      <c r="F3237" s="95"/>
      <c r="G3237" s="82"/>
      <c r="H3237" s="95"/>
      <c r="I3237" s="92"/>
    </row>
    <row r="3238" spans="1:9" x14ac:dyDescent="0.2">
      <c r="A3238" s="69"/>
      <c r="B3238" s="89"/>
      <c r="C3238" s="89"/>
      <c r="D3238" s="89"/>
      <c r="E3238" s="82"/>
      <c r="F3238" s="95"/>
      <c r="G3238" s="82"/>
      <c r="H3238" s="95"/>
      <c r="I3238" s="92"/>
    </row>
    <row r="3239" spans="1:9" x14ac:dyDescent="0.2">
      <c r="A3239" s="69"/>
      <c r="B3239" s="89"/>
      <c r="C3239" s="89"/>
      <c r="D3239" s="89"/>
      <c r="E3239" s="82"/>
      <c r="F3239" s="95"/>
      <c r="G3239" s="82"/>
      <c r="H3239" s="95"/>
      <c r="I3239" s="92"/>
    </row>
    <row r="3240" spans="1:9" x14ac:dyDescent="0.2">
      <c r="A3240" s="69"/>
      <c r="B3240" s="89"/>
      <c r="C3240" s="89"/>
      <c r="D3240" s="89"/>
      <c r="E3240" s="82"/>
      <c r="F3240" s="95"/>
      <c r="G3240" s="82"/>
      <c r="H3240" s="95"/>
      <c r="I3240" s="92"/>
    </row>
    <row r="3241" spans="1:9" x14ac:dyDescent="0.2">
      <c r="A3241" s="69"/>
      <c r="B3241" s="89"/>
      <c r="C3241" s="89"/>
      <c r="D3241" s="89"/>
      <c r="E3241" s="82"/>
      <c r="F3241" s="95"/>
      <c r="G3241" s="82"/>
      <c r="H3241" s="95"/>
      <c r="I3241" s="92"/>
    </row>
    <row r="3242" spans="1:9" x14ac:dyDescent="0.2">
      <c r="A3242" s="69"/>
      <c r="B3242" s="89"/>
      <c r="C3242" s="89"/>
      <c r="D3242" s="89"/>
      <c r="E3242" s="82"/>
      <c r="F3242" s="95"/>
      <c r="G3242" s="82"/>
      <c r="H3242" s="95"/>
      <c r="I3242" s="92"/>
    </row>
    <row r="3243" spans="1:9" x14ac:dyDescent="0.2">
      <c r="A3243" s="69"/>
      <c r="B3243" s="89"/>
      <c r="C3243" s="89"/>
      <c r="D3243" s="89"/>
      <c r="E3243" s="82"/>
      <c r="F3243" s="95"/>
      <c r="G3243" s="82"/>
      <c r="H3243" s="95"/>
      <c r="I3243" s="92"/>
    </row>
    <row r="3244" spans="1:9" x14ac:dyDescent="0.2">
      <c r="A3244" s="69"/>
      <c r="B3244" s="89"/>
      <c r="C3244" s="89"/>
      <c r="D3244" s="89"/>
      <c r="E3244" s="82"/>
      <c r="F3244" s="95"/>
      <c r="G3244" s="82"/>
      <c r="H3244" s="95"/>
      <c r="I3244" s="92"/>
    </row>
    <row r="3245" spans="1:9" x14ac:dyDescent="0.2">
      <c r="A3245" s="69"/>
      <c r="B3245" s="89"/>
      <c r="C3245" s="89"/>
      <c r="D3245" s="89"/>
      <c r="E3245" s="82"/>
      <c r="F3245" s="95"/>
      <c r="G3245" s="82"/>
      <c r="H3245" s="95"/>
      <c r="I3245" s="92"/>
    </row>
    <row r="3246" spans="1:9" x14ac:dyDescent="0.2">
      <c r="A3246" s="69"/>
      <c r="B3246" s="89"/>
      <c r="C3246" s="89"/>
      <c r="D3246" s="89"/>
      <c r="E3246" s="82"/>
      <c r="F3246" s="95"/>
      <c r="G3246" s="82"/>
      <c r="H3246" s="95"/>
      <c r="I3246" s="92"/>
    </row>
    <row r="3247" spans="1:9" x14ac:dyDescent="0.2">
      <c r="A3247" s="69"/>
      <c r="B3247" s="89"/>
      <c r="C3247" s="89"/>
      <c r="D3247" s="89"/>
      <c r="E3247" s="82"/>
      <c r="F3247" s="95"/>
      <c r="G3247" s="82"/>
      <c r="H3247" s="95"/>
      <c r="I3247" s="92"/>
    </row>
    <row r="3248" spans="1:9" x14ac:dyDescent="0.2">
      <c r="A3248" s="69"/>
      <c r="B3248" s="89"/>
      <c r="C3248" s="89"/>
      <c r="D3248" s="89"/>
      <c r="E3248" s="82"/>
      <c r="F3248" s="95"/>
      <c r="G3248" s="82"/>
      <c r="H3248" s="95"/>
      <c r="I3248" s="92"/>
    </row>
    <row r="3249" spans="1:9" x14ac:dyDescent="0.2">
      <c r="A3249" s="144">
        <v>3249</v>
      </c>
      <c r="B3249" s="140" t="s">
        <v>7955</v>
      </c>
      <c r="C3249" s="140" t="s">
        <v>7956</v>
      </c>
      <c r="D3249" s="140" t="s">
        <v>7957</v>
      </c>
      <c r="E3249" s="141">
        <v>3128418835</v>
      </c>
      <c r="F3249" s="139" t="s">
        <v>7958</v>
      </c>
      <c r="G3249" s="141"/>
      <c r="H3249" s="139" t="s">
        <v>8411</v>
      </c>
      <c r="I3249" s="92"/>
    </row>
    <row r="3250" spans="1:9" x14ac:dyDescent="0.2">
      <c r="A3250" s="144">
        <v>3250</v>
      </c>
      <c r="B3250" s="140" t="s">
        <v>7959</v>
      </c>
      <c r="C3250" s="140" t="s">
        <v>7960</v>
      </c>
      <c r="D3250" s="140" t="s">
        <v>7961</v>
      </c>
      <c r="E3250" s="141">
        <v>4818326</v>
      </c>
      <c r="F3250" s="139" t="s">
        <v>7958</v>
      </c>
      <c r="G3250" s="141"/>
      <c r="H3250" s="139" t="s">
        <v>8411</v>
      </c>
      <c r="I3250" s="92"/>
    </row>
    <row r="3251" spans="1:9" x14ac:dyDescent="0.2">
      <c r="A3251" s="144">
        <v>3251</v>
      </c>
      <c r="B3251" s="140" t="s">
        <v>7962</v>
      </c>
      <c r="C3251" s="140" t="s">
        <v>7963</v>
      </c>
      <c r="D3251" s="140" t="s">
        <v>7964</v>
      </c>
      <c r="E3251" s="141">
        <v>3112734653</v>
      </c>
      <c r="F3251" s="139" t="s">
        <v>7958</v>
      </c>
      <c r="G3251" s="141"/>
      <c r="H3251" s="155" t="s">
        <v>8411</v>
      </c>
      <c r="I3251" s="92"/>
    </row>
    <row r="3252" spans="1:9" x14ac:dyDescent="0.2">
      <c r="A3252" s="144">
        <v>3252</v>
      </c>
      <c r="B3252" s="140" t="s">
        <v>7965</v>
      </c>
      <c r="C3252" s="140" t="s">
        <v>7966</v>
      </c>
      <c r="D3252" s="140" t="s">
        <v>7967</v>
      </c>
      <c r="E3252" s="141">
        <v>3005278234</v>
      </c>
      <c r="F3252" s="139" t="s">
        <v>7958</v>
      </c>
      <c r="G3252" s="141"/>
      <c r="H3252" s="155" t="s">
        <v>8411</v>
      </c>
      <c r="I3252" s="92"/>
    </row>
    <row r="3253" spans="1:9" x14ac:dyDescent="0.2">
      <c r="A3253" s="144">
        <v>3253</v>
      </c>
      <c r="B3253" s="140" t="s">
        <v>7968</v>
      </c>
      <c r="C3253" s="140" t="s">
        <v>1296</v>
      </c>
      <c r="D3253" s="140" t="s">
        <v>7969</v>
      </c>
      <c r="E3253" s="141">
        <v>3118374303</v>
      </c>
      <c r="F3253" s="139" t="s">
        <v>7958</v>
      </c>
      <c r="G3253" s="141"/>
      <c r="H3253" s="155" t="s">
        <v>8411</v>
      </c>
      <c r="I3253" s="92"/>
    </row>
    <row r="3254" spans="1:9" x14ac:dyDescent="0.2">
      <c r="A3254" s="144">
        <v>3254</v>
      </c>
      <c r="B3254" s="140" t="s">
        <v>7970</v>
      </c>
      <c r="C3254" s="140" t="s">
        <v>948</v>
      </c>
      <c r="D3254" s="140" t="s">
        <v>7971</v>
      </c>
      <c r="E3254" s="141">
        <v>7152006</v>
      </c>
      <c r="F3254" s="139" t="s">
        <v>7972</v>
      </c>
      <c r="G3254" s="141"/>
      <c r="H3254" s="155" t="s">
        <v>8411</v>
      </c>
      <c r="I3254" s="92"/>
    </row>
    <row r="3255" spans="1:9" x14ac:dyDescent="0.2">
      <c r="A3255" s="144">
        <v>3255</v>
      </c>
      <c r="B3255" s="140" t="s">
        <v>7973</v>
      </c>
      <c r="C3255" s="140" t="s">
        <v>7974</v>
      </c>
      <c r="D3255" s="140" t="s">
        <v>7975</v>
      </c>
      <c r="E3255" s="141">
        <v>3132565740</v>
      </c>
      <c r="F3255" s="139" t="s">
        <v>7972</v>
      </c>
      <c r="G3255" s="141"/>
      <c r="H3255" s="155" t="s">
        <v>8411</v>
      </c>
      <c r="I3255" s="92"/>
    </row>
    <row r="3256" spans="1:9" x14ac:dyDescent="0.2">
      <c r="A3256" s="144">
        <v>3256</v>
      </c>
      <c r="B3256" s="140" t="s">
        <v>7976</v>
      </c>
      <c r="C3256" s="140" t="s">
        <v>2572</v>
      </c>
      <c r="D3256" s="140" t="s">
        <v>7977</v>
      </c>
      <c r="E3256" s="141"/>
      <c r="F3256" s="139" t="s">
        <v>7978</v>
      </c>
      <c r="G3256" s="141"/>
      <c r="H3256" s="155" t="s">
        <v>8411</v>
      </c>
      <c r="I3256" s="92"/>
    </row>
    <row r="3257" spans="1:9" x14ac:dyDescent="0.2">
      <c r="A3257" s="144">
        <v>3257</v>
      </c>
      <c r="B3257" s="140" t="s">
        <v>7979</v>
      </c>
      <c r="C3257" s="140" t="s">
        <v>7980</v>
      </c>
      <c r="D3257" s="140" t="s">
        <v>7981</v>
      </c>
      <c r="E3257" s="141">
        <v>2204323</v>
      </c>
      <c r="F3257" s="139" t="s">
        <v>7978</v>
      </c>
      <c r="G3257" s="141"/>
      <c r="H3257" s="155" t="s">
        <v>8411</v>
      </c>
      <c r="I3257" s="92"/>
    </row>
    <row r="3258" spans="1:9" x14ac:dyDescent="0.2">
      <c r="A3258" s="144">
        <v>3258</v>
      </c>
      <c r="B3258" s="140" t="s">
        <v>7982</v>
      </c>
      <c r="C3258" s="140" t="s">
        <v>7983</v>
      </c>
      <c r="D3258" s="140" t="s">
        <v>7984</v>
      </c>
      <c r="E3258" s="141">
        <v>3202012430</v>
      </c>
      <c r="F3258" s="139" t="s">
        <v>7972</v>
      </c>
      <c r="G3258" s="141"/>
      <c r="H3258" s="155" t="s">
        <v>8411</v>
      </c>
      <c r="I3258" s="92"/>
    </row>
    <row r="3259" spans="1:9" x14ac:dyDescent="0.2">
      <c r="A3259" s="144">
        <v>3259</v>
      </c>
      <c r="B3259" s="140" t="s">
        <v>7985</v>
      </c>
      <c r="C3259" s="140" t="s">
        <v>7986</v>
      </c>
      <c r="D3259" s="140" t="s">
        <v>7987</v>
      </c>
      <c r="E3259" s="141">
        <v>3022038456</v>
      </c>
      <c r="F3259" s="139" t="s">
        <v>7972</v>
      </c>
      <c r="G3259" s="141"/>
      <c r="H3259" s="155" t="s">
        <v>8411</v>
      </c>
      <c r="I3259" s="92"/>
    </row>
    <row r="3260" spans="1:9" x14ac:dyDescent="0.2">
      <c r="A3260" s="144">
        <v>3260</v>
      </c>
      <c r="B3260" s="140" t="s">
        <v>7988</v>
      </c>
      <c r="C3260" s="140" t="s">
        <v>4833</v>
      </c>
      <c r="D3260" s="140" t="s">
        <v>7989</v>
      </c>
      <c r="E3260" s="141">
        <v>3022018486</v>
      </c>
      <c r="F3260" s="139" t="s">
        <v>7972</v>
      </c>
      <c r="G3260" s="141"/>
      <c r="H3260" s="155" t="s">
        <v>8411</v>
      </c>
      <c r="I3260" s="92"/>
    </row>
    <row r="3261" spans="1:9" x14ac:dyDescent="0.2">
      <c r="A3261" s="144">
        <v>3261</v>
      </c>
      <c r="B3261" s="140" t="s">
        <v>7990</v>
      </c>
      <c r="C3261" s="140" t="s">
        <v>946</v>
      </c>
      <c r="D3261" s="140" t="s">
        <v>7991</v>
      </c>
      <c r="E3261" s="141">
        <v>3204444276</v>
      </c>
      <c r="F3261" s="139" t="s">
        <v>7992</v>
      </c>
      <c r="G3261" s="141"/>
      <c r="H3261" s="155" t="s">
        <v>8411</v>
      </c>
      <c r="I3261" s="92"/>
    </row>
    <row r="3262" spans="1:9" x14ac:dyDescent="0.2">
      <c r="A3262" s="144">
        <v>3262</v>
      </c>
      <c r="B3262" s="140" t="s">
        <v>7993</v>
      </c>
      <c r="C3262" s="140" t="s">
        <v>7994</v>
      </c>
      <c r="D3262" s="140"/>
      <c r="E3262" s="141">
        <v>3204102873</v>
      </c>
      <c r="F3262" s="139" t="s">
        <v>7972</v>
      </c>
      <c r="G3262" s="141"/>
      <c r="H3262" s="155" t="s">
        <v>8411</v>
      </c>
      <c r="I3262" s="92"/>
    </row>
    <row r="3263" spans="1:9" x14ac:dyDescent="0.2">
      <c r="A3263" s="144">
        <v>3263</v>
      </c>
      <c r="B3263" s="140" t="s">
        <v>7995</v>
      </c>
      <c r="C3263" s="140" t="s">
        <v>5740</v>
      </c>
      <c r="D3263" s="140" t="s">
        <v>7996</v>
      </c>
      <c r="E3263" s="141">
        <v>3115603011</v>
      </c>
      <c r="F3263" s="139" t="s">
        <v>7972</v>
      </c>
      <c r="G3263" s="141"/>
      <c r="H3263" s="155" t="s">
        <v>8411</v>
      </c>
      <c r="I3263" s="92"/>
    </row>
    <row r="3264" spans="1:9" x14ac:dyDescent="0.2">
      <c r="A3264" s="144">
        <v>3264</v>
      </c>
      <c r="B3264" s="140" t="s">
        <v>8354</v>
      </c>
      <c r="C3264" s="140" t="s">
        <v>7997</v>
      </c>
      <c r="D3264" s="140" t="s">
        <v>7998</v>
      </c>
      <c r="E3264" s="141">
        <v>3115218266</v>
      </c>
      <c r="F3264" s="139" t="s">
        <v>7972</v>
      </c>
      <c r="G3264" s="141"/>
      <c r="H3264" s="155" t="s">
        <v>8411</v>
      </c>
      <c r="I3264" s="92"/>
    </row>
    <row r="3265" spans="1:9" x14ac:dyDescent="0.2">
      <c r="A3265" s="144">
        <v>3265</v>
      </c>
      <c r="B3265" s="140" t="s">
        <v>7999</v>
      </c>
      <c r="C3265" s="140" t="s">
        <v>8000</v>
      </c>
      <c r="D3265" s="140" t="s">
        <v>8001</v>
      </c>
      <c r="E3265" s="141">
        <v>3222498666</v>
      </c>
      <c r="F3265" s="139" t="s">
        <v>7972</v>
      </c>
      <c r="G3265" s="141"/>
      <c r="H3265" s="155" t="s">
        <v>8411</v>
      </c>
      <c r="I3265" s="92"/>
    </row>
    <row r="3266" spans="1:9" x14ac:dyDescent="0.2">
      <c r="A3266" s="144">
        <v>3266</v>
      </c>
      <c r="B3266" s="140" t="s">
        <v>8002</v>
      </c>
      <c r="C3266" s="140" t="s">
        <v>8003</v>
      </c>
      <c r="D3266" s="140" t="s">
        <v>8004</v>
      </c>
      <c r="E3266" s="141">
        <v>3209847173</v>
      </c>
      <c r="F3266" s="139" t="s">
        <v>7972</v>
      </c>
      <c r="G3266" s="141"/>
      <c r="H3266" s="155" t="s">
        <v>8411</v>
      </c>
      <c r="I3266" s="92"/>
    </row>
    <row r="3267" spans="1:9" x14ac:dyDescent="0.2">
      <c r="A3267" s="144">
        <v>3267</v>
      </c>
      <c r="B3267" s="140" t="s">
        <v>8005</v>
      </c>
      <c r="C3267" s="140" t="s">
        <v>8006</v>
      </c>
      <c r="D3267" s="140" t="s">
        <v>8007</v>
      </c>
      <c r="E3267" s="141">
        <v>3112527573</v>
      </c>
      <c r="F3267" s="139" t="s">
        <v>7972</v>
      </c>
      <c r="G3267" s="141"/>
      <c r="H3267" s="155" t="s">
        <v>8411</v>
      </c>
      <c r="I3267" s="92"/>
    </row>
    <row r="3268" spans="1:9" x14ac:dyDescent="0.2">
      <c r="A3268" s="144">
        <v>3268</v>
      </c>
      <c r="B3268" s="140" t="s">
        <v>8008</v>
      </c>
      <c r="C3268" s="140" t="s">
        <v>4295</v>
      </c>
      <c r="D3268" s="140" t="s">
        <v>8009</v>
      </c>
      <c r="E3268" s="141">
        <v>3204713139</v>
      </c>
      <c r="F3268" s="139" t="s">
        <v>7978</v>
      </c>
      <c r="G3268" s="141"/>
      <c r="H3268" s="155" t="s">
        <v>8411</v>
      </c>
      <c r="I3268" s="92"/>
    </row>
    <row r="3269" spans="1:9" x14ac:dyDescent="0.2">
      <c r="A3269" s="144">
        <v>3269</v>
      </c>
      <c r="B3269" s="140" t="s">
        <v>8010</v>
      </c>
      <c r="C3269" s="140" t="s">
        <v>8011</v>
      </c>
      <c r="D3269" s="140" t="s">
        <v>7989</v>
      </c>
      <c r="E3269" s="141">
        <v>3197788201</v>
      </c>
      <c r="F3269" s="139" t="s">
        <v>7972</v>
      </c>
      <c r="G3269" s="141"/>
      <c r="H3269" s="155" t="s">
        <v>8411</v>
      </c>
      <c r="I3269" s="92"/>
    </row>
    <row r="3270" spans="1:9" x14ac:dyDescent="0.2">
      <c r="A3270" s="144">
        <v>3270</v>
      </c>
      <c r="B3270" s="140" t="s">
        <v>8012</v>
      </c>
      <c r="C3270" s="140" t="s">
        <v>639</v>
      </c>
      <c r="D3270" s="140" t="s">
        <v>8013</v>
      </c>
      <c r="E3270" s="141">
        <v>7170586</v>
      </c>
      <c r="F3270" s="139" t="s">
        <v>8014</v>
      </c>
      <c r="G3270" s="141"/>
      <c r="H3270" s="155" t="s">
        <v>8411</v>
      </c>
      <c r="I3270" s="92"/>
    </row>
    <row r="3271" spans="1:9" x14ac:dyDescent="0.2">
      <c r="A3271" s="144">
        <v>3271</v>
      </c>
      <c r="B3271" s="140" t="s">
        <v>8015</v>
      </c>
      <c r="C3271" s="140" t="s">
        <v>5951</v>
      </c>
      <c r="D3271" s="140" t="s">
        <v>8016</v>
      </c>
      <c r="E3271" s="141">
        <v>4810409</v>
      </c>
      <c r="F3271" s="139" t="s">
        <v>7972</v>
      </c>
      <c r="G3271" s="141"/>
      <c r="H3271" s="155" t="s">
        <v>8411</v>
      </c>
      <c r="I3271" s="92"/>
    </row>
    <row r="3272" spans="1:9" x14ac:dyDescent="0.2">
      <c r="A3272" s="144">
        <v>3272</v>
      </c>
      <c r="B3272" s="161" t="s">
        <v>8211</v>
      </c>
      <c r="C3272" s="162" t="s">
        <v>8212</v>
      </c>
      <c r="D3272" s="162" t="s">
        <v>8213</v>
      </c>
      <c r="E3272" s="163">
        <v>3123304468</v>
      </c>
      <c r="F3272" s="164" t="s">
        <v>8214</v>
      </c>
      <c r="G3272" s="163"/>
      <c r="H3272" s="155" t="s">
        <v>8411</v>
      </c>
      <c r="I3272" s="166"/>
    </row>
    <row r="3273" spans="1:9" x14ac:dyDescent="0.2">
      <c r="A3273" s="160"/>
      <c r="B3273" s="161"/>
      <c r="C3273" s="162"/>
      <c r="D3273" s="162"/>
      <c r="E3273" s="163"/>
      <c r="F3273" s="164"/>
      <c r="G3273" s="163"/>
      <c r="H3273" s="165"/>
      <c r="I3273" s="166"/>
    </row>
    <row r="3274" spans="1:9" x14ac:dyDescent="0.2">
      <c r="A3274" s="167"/>
      <c r="B3274" s="168"/>
      <c r="C3274" s="168"/>
      <c r="D3274" s="168"/>
      <c r="E3274" s="169"/>
      <c r="F3274" s="170"/>
      <c r="G3274" s="169"/>
      <c r="H3274" s="170"/>
      <c r="I3274" s="171"/>
    </row>
    <row r="3275" spans="1:9" x14ac:dyDescent="0.2">
      <c r="A3275" s="167"/>
      <c r="B3275" s="168"/>
      <c r="C3275" s="168"/>
      <c r="D3275" s="168"/>
      <c r="E3275" s="169"/>
      <c r="F3275" s="170"/>
      <c r="G3275" s="169"/>
      <c r="H3275" s="170"/>
      <c r="I3275" s="171"/>
    </row>
    <row r="3276" spans="1:9" x14ac:dyDescent="0.2">
      <c r="A3276" s="167"/>
      <c r="B3276" s="168"/>
      <c r="C3276" s="168"/>
      <c r="D3276" s="168"/>
      <c r="E3276" s="169"/>
      <c r="F3276" s="170"/>
      <c r="G3276" s="169"/>
      <c r="H3276" s="170"/>
      <c r="I3276" s="171"/>
    </row>
    <row r="3277" spans="1:9" x14ac:dyDescent="0.2">
      <c r="A3277" s="167"/>
      <c r="B3277" s="168"/>
      <c r="C3277" s="168"/>
      <c r="D3277" s="168"/>
      <c r="E3277" s="169"/>
      <c r="F3277" s="170"/>
      <c r="G3277" s="169"/>
      <c r="H3277" s="170"/>
      <c r="I3277" s="171"/>
    </row>
    <row r="3278" spans="1:9" x14ac:dyDescent="0.2">
      <c r="A3278" s="167"/>
      <c r="B3278" s="168"/>
      <c r="C3278" s="168"/>
      <c r="D3278" s="168"/>
      <c r="E3278" s="169"/>
      <c r="F3278" s="170"/>
      <c r="G3278" s="169"/>
      <c r="H3278" s="170"/>
      <c r="I3278" s="171"/>
    </row>
    <row r="3279" spans="1:9" x14ac:dyDescent="0.2">
      <c r="A3279" s="167"/>
      <c r="B3279" s="168"/>
      <c r="C3279" s="168"/>
      <c r="D3279" s="168"/>
      <c r="E3279" s="169"/>
      <c r="F3279" s="170"/>
      <c r="G3279" s="169"/>
      <c r="H3279" s="170"/>
      <c r="I3279" s="171"/>
    </row>
    <row r="3280" spans="1:9" x14ac:dyDescent="0.2">
      <c r="A3280" s="167"/>
      <c r="B3280" s="168"/>
      <c r="C3280" s="168"/>
      <c r="D3280" s="168"/>
      <c r="E3280" s="169"/>
      <c r="F3280" s="170"/>
      <c r="G3280" s="169"/>
      <c r="H3280" s="170"/>
      <c r="I3280" s="171"/>
    </row>
    <row r="3281" spans="1:9" x14ac:dyDescent="0.2">
      <c r="A3281" s="167"/>
      <c r="B3281" s="168"/>
      <c r="C3281" s="168"/>
      <c r="D3281" s="168"/>
      <c r="E3281" s="169"/>
      <c r="F3281" s="170"/>
      <c r="G3281" s="169"/>
      <c r="H3281" s="170"/>
      <c r="I3281" s="171"/>
    </row>
    <row r="3282" spans="1:9" x14ac:dyDescent="0.2">
      <c r="A3282" s="167"/>
      <c r="B3282" s="168"/>
      <c r="C3282" s="168"/>
      <c r="D3282" s="168"/>
      <c r="E3282" s="169"/>
      <c r="F3282" s="170"/>
      <c r="G3282" s="169"/>
      <c r="H3282" s="170"/>
      <c r="I3282" s="171"/>
    </row>
    <row r="3283" spans="1:9" x14ac:dyDescent="0.2">
      <c r="A3283" s="167"/>
      <c r="B3283" s="168"/>
      <c r="C3283" s="168"/>
      <c r="D3283" s="168"/>
      <c r="E3283" s="169"/>
      <c r="F3283" s="170"/>
      <c r="G3283" s="169"/>
      <c r="H3283" s="170"/>
      <c r="I3283" s="171"/>
    </row>
    <row r="3284" spans="1:9" x14ac:dyDescent="0.2">
      <c r="A3284" s="167"/>
      <c r="B3284" s="168"/>
      <c r="C3284" s="168"/>
      <c r="D3284" s="168"/>
      <c r="E3284" s="169"/>
      <c r="F3284" s="170"/>
      <c r="G3284" s="169"/>
      <c r="H3284" s="170"/>
      <c r="I3284" s="171"/>
    </row>
    <row r="3285" spans="1:9" x14ac:dyDescent="0.2">
      <c r="A3285" s="167"/>
      <c r="B3285" s="168"/>
      <c r="C3285" s="168"/>
      <c r="D3285" s="168"/>
      <c r="E3285" s="169"/>
      <c r="F3285" s="170"/>
      <c r="G3285" s="169"/>
      <c r="H3285" s="170"/>
      <c r="I3285" s="171"/>
    </row>
    <row r="3286" spans="1:9" x14ac:dyDescent="0.2">
      <c r="A3286" s="167"/>
      <c r="B3286" s="168"/>
      <c r="C3286" s="168"/>
      <c r="D3286" s="168"/>
      <c r="E3286" s="169"/>
      <c r="F3286" s="170"/>
      <c r="G3286" s="169"/>
      <c r="H3286" s="170"/>
      <c r="I3286" s="171"/>
    </row>
    <row r="3287" spans="1:9" x14ac:dyDescent="0.2">
      <c r="A3287" s="167"/>
      <c r="B3287" s="168"/>
      <c r="C3287" s="168"/>
      <c r="D3287" s="168"/>
      <c r="E3287" s="169"/>
      <c r="F3287" s="170"/>
      <c r="G3287" s="169"/>
      <c r="H3287" s="170"/>
      <c r="I3287" s="171"/>
    </row>
    <row r="3288" spans="1:9" x14ac:dyDescent="0.2">
      <c r="A3288" s="167"/>
      <c r="B3288" s="168"/>
      <c r="C3288" s="168"/>
      <c r="D3288" s="168"/>
      <c r="E3288" s="169"/>
      <c r="F3288" s="170"/>
      <c r="G3288" s="169"/>
      <c r="H3288" s="170"/>
      <c r="I3288" s="171"/>
    </row>
    <row r="3289" spans="1:9" s="95" customFormat="1" ht="15.75" customHeight="1" x14ac:dyDescent="0.2">
      <c r="A3289" s="69">
        <v>3289</v>
      </c>
      <c r="B3289" s="95" t="s">
        <v>8032</v>
      </c>
      <c r="C3289" s="95" t="s">
        <v>8033</v>
      </c>
      <c r="D3289" s="95" t="s">
        <v>8034</v>
      </c>
      <c r="E3289" s="95">
        <v>3143322821</v>
      </c>
      <c r="F3289" s="95" t="s">
        <v>6932</v>
      </c>
      <c r="G3289" s="95">
        <v>21134493</v>
      </c>
      <c r="H3289" s="139" t="s">
        <v>1123</v>
      </c>
    </row>
    <row r="3290" spans="1:9" s="95" customFormat="1" ht="15.75" customHeight="1" x14ac:dyDescent="0.2">
      <c r="A3290" s="69">
        <v>3290</v>
      </c>
      <c r="B3290" s="95" t="s">
        <v>8035</v>
      </c>
      <c r="C3290" s="95" t="s">
        <v>639</v>
      </c>
      <c r="D3290" s="95" t="s">
        <v>8036</v>
      </c>
      <c r="E3290" s="95">
        <v>3102057047</v>
      </c>
      <c r="F3290" s="95" t="s">
        <v>1028</v>
      </c>
      <c r="H3290" s="139" t="s">
        <v>1123</v>
      </c>
    </row>
    <row r="3291" spans="1:9" x14ac:dyDescent="0.2">
      <c r="A3291" s="69">
        <v>3291</v>
      </c>
      <c r="B3291" s="139" t="s">
        <v>8037</v>
      </c>
      <c r="C3291" s="139" t="s">
        <v>8038</v>
      </c>
      <c r="D3291" s="139" t="s">
        <v>8039</v>
      </c>
      <c r="E3291" s="139">
        <v>3133468365</v>
      </c>
      <c r="F3291" s="139" t="s">
        <v>3301</v>
      </c>
      <c r="G3291" s="139">
        <v>1000802907</v>
      </c>
      <c r="H3291" s="139" t="s">
        <v>1123</v>
      </c>
    </row>
    <row r="3292" spans="1:9" x14ac:dyDescent="0.2">
      <c r="A3292" s="69">
        <v>3292</v>
      </c>
      <c r="B3292" s="139" t="s">
        <v>8040</v>
      </c>
      <c r="C3292" s="139" t="s">
        <v>8041</v>
      </c>
      <c r="D3292" s="139" t="s">
        <v>8042</v>
      </c>
      <c r="E3292" s="139">
        <v>3228569366</v>
      </c>
      <c r="F3292" s="139" t="s">
        <v>8043</v>
      </c>
      <c r="G3292" s="139">
        <v>1033731690</v>
      </c>
      <c r="H3292" s="139" t="s">
        <v>1123</v>
      </c>
    </row>
    <row r="3293" spans="1:9" x14ac:dyDescent="0.2">
      <c r="A3293" s="69">
        <v>3293</v>
      </c>
      <c r="B3293" s="139" t="s">
        <v>8044</v>
      </c>
      <c r="C3293" s="139" t="s">
        <v>8045</v>
      </c>
      <c r="D3293" s="139" t="s">
        <v>8046</v>
      </c>
      <c r="E3293" s="139">
        <v>3124606480</v>
      </c>
      <c r="F3293" s="139" t="s">
        <v>3301</v>
      </c>
      <c r="G3293" s="139">
        <v>11337398</v>
      </c>
      <c r="H3293" s="139" t="s">
        <v>1123</v>
      </c>
    </row>
    <row r="3294" spans="1:9" x14ac:dyDescent="0.2">
      <c r="A3294" s="69">
        <v>3294</v>
      </c>
      <c r="B3294" s="172" t="s">
        <v>8047</v>
      </c>
      <c r="C3294" s="172" t="s">
        <v>8048</v>
      </c>
      <c r="D3294" s="172" t="s">
        <v>8049</v>
      </c>
      <c r="E3294" s="173">
        <v>3124975544</v>
      </c>
      <c r="F3294" s="174" t="s">
        <v>3334</v>
      </c>
      <c r="G3294" s="173">
        <v>52851967</v>
      </c>
      <c r="H3294" s="174" t="s">
        <v>1123</v>
      </c>
    </row>
    <row r="3295" spans="1:9" x14ac:dyDescent="0.2">
      <c r="A3295" s="69">
        <v>3295</v>
      </c>
      <c r="B3295" s="95" t="s">
        <v>8050</v>
      </c>
      <c r="C3295" s="95" t="s">
        <v>8051</v>
      </c>
      <c r="D3295" s="95" t="s">
        <v>8052</v>
      </c>
      <c r="E3295" s="95">
        <v>9336650</v>
      </c>
      <c r="F3295" s="95" t="s">
        <v>3334</v>
      </c>
      <c r="G3295" s="95">
        <v>3155190</v>
      </c>
      <c r="H3295" s="139" t="s">
        <v>1123</v>
      </c>
    </row>
    <row r="3296" spans="1:9" x14ac:dyDescent="0.2">
      <c r="A3296" s="69">
        <v>3296</v>
      </c>
      <c r="B3296" s="139" t="s">
        <v>7369</v>
      </c>
      <c r="C3296" s="139" t="s">
        <v>7370</v>
      </c>
      <c r="D3296" s="139" t="s">
        <v>7371</v>
      </c>
      <c r="E3296" s="139">
        <v>3002584090</v>
      </c>
      <c r="F3296" s="139" t="s">
        <v>7372</v>
      </c>
      <c r="G3296" s="139">
        <v>1022968376</v>
      </c>
      <c r="H3296" s="139" t="s">
        <v>1123</v>
      </c>
    </row>
    <row r="3297" spans="1:8" x14ac:dyDescent="0.2">
      <c r="A3297" s="69">
        <v>3297</v>
      </c>
      <c r="B3297" s="139" t="s">
        <v>7373</v>
      </c>
      <c r="C3297" s="139" t="s">
        <v>7374</v>
      </c>
      <c r="D3297" s="139" t="s">
        <v>7375</v>
      </c>
      <c r="E3297" s="139">
        <v>3195402653</v>
      </c>
      <c r="F3297" s="139" t="s">
        <v>7376</v>
      </c>
      <c r="G3297" s="139">
        <v>35462198</v>
      </c>
      <c r="H3297" s="139" t="s">
        <v>1123</v>
      </c>
    </row>
    <row r="3298" spans="1:8" x14ac:dyDescent="0.2">
      <c r="A3298" s="69">
        <v>3298</v>
      </c>
      <c r="B3298" s="139" t="s">
        <v>7377</v>
      </c>
      <c r="C3298" s="139" t="s">
        <v>7378</v>
      </c>
      <c r="D3298" s="139" t="s">
        <v>7379</v>
      </c>
      <c r="E3298" s="139">
        <v>6591035</v>
      </c>
      <c r="F3298" s="139" t="s">
        <v>6072</v>
      </c>
      <c r="G3298" s="139">
        <v>80878818</v>
      </c>
      <c r="H3298" s="139" t="s">
        <v>1123</v>
      </c>
    </row>
    <row r="3299" spans="1:8" x14ac:dyDescent="0.2">
      <c r="A3299" s="69">
        <v>3299</v>
      </c>
      <c r="B3299" s="139" t="s">
        <v>7369</v>
      </c>
      <c r="C3299" s="139" t="s">
        <v>7370</v>
      </c>
      <c r="D3299" s="139" t="s">
        <v>7371</v>
      </c>
      <c r="E3299" s="139">
        <v>3002584090</v>
      </c>
      <c r="F3299" s="139" t="s">
        <v>7372</v>
      </c>
      <c r="G3299" s="139">
        <v>1022968376</v>
      </c>
      <c r="H3299" s="139" t="s">
        <v>1123</v>
      </c>
    </row>
    <row r="3300" spans="1:8" x14ac:dyDescent="0.2">
      <c r="A3300" s="69">
        <v>3300</v>
      </c>
      <c r="B3300" s="139" t="s">
        <v>7373</v>
      </c>
      <c r="C3300" s="139" t="s">
        <v>7374</v>
      </c>
      <c r="D3300" s="139" t="s">
        <v>7375</v>
      </c>
      <c r="E3300" s="139">
        <v>3195402653</v>
      </c>
      <c r="F3300" s="139" t="s">
        <v>7376</v>
      </c>
      <c r="G3300" s="139">
        <v>35462198</v>
      </c>
      <c r="H3300" s="139" t="s">
        <v>1123</v>
      </c>
    </row>
    <row r="3301" spans="1:8" x14ac:dyDescent="0.2">
      <c r="A3301" s="69">
        <v>3301</v>
      </c>
      <c r="B3301" s="139" t="s">
        <v>7377</v>
      </c>
      <c r="C3301" s="139" t="s">
        <v>7378</v>
      </c>
      <c r="D3301" s="139" t="s">
        <v>7379</v>
      </c>
      <c r="E3301" s="139">
        <v>6591035</v>
      </c>
      <c r="F3301" s="139" t="s">
        <v>6072</v>
      </c>
      <c r="G3301" s="139">
        <v>80878818</v>
      </c>
      <c r="H3301" s="139" t="s">
        <v>1123</v>
      </c>
    </row>
    <row r="3302" spans="1:8" x14ac:dyDescent="0.2">
      <c r="A3302" s="69">
        <v>3302</v>
      </c>
      <c r="B3302" s="139" t="s">
        <v>8053</v>
      </c>
      <c r="C3302" s="139" t="s">
        <v>8054</v>
      </c>
      <c r="D3302" s="139" t="s">
        <v>8055</v>
      </c>
      <c r="E3302" s="139">
        <v>2005402</v>
      </c>
      <c r="F3302" s="139" t="s">
        <v>7372</v>
      </c>
      <c r="G3302" s="139">
        <v>41443475</v>
      </c>
      <c r="H3302" s="139" t="s">
        <v>1123</v>
      </c>
    </row>
    <row r="3303" spans="1:8" x14ac:dyDescent="0.2">
      <c r="A3303" s="69">
        <v>3303</v>
      </c>
      <c r="B3303" s="139" t="s">
        <v>8056</v>
      </c>
      <c r="C3303" s="139" t="s">
        <v>8057</v>
      </c>
      <c r="D3303" s="139" t="s">
        <v>8058</v>
      </c>
      <c r="E3303" s="139">
        <v>3007128849</v>
      </c>
      <c r="F3303" s="139" t="s">
        <v>7372</v>
      </c>
      <c r="G3303" s="139">
        <v>1051829918</v>
      </c>
      <c r="H3303" s="139" t="s">
        <v>1123</v>
      </c>
    </row>
    <row r="3304" spans="1:8" x14ac:dyDescent="0.2">
      <c r="A3304" s="69">
        <v>3304</v>
      </c>
      <c r="B3304" s="95" t="s">
        <v>8059</v>
      </c>
      <c r="C3304" s="95" t="s">
        <v>8060</v>
      </c>
      <c r="D3304" s="95" t="s">
        <v>8061</v>
      </c>
      <c r="E3304" s="95">
        <v>3196398629</v>
      </c>
      <c r="F3304" s="95" t="s">
        <v>8062</v>
      </c>
      <c r="G3304" s="95"/>
      <c r="H3304" s="95" t="s">
        <v>1123</v>
      </c>
    </row>
    <row r="3305" spans="1:8" x14ac:dyDescent="0.2">
      <c r="A3305" s="69">
        <v>3305</v>
      </c>
      <c r="B3305" s="95" t="s">
        <v>8063</v>
      </c>
      <c r="C3305" s="95" t="s">
        <v>8064</v>
      </c>
      <c r="D3305" s="95" t="s">
        <v>8065</v>
      </c>
      <c r="E3305" s="95">
        <v>4744020</v>
      </c>
      <c r="F3305" s="95" t="s">
        <v>6645</v>
      </c>
      <c r="G3305" s="95"/>
      <c r="H3305" s="139" t="s">
        <v>1123</v>
      </c>
    </row>
    <row r="3306" spans="1:8" x14ac:dyDescent="0.2">
      <c r="A3306" s="69">
        <v>3306</v>
      </c>
      <c r="B3306" s="95" t="s">
        <v>8066</v>
      </c>
      <c r="C3306" s="95" t="s">
        <v>8067</v>
      </c>
      <c r="D3306" s="95" t="s">
        <v>8068</v>
      </c>
      <c r="E3306" s="95">
        <v>3103357150</v>
      </c>
      <c r="F3306" s="95" t="s">
        <v>6656</v>
      </c>
      <c r="G3306" s="95">
        <v>52519198</v>
      </c>
      <c r="H3306" s="139" t="s">
        <v>1123</v>
      </c>
    </row>
    <row r="3307" spans="1:8" x14ac:dyDescent="0.2">
      <c r="A3307" s="69">
        <v>3307</v>
      </c>
      <c r="B3307" s="95" t="s">
        <v>8151</v>
      </c>
      <c r="C3307" s="95" t="s">
        <v>8152</v>
      </c>
      <c r="D3307" s="95" t="s">
        <v>8153</v>
      </c>
      <c r="E3307" s="95">
        <v>4760174</v>
      </c>
      <c r="F3307" s="95" t="s">
        <v>6645</v>
      </c>
      <c r="G3307" s="95">
        <v>52744374</v>
      </c>
      <c r="H3307" s="139" t="s">
        <v>1123</v>
      </c>
    </row>
    <row r="3308" spans="1:8" x14ac:dyDescent="0.2">
      <c r="A3308" s="69">
        <v>3308</v>
      </c>
      <c r="B3308" s="172" t="s">
        <v>8169</v>
      </c>
      <c r="C3308" s="172" t="s">
        <v>8170</v>
      </c>
      <c r="D3308" s="172" t="s">
        <v>8171</v>
      </c>
      <c r="E3308" s="173">
        <v>3142239628</v>
      </c>
      <c r="F3308" s="174" t="s">
        <v>6456</v>
      </c>
      <c r="G3308" s="173">
        <v>94387144</v>
      </c>
      <c r="H3308" s="174" t="s">
        <v>1123</v>
      </c>
    </row>
    <row r="3338" spans="1:8" x14ac:dyDescent="0.2">
      <c r="A3338" s="144">
        <v>3338</v>
      </c>
      <c r="B3338" s="139" t="s">
        <v>8069</v>
      </c>
      <c r="C3338" s="139" t="s">
        <v>8070</v>
      </c>
      <c r="D3338" s="139" t="s">
        <v>8071</v>
      </c>
      <c r="E3338" s="139">
        <v>3132396075</v>
      </c>
      <c r="F3338" s="139" t="s">
        <v>8072</v>
      </c>
      <c r="G3338" s="139"/>
      <c r="H3338" s="139" t="s">
        <v>5508</v>
      </c>
    </row>
    <row r="3339" spans="1:8" x14ac:dyDescent="0.2">
      <c r="A3339" s="144">
        <v>3339</v>
      </c>
      <c r="B3339" s="139" t="s">
        <v>8073</v>
      </c>
      <c r="C3339" s="139" t="s">
        <v>8074</v>
      </c>
      <c r="D3339" s="139" t="s">
        <v>8075</v>
      </c>
      <c r="E3339" s="139">
        <v>3213742895</v>
      </c>
      <c r="F3339" s="139" t="s">
        <v>8072</v>
      </c>
      <c r="G3339" s="139"/>
      <c r="H3339" s="139" t="s">
        <v>5508</v>
      </c>
    </row>
    <row r="3340" spans="1:8" x14ac:dyDescent="0.2">
      <c r="A3340" s="239">
        <v>3340</v>
      </c>
      <c r="B3340" s="113" t="s">
        <v>8418</v>
      </c>
      <c r="C3340" s="113" t="s">
        <v>8419</v>
      </c>
      <c r="D3340" s="113" t="s">
        <v>8076</v>
      </c>
      <c r="E3340" s="113">
        <v>3202189331</v>
      </c>
      <c r="F3340" s="113" t="s">
        <v>8072</v>
      </c>
      <c r="G3340" s="113">
        <v>1117807522</v>
      </c>
      <c r="H3340" s="113" t="s">
        <v>5508</v>
      </c>
    </row>
    <row r="3341" spans="1:8" x14ac:dyDescent="0.2">
      <c r="A3341" s="144">
        <v>3341</v>
      </c>
      <c r="B3341" s="139" t="s">
        <v>8077</v>
      </c>
      <c r="C3341" s="139" t="s">
        <v>8078</v>
      </c>
      <c r="D3341" s="139" t="s">
        <v>8079</v>
      </c>
      <c r="E3341" s="139">
        <v>3105772457</v>
      </c>
      <c r="F3341" s="139" t="s">
        <v>8072</v>
      </c>
      <c r="G3341" s="139">
        <v>51852197</v>
      </c>
      <c r="H3341" s="139" t="s">
        <v>5508</v>
      </c>
    </row>
    <row r="3342" spans="1:8" x14ac:dyDescent="0.2">
      <c r="A3342" s="144">
        <v>3342</v>
      </c>
      <c r="B3342" s="139" t="s">
        <v>8080</v>
      </c>
      <c r="C3342" s="139" t="s">
        <v>8081</v>
      </c>
      <c r="D3342" s="139" t="s">
        <v>8082</v>
      </c>
      <c r="E3342" s="139">
        <v>3203295691</v>
      </c>
      <c r="F3342" s="139" t="s">
        <v>8072</v>
      </c>
      <c r="G3342" s="139">
        <v>1024593450</v>
      </c>
      <c r="H3342" s="139" t="s">
        <v>5508</v>
      </c>
    </row>
    <row r="3343" spans="1:8" x14ac:dyDescent="0.2">
      <c r="A3343" s="144">
        <v>3343</v>
      </c>
      <c r="B3343" s="139" t="s">
        <v>8083</v>
      </c>
      <c r="C3343" s="139" t="s">
        <v>8084</v>
      </c>
      <c r="D3343" s="139" t="s">
        <v>8085</v>
      </c>
      <c r="E3343" s="139">
        <v>7177762</v>
      </c>
      <c r="F3343" s="139" t="s">
        <v>8072</v>
      </c>
      <c r="G3343" s="139"/>
      <c r="H3343" s="139" t="s">
        <v>5508</v>
      </c>
    </row>
    <row r="3344" spans="1:8" x14ac:dyDescent="0.2">
      <c r="A3344" s="144">
        <v>3344</v>
      </c>
      <c r="B3344" s="139" t="s">
        <v>8086</v>
      </c>
      <c r="C3344" s="139" t="s">
        <v>8087</v>
      </c>
      <c r="D3344" s="139" t="s">
        <v>8088</v>
      </c>
      <c r="E3344" s="139">
        <v>3118167827</v>
      </c>
      <c r="F3344" s="139" t="s">
        <v>8089</v>
      </c>
      <c r="G3344" s="139">
        <v>51859289</v>
      </c>
      <c r="H3344" s="139" t="s">
        <v>5508</v>
      </c>
    </row>
    <row r="3345" spans="1:8" x14ac:dyDescent="0.2">
      <c r="A3345" s="144">
        <v>3345</v>
      </c>
      <c r="B3345" s="139" t="s">
        <v>8090</v>
      </c>
      <c r="C3345" s="139" t="s">
        <v>8091</v>
      </c>
      <c r="D3345" s="139" t="s">
        <v>8092</v>
      </c>
      <c r="E3345" s="139">
        <v>3203167654</v>
      </c>
      <c r="F3345" s="139" t="s">
        <v>8089</v>
      </c>
      <c r="G3345" s="139"/>
      <c r="H3345" s="139" t="s">
        <v>5508</v>
      </c>
    </row>
    <row r="3346" spans="1:8" x14ac:dyDescent="0.2">
      <c r="A3346" s="144">
        <v>3346</v>
      </c>
      <c r="B3346" s="139" t="s">
        <v>8093</v>
      </c>
      <c r="C3346" s="139" t="s">
        <v>8094</v>
      </c>
      <c r="D3346" s="139" t="s">
        <v>8095</v>
      </c>
      <c r="E3346" s="139">
        <v>3219152286</v>
      </c>
      <c r="F3346" s="139" t="s">
        <v>8089</v>
      </c>
      <c r="G3346" s="139">
        <v>52038941</v>
      </c>
      <c r="H3346" s="139" t="s">
        <v>5508</v>
      </c>
    </row>
    <row r="3347" spans="1:8" x14ac:dyDescent="0.2">
      <c r="A3347" s="144">
        <v>3347</v>
      </c>
      <c r="B3347" s="139" t="s">
        <v>8096</v>
      </c>
      <c r="C3347" s="139" t="s">
        <v>8097</v>
      </c>
      <c r="D3347" s="139" t="s">
        <v>8098</v>
      </c>
      <c r="E3347" s="139">
        <v>3202669936</v>
      </c>
      <c r="F3347" s="139" t="s">
        <v>8089</v>
      </c>
      <c r="G3347" s="139">
        <v>41794196</v>
      </c>
      <c r="H3347" s="139" t="s">
        <v>5508</v>
      </c>
    </row>
    <row r="3348" spans="1:8" x14ac:dyDescent="0.2">
      <c r="A3348" s="144">
        <v>3348</v>
      </c>
      <c r="B3348" s="139" t="s">
        <v>8099</v>
      </c>
      <c r="C3348" s="139" t="s">
        <v>8100</v>
      </c>
      <c r="D3348" s="139" t="s">
        <v>8101</v>
      </c>
      <c r="E3348" s="139">
        <v>7189249</v>
      </c>
      <c r="F3348" s="139" t="s">
        <v>8089</v>
      </c>
      <c r="G3348" s="139">
        <v>24477273</v>
      </c>
      <c r="H3348" s="139" t="s">
        <v>5508</v>
      </c>
    </row>
    <row r="3349" spans="1:8" x14ac:dyDescent="0.2">
      <c r="A3349" s="144">
        <v>3349</v>
      </c>
      <c r="B3349" s="139" t="s">
        <v>8102</v>
      </c>
      <c r="C3349" s="139" t="s">
        <v>8103</v>
      </c>
      <c r="D3349" s="139" t="s">
        <v>8104</v>
      </c>
      <c r="E3349" s="139">
        <v>3002762703</v>
      </c>
      <c r="F3349" s="139" t="s">
        <v>8105</v>
      </c>
      <c r="G3349" s="139"/>
      <c r="H3349" s="139" t="s">
        <v>5508</v>
      </c>
    </row>
    <row r="3350" spans="1:8" x14ac:dyDescent="0.2">
      <c r="A3350" s="144">
        <v>3350</v>
      </c>
      <c r="B3350" s="139" t="s">
        <v>8106</v>
      </c>
      <c r="C3350" s="139" t="s">
        <v>8107</v>
      </c>
      <c r="D3350" s="139" t="s">
        <v>8108</v>
      </c>
      <c r="E3350" s="139">
        <v>3108616791</v>
      </c>
      <c r="F3350" s="139" t="s">
        <v>8072</v>
      </c>
      <c r="G3350" s="139">
        <v>1024477757</v>
      </c>
      <c r="H3350" s="139" t="s">
        <v>5508</v>
      </c>
    </row>
    <row r="3351" spans="1:8" x14ac:dyDescent="0.2">
      <c r="A3351" s="144">
        <v>3351</v>
      </c>
      <c r="B3351" s="139" t="s">
        <v>8109</v>
      </c>
      <c r="C3351" s="139" t="s">
        <v>8110</v>
      </c>
      <c r="D3351" s="139" t="s">
        <v>8111</v>
      </c>
      <c r="E3351" s="139">
        <v>3105801686</v>
      </c>
      <c r="F3351" s="139" t="s">
        <v>8112</v>
      </c>
      <c r="G3351" s="139">
        <v>65800827</v>
      </c>
      <c r="H3351" s="139" t="s">
        <v>5508</v>
      </c>
    </row>
    <row r="3352" spans="1:8" x14ac:dyDescent="0.2">
      <c r="A3352" s="144">
        <v>3352</v>
      </c>
      <c r="B3352" s="139" t="s">
        <v>8113</v>
      </c>
      <c r="C3352" s="139" t="s">
        <v>8114</v>
      </c>
      <c r="D3352" s="139" t="s">
        <v>8115</v>
      </c>
      <c r="E3352" s="139">
        <v>7509015</v>
      </c>
      <c r="F3352" s="139" t="s">
        <v>8116</v>
      </c>
      <c r="G3352" s="139">
        <v>51606566</v>
      </c>
      <c r="H3352" s="139" t="s">
        <v>5508</v>
      </c>
    </row>
    <row r="3353" spans="1:8" x14ac:dyDescent="0.2">
      <c r="A3353" s="144">
        <v>3353</v>
      </c>
      <c r="B3353" s="139" t="s">
        <v>8117</v>
      </c>
      <c r="C3353" s="139" t="s">
        <v>8118</v>
      </c>
      <c r="D3353" s="139" t="s">
        <v>8119</v>
      </c>
      <c r="E3353" s="139" t="s">
        <v>8120</v>
      </c>
      <c r="F3353" s="139" t="s">
        <v>8112</v>
      </c>
      <c r="G3353" s="139"/>
      <c r="H3353" s="139" t="s">
        <v>5508</v>
      </c>
    </row>
    <row r="3354" spans="1:8" x14ac:dyDescent="0.2">
      <c r="A3354" s="144">
        <v>3354</v>
      </c>
      <c r="B3354" s="139" t="s">
        <v>8121</v>
      </c>
      <c r="C3354" s="139" t="s">
        <v>8122</v>
      </c>
      <c r="D3354" s="139" t="s">
        <v>8123</v>
      </c>
      <c r="E3354" s="139">
        <v>3195422325</v>
      </c>
      <c r="F3354" s="139" t="s">
        <v>8124</v>
      </c>
      <c r="G3354" s="139">
        <v>52536521</v>
      </c>
      <c r="H3354" s="139" t="s">
        <v>5508</v>
      </c>
    </row>
    <row r="3355" spans="1:8" x14ac:dyDescent="0.2">
      <c r="A3355" s="144">
        <v>3355</v>
      </c>
      <c r="B3355" s="139" t="s">
        <v>8125</v>
      </c>
      <c r="C3355" s="139" t="s">
        <v>8126</v>
      </c>
      <c r="D3355" s="139" t="s">
        <v>8127</v>
      </c>
      <c r="E3355" s="139">
        <v>3143291356</v>
      </c>
      <c r="F3355" s="139" t="s">
        <v>8128</v>
      </c>
      <c r="G3355" s="139">
        <v>52302059</v>
      </c>
      <c r="H3355" s="139" t="s">
        <v>5508</v>
      </c>
    </row>
    <row r="3356" spans="1:8" x14ac:dyDescent="0.2">
      <c r="A3356" s="144">
        <v>3356</v>
      </c>
      <c r="B3356" s="139" t="s">
        <v>3995</v>
      </c>
      <c r="C3356" s="139" t="s">
        <v>8129</v>
      </c>
      <c r="D3356" s="139" t="s">
        <v>8130</v>
      </c>
      <c r="E3356" s="139">
        <v>3157795528</v>
      </c>
      <c r="F3356" s="139" t="s">
        <v>8072</v>
      </c>
      <c r="G3356" s="139"/>
      <c r="H3356" s="139" t="s">
        <v>5508</v>
      </c>
    </row>
    <row r="3357" spans="1:8" x14ac:dyDescent="0.2">
      <c r="A3357" s="144">
        <v>3357</v>
      </c>
      <c r="B3357" s="139" t="s">
        <v>8131</v>
      </c>
      <c r="C3357" s="139" t="s">
        <v>8132</v>
      </c>
      <c r="D3357" s="139" t="s">
        <v>8133</v>
      </c>
      <c r="E3357" s="139">
        <v>3115033037</v>
      </c>
      <c r="F3357" s="139" t="s">
        <v>8112</v>
      </c>
      <c r="G3357" s="139"/>
      <c r="H3357" s="139" t="s">
        <v>5508</v>
      </c>
    </row>
    <row r="3358" spans="1:8" x14ac:dyDescent="0.2">
      <c r="A3358" s="144">
        <v>3358</v>
      </c>
      <c r="B3358" s="95" t="s">
        <v>8134</v>
      </c>
      <c r="C3358" s="95" t="s">
        <v>8135</v>
      </c>
      <c r="D3358" s="95" t="s">
        <v>8136</v>
      </c>
      <c r="E3358" s="95">
        <v>3202045025</v>
      </c>
      <c r="F3358" s="95" t="s">
        <v>8128</v>
      </c>
      <c r="G3358" s="95"/>
      <c r="H3358" s="139" t="s">
        <v>5508</v>
      </c>
    </row>
    <row r="3359" spans="1:8" x14ac:dyDescent="0.2">
      <c r="A3359" s="144">
        <v>3359</v>
      </c>
      <c r="B3359" s="95" t="s">
        <v>8137</v>
      </c>
      <c r="C3359" s="95" t="s">
        <v>8138</v>
      </c>
      <c r="D3359" s="95" t="s">
        <v>8139</v>
      </c>
      <c r="E3359" s="95">
        <v>3202452499</v>
      </c>
      <c r="F3359" s="95" t="s">
        <v>8128</v>
      </c>
      <c r="G3359" s="95">
        <v>5478426</v>
      </c>
      <c r="H3359" s="139" t="s">
        <v>5508</v>
      </c>
    </row>
    <row r="3360" spans="1:8" x14ac:dyDescent="0.2">
      <c r="A3360" s="144">
        <v>3360</v>
      </c>
      <c r="B3360" s="95" t="s">
        <v>8140</v>
      </c>
      <c r="C3360" s="95" t="s">
        <v>8141</v>
      </c>
      <c r="D3360" s="95" t="s">
        <v>8142</v>
      </c>
      <c r="E3360" s="95">
        <v>3228162713</v>
      </c>
      <c r="F3360" s="95" t="s">
        <v>8128</v>
      </c>
      <c r="G3360" s="95"/>
      <c r="H3360" s="139" t="s">
        <v>5508</v>
      </c>
    </row>
    <row r="3361" spans="1:8" x14ac:dyDescent="0.2">
      <c r="A3361" s="144">
        <v>3361</v>
      </c>
      <c r="B3361" s="95" t="s">
        <v>8143</v>
      </c>
      <c r="C3361" s="95" t="s">
        <v>8144</v>
      </c>
      <c r="D3361" s="95" t="s">
        <v>8145</v>
      </c>
      <c r="E3361" s="95">
        <v>6423397</v>
      </c>
      <c r="F3361" s="95" t="s">
        <v>8128</v>
      </c>
      <c r="G3361" s="95">
        <v>41577138</v>
      </c>
      <c r="H3361" s="139" t="s">
        <v>5508</v>
      </c>
    </row>
    <row r="3362" spans="1:8" x14ac:dyDescent="0.2">
      <c r="A3362" s="144">
        <v>3362</v>
      </c>
      <c r="B3362" s="95" t="s">
        <v>8146</v>
      </c>
      <c r="C3362" s="95" t="s">
        <v>8147</v>
      </c>
      <c r="D3362" s="95" t="s">
        <v>8148</v>
      </c>
      <c r="E3362" s="95" t="s">
        <v>8149</v>
      </c>
      <c r="F3362" s="95" t="s">
        <v>8150</v>
      </c>
      <c r="G3362" s="95">
        <v>23497416</v>
      </c>
      <c r="H3362" s="139" t="s">
        <v>5508</v>
      </c>
    </row>
    <row r="3363" spans="1:8" x14ac:dyDescent="0.2">
      <c r="A3363" s="144">
        <v>3363</v>
      </c>
      <c r="B3363" s="139" t="s">
        <v>8154</v>
      </c>
      <c r="C3363" s="139" t="s">
        <v>8155</v>
      </c>
      <c r="D3363" s="139" t="s">
        <v>8156</v>
      </c>
      <c r="E3363" s="139">
        <v>3116103810</v>
      </c>
      <c r="F3363" s="139" t="s">
        <v>8157</v>
      </c>
      <c r="G3363" s="139">
        <v>79188789</v>
      </c>
      <c r="H3363" s="139" t="s">
        <v>5508</v>
      </c>
    </row>
    <row r="3364" spans="1:8" x14ac:dyDescent="0.2">
      <c r="A3364" s="144">
        <v>3364</v>
      </c>
      <c r="B3364" s="95" t="s">
        <v>8158</v>
      </c>
      <c r="C3364" s="95" t="s">
        <v>8159</v>
      </c>
      <c r="D3364" s="95" t="s">
        <v>8160</v>
      </c>
      <c r="E3364" s="95">
        <v>3143759496</v>
      </c>
      <c r="F3364" s="95" t="s">
        <v>8089</v>
      </c>
      <c r="G3364" s="95">
        <v>52861335</v>
      </c>
      <c r="H3364" s="139" t="s">
        <v>5508</v>
      </c>
    </row>
    <row r="3365" spans="1:8" x14ac:dyDescent="0.2">
      <c r="A3365" s="144">
        <v>3365</v>
      </c>
      <c r="B3365" s="95" t="s">
        <v>8161</v>
      </c>
      <c r="C3365" s="95" t="s">
        <v>8162</v>
      </c>
      <c r="D3365" s="95" t="s">
        <v>8163</v>
      </c>
      <c r="E3365" s="95">
        <v>3218199648</v>
      </c>
      <c r="F3365" s="95" t="s">
        <v>8124</v>
      </c>
      <c r="G3365" s="95"/>
      <c r="H3365" s="139" t="s">
        <v>5508</v>
      </c>
    </row>
    <row r="3366" spans="1:8" x14ac:dyDescent="0.2">
      <c r="A3366" s="144">
        <v>3366</v>
      </c>
      <c r="B3366" s="95" t="s">
        <v>8164</v>
      </c>
      <c r="C3366" s="95" t="s">
        <v>8165</v>
      </c>
      <c r="D3366" s="95" t="s">
        <v>8166</v>
      </c>
      <c r="E3366" s="95">
        <v>3114876831</v>
      </c>
      <c r="F3366" s="95" t="s">
        <v>8128</v>
      </c>
      <c r="G3366" s="95">
        <v>35517683</v>
      </c>
      <c r="H3366" s="139" t="s">
        <v>5508</v>
      </c>
    </row>
    <row r="3367" spans="1:8" x14ac:dyDescent="0.2">
      <c r="A3367" s="144">
        <v>3367</v>
      </c>
      <c r="B3367" s="95" t="s">
        <v>8167</v>
      </c>
      <c r="C3367" s="95" t="s">
        <v>8114</v>
      </c>
      <c r="D3367" s="95" t="s">
        <v>8168</v>
      </c>
      <c r="E3367" s="95">
        <v>3213555178</v>
      </c>
      <c r="F3367" s="95" t="s">
        <v>8112</v>
      </c>
      <c r="G3367" s="95">
        <v>19396869</v>
      </c>
      <c r="H3367" s="139" t="s">
        <v>5508</v>
      </c>
    </row>
    <row r="3368" spans="1:8" x14ac:dyDescent="0.2">
      <c r="A3368" s="144">
        <v>3368</v>
      </c>
      <c r="B3368" s="59" t="s">
        <v>8208</v>
      </c>
      <c r="C3368" s="59" t="s">
        <v>8209</v>
      </c>
      <c r="D3368" s="59" t="s">
        <v>8210</v>
      </c>
      <c r="E3368" s="60">
        <v>3197755536</v>
      </c>
      <c r="F3368" s="61" t="s">
        <v>8128</v>
      </c>
      <c r="G3368" s="60">
        <v>20816225</v>
      </c>
      <c r="H3368" s="61" t="s">
        <v>5508</v>
      </c>
    </row>
    <row r="3369" spans="1:8" x14ac:dyDescent="0.2">
      <c r="A3369" s="144">
        <v>3369</v>
      </c>
      <c r="B3369" s="59" t="s">
        <v>8215</v>
      </c>
      <c r="C3369" s="59" t="s">
        <v>8216</v>
      </c>
      <c r="D3369" s="59" t="s">
        <v>8217</v>
      </c>
      <c r="E3369" s="60">
        <v>3017726350</v>
      </c>
      <c r="F3369" s="61" t="s">
        <v>8116</v>
      </c>
      <c r="G3369" s="60">
        <v>1024494127</v>
      </c>
      <c r="H3369" s="61" t="s">
        <v>5508</v>
      </c>
    </row>
    <row r="3370" spans="1:8" x14ac:dyDescent="0.2">
      <c r="A3370" s="144">
        <v>3370</v>
      </c>
      <c r="B3370" s="59" t="s">
        <v>8218</v>
      </c>
      <c r="C3370" s="59" t="s">
        <v>1031</v>
      </c>
      <c r="D3370" s="59" t="s">
        <v>8219</v>
      </c>
      <c r="E3370" s="60">
        <v>3202233273</v>
      </c>
      <c r="F3370" s="61" t="s">
        <v>8072</v>
      </c>
      <c r="G3370" s="60">
        <v>28366405</v>
      </c>
      <c r="H3370" s="61" t="s">
        <v>5508</v>
      </c>
    </row>
    <row r="3371" spans="1:8" x14ac:dyDescent="0.2">
      <c r="A3371" s="144">
        <v>3371</v>
      </c>
      <c r="B3371" s="59" t="s">
        <v>8220</v>
      </c>
      <c r="C3371" s="59" t="s">
        <v>8221</v>
      </c>
      <c r="D3371" s="59" t="s">
        <v>8222</v>
      </c>
      <c r="E3371" s="60">
        <v>3142022817</v>
      </c>
      <c r="F3371" s="61" t="s">
        <v>8072</v>
      </c>
      <c r="G3371" s="60">
        <v>12137872</v>
      </c>
      <c r="H3371" s="61" t="s">
        <v>5508</v>
      </c>
    </row>
    <row r="3372" spans="1:8" x14ac:dyDescent="0.2">
      <c r="A3372" s="144">
        <v>3372</v>
      </c>
      <c r="B3372" s="59" t="s">
        <v>8251</v>
      </c>
      <c r="C3372" s="59" t="s">
        <v>8252</v>
      </c>
      <c r="D3372" s="59" t="s">
        <v>8253</v>
      </c>
      <c r="E3372" s="60">
        <v>3195792078</v>
      </c>
      <c r="F3372" s="61" t="s">
        <v>8072</v>
      </c>
      <c r="G3372" s="60">
        <v>52749388</v>
      </c>
      <c r="H3372" s="61" t="s">
        <v>5508</v>
      </c>
    </row>
    <row r="3373" spans="1:8" x14ac:dyDescent="0.2">
      <c r="A3373" s="144">
        <v>3373</v>
      </c>
      <c r="B3373" s="59" t="s">
        <v>8254</v>
      </c>
      <c r="C3373" s="59" t="s">
        <v>8255</v>
      </c>
      <c r="D3373" s="59" t="s">
        <v>8256</v>
      </c>
      <c r="E3373" s="60">
        <v>3208722938</v>
      </c>
      <c r="F3373" s="61" t="s">
        <v>8128</v>
      </c>
      <c r="G3373" s="60">
        <v>51790478</v>
      </c>
      <c r="H3373" s="61" t="s">
        <v>5508</v>
      </c>
    </row>
    <row r="3400" spans="1:9" x14ac:dyDescent="0.2">
      <c r="A3400" s="69">
        <v>3400</v>
      </c>
      <c r="B3400" s="89" t="s">
        <v>8628</v>
      </c>
      <c r="C3400" s="89" t="s">
        <v>8629</v>
      </c>
      <c r="D3400" s="89" t="s">
        <v>8630</v>
      </c>
      <c r="E3400" s="82">
        <v>3112935397</v>
      </c>
      <c r="F3400" s="95" t="s">
        <v>2631</v>
      </c>
      <c r="G3400" s="82"/>
      <c r="H3400" s="95" t="s">
        <v>8631</v>
      </c>
    </row>
    <row r="3401" spans="1:9" x14ac:dyDescent="0.2">
      <c r="A3401" s="69">
        <v>3401</v>
      </c>
      <c r="B3401" s="89" t="s">
        <v>8632</v>
      </c>
      <c r="C3401" s="89" t="s">
        <v>8633</v>
      </c>
      <c r="D3401" s="89" t="s">
        <v>8634</v>
      </c>
      <c r="E3401" s="82">
        <v>3142771692</v>
      </c>
      <c r="F3401" s="95" t="s">
        <v>2621</v>
      </c>
      <c r="G3401" s="82"/>
      <c r="H3401" s="95" t="s">
        <v>8631</v>
      </c>
    </row>
    <row r="3402" spans="1:9" x14ac:dyDescent="0.2">
      <c r="A3402" s="69">
        <v>3402</v>
      </c>
      <c r="B3402" s="89" t="s">
        <v>8635</v>
      </c>
      <c r="C3402" s="89" t="s">
        <v>8636</v>
      </c>
      <c r="D3402" s="89" t="s">
        <v>8637</v>
      </c>
      <c r="E3402" s="82">
        <v>3204425310</v>
      </c>
      <c r="F3402" s="95" t="s">
        <v>8638</v>
      </c>
      <c r="G3402" s="82"/>
      <c r="H3402" s="95" t="s">
        <v>8631</v>
      </c>
    </row>
    <row r="3403" spans="1:9" x14ac:dyDescent="0.2">
      <c r="A3403" s="69">
        <v>3403</v>
      </c>
      <c r="B3403" s="89" t="s">
        <v>8639</v>
      </c>
      <c r="C3403" s="89" t="s">
        <v>8640</v>
      </c>
      <c r="D3403" s="89" t="s">
        <v>8641</v>
      </c>
      <c r="E3403" s="82">
        <v>3203488284</v>
      </c>
      <c r="F3403" s="95" t="s">
        <v>8642</v>
      </c>
      <c r="G3403" s="82"/>
      <c r="H3403" s="95" t="s">
        <v>8631</v>
      </c>
    </row>
    <row r="3404" spans="1:9" x14ac:dyDescent="0.2">
      <c r="A3404" s="69">
        <v>3404</v>
      </c>
      <c r="B3404" s="89" t="s">
        <v>8607</v>
      </c>
      <c r="C3404" s="89" t="s">
        <v>8608</v>
      </c>
      <c r="D3404" s="89" t="s">
        <v>8609</v>
      </c>
      <c r="E3404" s="82">
        <v>3023772469</v>
      </c>
      <c r="F3404" s="95" t="s">
        <v>8610</v>
      </c>
      <c r="G3404" s="82">
        <v>1023963686</v>
      </c>
      <c r="H3404" s="95" t="s">
        <v>8611</v>
      </c>
      <c r="I3404" s="92"/>
    </row>
    <row r="3405" spans="1:9" x14ac:dyDescent="0.2">
      <c r="A3405" s="69">
        <v>3405</v>
      </c>
      <c r="B3405" s="89" t="s">
        <v>8612</v>
      </c>
      <c r="C3405" s="89" t="s">
        <v>8613</v>
      </c>
      <c r="D3405" s="89" t="s">
        <v>8614</v>
      </c>
      <c r="E3405" s="82">
        <v>3108705366</v>
      </c>
      <c r="F3405" s="95" t="s">
        <v>8615</v>
      </c>
      <c r="G3405" s="82"/>
      <c r="H3405" s="95" t="s">
        <v>8611</v>
      </c>
      <c r="I3405" s="92"/>
    </row>
    <row r="3406" spans="1:9" x14ac:dyDescent="0.2">
      <c r="A3406" s="69">
        <v>3406</v>
      </c>
      <c r="B3406" s="89" t="s">
        <v>8616</v>
      </c>
      <c r="C3406" s="89" t="s">
        <v>8617</v>
      </c>
      <c r="D3406" s="89" t="s">
        <v>8618</v>
      </c>
      <c r="E3406" s="82">
        <v>3219119409</v>
      </c>
      <c r="F3406" s="95" t="s">
        <v>8615</v>
      </c>
      <c r="G3406" s="82">
        <v>1023963686</v>
      </c>
      <c r="H3406" s="95" t="s">
        <v>8611</v>
      </c>
      <c r="I3406" s="92"/>
    </row>
    <row r="3407" spans="1:9" x14ac:dyDescent="0.2">
      <c r="A3407" s="69">
        <v>3407</v>
      </c>
      <c r="B3407" s="89" t="s">
        <v>8619</v>
      </c>
      <c r="C3407" s="89" t="s">
        <v>8620</v>
      </c>
      <c r="D3407" s="89" t="s">
        <v>8621</v>
      </c>
      <c r="E3407" s="82">
        <v>3227172527</v>
      </c>
      <c r="F3407" s="95" t="s">
        <v>8615</v>
      </c>
      <c r="G3407" s="82">
        <v>1023963686</v>
      </c>
      <c r="H3407" s="95" t="s">
        <v>8611</v>
      </c>
      <c r="I3407" s="92"/>
    </row>
    <row r="3408" spans="1:9" x14ac:dyDescent="0.2">
      <c r="A3408" s="69">
        <v>3408</v>
      </c>
      <c r="B3408" s="89" t="s">
        <v>8622</v>
      </c>
      <c r="C3408" s="89" t="s">
        <v>8623</v>
      </c>
      <c r="D3408" s="89" t="s">
        <v>8624</v>
      </c>
      <c r="E3408" s="82">
        <v>3228978403</v>
      </c>
      <c r="F3408" s="95" t="s">
        <v>8615</v>
      </c>
      <c r="G3408" s="82">
        <v>1023963686</v>
      </c>
      <c r="H3408" s="95" t="s">
        <v>8611</v>
      </c>
      <c r="I3408" s="92"/>
    </row>
    <row r="3409" spans="1:9" x14ac:dyDescent="0.2">
      <c r="A3409" s="69">
        <v>3409</v>
      </c>
      <c r="B3409" s="89" t="s">
        <v>8625</v>
      </c>
      <c r="C3409" s="89" t="s">
        <v>8626</v>
      </c>
      <c r="D3409" s="89" t="s">
        <v>8627</v>
      </c>
      <c r="E3409" s="82">
        <v>3124644915</v>
      </c>
      <c r="F3409" s="95" t="s">
        <v>4631</v>
      </c>
      <c r="G3409" s="82">
        <v>1023963686</v>
      </c>
      <c r="H3409" s="95" t="s">
        <v>8611</v>
      </c>
      <c r="I3409" s="92"/>
    </row>
    <row r="3410" spans="1:9" x14ac:dyDescent="0.2">
      <c r="A3410" s="69">
        <v>3410</v>
      </c>
      <c r="B3410" s="59" t="s">
        <v>8649</v>
      </c>
      <c r="C3410" s="59" t="s">
        <v>8650</v>
      </c>
      <c r="D3410" s="59" t="s">
        <v>8651</v>
      </c>
      <c r="E3410" s="60">
        <v>3212072657</v>
      </c>
      <c r="F3410" s="61" t="s">
        <v>3564</v>
      </c>
      <c r="H3410" s="61" t="s">
        <v>8631</v>
      </c>
    </row>
    <row r="3411" spans="1:9" x14ac:dyDescent="0.2">
      <c r="A3411" s="69">
        <v>3411</v>
      </c>
      <c r="B3411" s="59" t="s">
        <v>3881</v>
      </c>
      <c r="C3411" s="59" t="s">
        <v>3882</v>
      </c>
      <c r="D3411" s="59" t="s">
        <v>8652</v>
      </c>
      <c r="E3411" s="60">
        <v>3112068858</v>
      </c>
      <c r="F3411" s="61" t="s">
        <v>3564</v>
      </c>
      <c r="H3411" s="61" t="s">
        <v>8631</v>
      </c>
    </row>
    <row r="3412" spans="1:9" x14ac:dyDescent="0.2">
      <c r="A3412" s="69">
        <v>3412</v>
      </c>
      <c r="B3412" s="59" t="s">
        <v>8653</v>
      </c>
      <c r="C3412" s="59" t="s">
        <v>8654</v>
      </c>
      <c r="D3412" s="59" t="s">
        <v>8655</v>
      </c>
      <c r="E3412" s="60">
        <v>3057361181</v>
      </c>
      <c r="F3412" s="61" t="s">
        <v>8656</v>
      </c>
      <c r="H3412" s="61" t="s">
        <v>8631</v>
      </c>
    </row>
    <row r="3413" spans="1:9" x14ac:dyDescent="0.2">
      <c r="A3413" s="69">
        <v>3413</v>
      </c>
      <c r="B3413" s="59" t="s">
        <v>8657</v>
      </c>
      <c r="C3413" s="59" t="s">
        <v>8658</v>
      </c>
      <c r="D3413" s="59" t="s">
        <v>8659</v>
      </c>
      <c r="E3413" s="60">
        <v>3012002821</v>
      </c>
      <c r="F3413" s="61" t="s">
        <v>3564</v>
      </c>
      <c r="H3413" s="61" t="s">
        <v>8631</v>
      </c>
    </row>
    <row r="3414" spans="1:9" x14ac:dyDescent="0.2">
      <c r="A3414" s="69">
        <v>3414</v>
      </c>
      <c r="B3414" s="59" t="s">
        <v>8660</v>
      </c>
      <c r="C3414" s="59" t="s">
        <v>8661</v>
      </c>
      <c r="D3414" s="59" t="s">
        <v>8662</v>
      </c>
      <c r="E3414" s="60">
        <v>3223216480</v>
      </c>
      <c r="F3414" s="61" t="s">
        <v>3564</v>
      </c>
      <c r="H3414" s="61" t="s">
        <v>8631</v>
      </c>
    </row>
    <row r="3415" spans="1:9" x14ac:dyDescent="0.2">
      <c r="A3415" s="69">
        <v>3415</v>
      </c>
      <c r="B3415" s="59" t="s">
        <v>8663</v>
      </c>
      <c r="C3415" s="59" t="s">
        <v>8664</v>
      </c>
      <c r="D3415" s="59" t="s">
        <v>8665</v>
      </c>
      <c r="E3415" s="60">
        <v>3133829139</v>
      </c>
      <c r="F3415" s="61" t="s">
        <v>3564</v>
      </c>
      <c r="H3415" s="61" t="s">
        <v>8631</v>
      </c>
    </row>
    <row r="3416" spans="1:9" x14ac:dyDescent="0.2">
      <c r="A3416" s="69">
        <v>3416</v>
      </c>
      <c r="B3416" s="59" t="s">
        <v>8666</v>
      </c>
      <c r="C3416" s="59" t="s">
        <v>8667</v>
      </c>
      <c r="D3416" s="59" t="s">
        <v>8668</v>
      </c>
      <c r="E3416" s="60">
        <v>3204729850</v>
      </c>
      <c r="F3416" s="61" t="s">
        <v>4021</v>
      </c>
      <c r="H3416" s="61" t="s">
        <v>8631</v>
      </c>
    </row>
    <row r="3417" spans="1:9" x14ac:dyDescent="0.2">
      <c r="A3417" s="69">
        <v>3417</v>
      </c>
      <c r="B3417" s="59" t="s">
        <v>8669</v>
      </c>
      <c r="C3417" s="59" t="s">
        <v>8670</v>
      </c>
      <c r="D3417" s="59" t="s">
        <v>8671</v>
      </c>
      <c r="E3417" s="60">
        <v>3144203516</v>
      </c>
      <c r="F3417" s="61" t="s">
        <v>4021</v>
      </c>
      <c r="H3417" s="61" t="s">
        <v>8631</v>
      </c>
    </row>
    <row r="3418" spans="1:9" x14ac:dyDescent="0.2">
      <c r="A3418" s="69">
        <v>3418</v>
      </c>
      <c r="B3418" s="59" t="s">
        <v>8672</v>
      </c>
      <c r="C3418" s="59" t="s">
        <v>8673</v>
      </c>
      <c r="D3418" s="59" t="s">
        <v>8674</v>
      </c>
      <c r="E3418" s="60">
        <v>3224403652</v>
      </c>
      <c r="F3418" s="61" t="s">
        <v>4021</v>
      </c>
      <c r="H3418" s="61" t="s">
        <v>8631</v>
      </c>
    </row>
    <row r="3419" spans="1:9" x14ac:dyDescent="0.2">
      <c r="A3419" s="69">
        <v>3419</v>
      </c>
      <c r="B3419" s="59" t="s">
        <v>2359</v>
      </c>
      <c r="C3419" s="59" t="s">
        <v>2360</v>
      </c>
      <c r="D3419" s="59" t="s">
        <v>8675</v>
      </c>
      <c r="E3419" s="60">
        <v>3112765131</v>
      </c>
      <c r="F3419" s="61" t="s">
        <v>4021</v>
      </c>
      <c r="H3419" s="61" t="s">
        <v>8631</v>
      </c>
    </row>
    <row r="3420" spans="1:9" x14ac:dyDescent="0.2">
      <c r="A3420" s="69">
        <v>3420</v>
      </c>
      <c r="B3420" s="59" t="s">
        <v>8676</v>
      </c>
      <c r="C3420" s="59" t="s">
        <v>8677</v>
      </c>
      <c r="D3420" s="59" t="s">
        <v>8678</v>
      </c>
      <c r="E3420" s="60">
        <v>3183922021</v>
      </c>
      <c r="F3420" s="61" t="s">
        <v>1084</v>
      </c>
      <c r="H3420" s="61" t="s">
        <v>8631</v>
      </c>
    </row>
    <row r="3421" spans="1:9" x14ac:dyDescent="0.2">
      <c r="A3421" s="69">
        <v>3421</v>
      </c>
      <c r="B3421" s="59" t="s">
        <v>8679</v>
      </c>
      <c r="C3421" s="59" t="s">
        <v>8680</v>
      </c>
      <c r="D3421" s="59" t="s">
        <v>9275</v>
      </c>
      <c r="E3421" s="60">
        <v>3012753332</v>
      </c>
      <c r="F3421" s="61" t="s">
        <v>8681</v>
      </c>
      <c r="H3421" s="61" t="s">
        <v>8631</v>
      </c>
    </row>
    <row r="3422" spans="1:9" x14ac:dyDescent="0.2">
      <c r="A3422" s="69">
        <v>3422</v>
      </c>
      <c r="B3422" s="59" t="s">
        <v>8682</v>
      </c>
      <c r="C3422" s="59" t="s">
        <v>8683</v>
      </c>
      <c r="D3422" s="59" t="s">
        <v>8684</v>
      </c>
      <c r="E3422" s="60">
        <v>3227553185</v>
      </c>
      <c r="F3422" s="61" t="s">
        <v>8685</v>
      </c>
      <c r="H3422" s="61" t="s">
        <v>8631</v>
      </c>
    </row>
    <row r="3423" spans="1:9" x14ac:dyDescent="0.2">
      <c r="A3423" s="69">
        <v>3423</v>
      </c>
      <c r="B3423" s="59" t="s">
        <v>8686</v>
      </c>
      <c r="C3423" s="59" t="s">
        <v>8687</v>
      </c>
      <c r="D3423" s="59" t="s">
        <v>8688</v>
      </c>
      <c r="E3423" s="60">
        <v>3213001559</v>
      </c>
      <c r="F3423" s="61" t="s">
        <v>8685</v>
      </c>
      <c r="H3423" s="61" t="s">
        <v>8631</v>
      </c>
    </row>
    <row r="3424" spans="1:9" x14ac:dyDescent="0.2">
      <c r="A3424" s="69">
        <v>3424</v>
      </c>
      <c r="B3424" s="59" t="s">
        <v>8689</v>
      </c>
      <c r="C3424" s="59" t="s">
        <v>8690</v>
      </c>
      <c r="D3424" s="59" t="s">
        <v>8691</v>
      </c>
      <c r="E3424" s="60">
        <v>3105574304</v>
      </c>
      <c r="F3424" s="61" t="s">
        <v>8685</v>
      </c>
      <c r="H3424" s="61" t="s">
        <v>8631</v>
      </c>
    </row>
    <row r="3425" spans="1:8" x14ac:dyDescent="0.2">
      <c r="A3425" s="69">
        <v>3425</v>
      </c>
      <c r="B3425" s="59" t="s">
        <v>8692</v>
      </c>
      <c r="C3425" s="59" t="s">
        <v>8693</v>
      </c>
      <c r="D3425" s="59" t="s">
        <v>8694</v>
      </c>
      <c r="E3425" s="60">
        <v>3117389172</v>
      </c>
      <c r="F3425" s="61" t="s">
        <v>1062</v>
      </c>
      <c r="H3425" s="61" t="s">
        <v>8631</v>
      </c>
    </row>
    <row r="3426" spans="1:8" x14ac:dyDescent="0.2">
      <c r="A3426" s="69">
        <v>3426</v>
      </c>
      <c r="B3426" s="59" t="s">
        <v>8695</v>
      </c>
      <c r="C3426" s="59" t="s">
        <v>8696</v>
      </c>
      <c r="D3426" s="59" t="s">
        <v>8697</v>
      </c>
      <c r="E3426" s="60">
        <v>3124075942</v>
      </c>
      <c r="F3426" s="61" t="s">
        <v>8698</v>
      </c>
      <c r="H3426" s="61" t="s">
        <v>8631</v>
      </c>
    </row>
    <row r="3427" spans="1:8" x14ac:dyDescent="0.2">
      <c r="A3427" s="69">
        <v>3427</v>
      </c>
      <c r="B3427" s="59" t="s">
        <v>8708</v>
      </c>
      <c r="C3427" s="59" t="s">
        <v>8709</v>
      </c>
      <c r="D3427" s="59" t="s">
        <v>8710</v>
      </c>
      <c r="E3427" s="60">
        <v>3158780379</v>
      </c>
      <c r="F3427" s="61" t="s">
        <v>2662</v>
      </c>
      <c r="H3427" s="61" t="s">
        <v>8631</v>
      </c>
    </row>
    <row r="3428" spans="1:8" x14ac:dyDescent="0.2">
      <c r="A3428" s="69">
        <v>3428</v>
      </c>
      <c r="B3428" s="59" t="s">
        <v>8711</v>
      </c>
      <c r="C3428" s="59" t="s">
        <v>8712</v>
      </c>
      <c r="D3428" s="59" t="s">
        <v>8713</v>
      </c>
      <c r="E3428" s="60">
        <v>3229078485</v>
      </c>
      <c r="F3428" s="61" t="s">
        <v>2662</v>
      </c>
      <c r="H3428" s="61" t="s">
        <v>8631</v>
      </c>
    </row>
    <row r="3429" spans="1:8" x14ac:dyDescent="0.2">
      <c r="A3429" s="69">
        <v>3429</v>
      </c>
      <c r="B3429" s="59" t="s">
        <v>9139</v>
      </c>
      <c r="C3429" s="59" t="s">
        <v>8714</v>
      </c>
      <c r="D3429" s="59" t="s">
        <v>8715</v>
      </c>
      <c r="E3429" s="60">
        <v>3022966138</v>
      </c>
      <c r="F3429" s="61" t="s">
        <v>2662</v>
      </c>
      <c r="H3429" s="61" t="s">
        <v>8631</v>
      </c>
    </row>
    <row r="3430" spans="1:8" x14ac:dyDescent="0.2">
      <c r="A3430" s="69">
        <v>3430</v>
      </c>
      <c r="B3430" s="59" t="s">
        <v>8716</v>
      </c>
      <c r="C3430" s="59" t="s">
        <v>8717</v>
      </c>
      <c r="D3430" s="59" t="s">
        <v>8718</v>
      </c>
      <c r="E3430" s="60">
        <v>3125197439</v>
      </c>
      <c r="F3430" s="61" t="s">
        <v>2662</v>
      </c>
      <c r="H3430" s="61" t="s">
        <v>8611</v>
      </c>
    </row>
    <row r="3431" spans="1:8" x14ac:dyDescent="0.2">
      <c r="A3431" s="69">
        <v>3431</v>
      </c>
      <c r="B3431" s="59" t="s">
        <v>4068</v>
      </c>
      <c r="C3431" s="59" t="s">
        <v>8719</v>
      </c>
      <c r="D3431" s="59" t="s">
        <v>8720</v>
      </c>
      <c r="E3431" s="60">
        <v>3106490795</v>
      </c>
      <c r="F3431" s="61" t="s">
        <v>8721</v>
      </c>
      <c r="H3431" s="61" t="s">
        <v>8611</v>
      </c>
    </row>
    <row r="3432" spans="1:8" x14ac:dyDescent="0.2">
      <c r="A3432" s="69">
        <v>3432</v>
      </c>
      <c r="B3432" s="59" t="s">
        <v>8722</v>
      </c>
      <c r="C3432" s="59" t="s">
        <v>8723</v>
      </c>
      <c r="D3432" s="59" t="s">
        <v>8724</v>
      </c>
      <c r="E3432" s="60">
        <v>3138918865</v>
      </c>
      <c r="F3432" s="61" t="s">
        <v>2662</v>
      </c>
      <c r="H3432" s="61" t="s">
        <v>8611</v>
      </c>
    </row>
    <row r="3433" spans="1:8" x14ac:dyDescent="0.2">
      <c r="A3433" s="69">
        <v>3433</v>
      </c>
      <c r="B3433" s="59" t="s">
        <v>8725</v>
      </c>
      <c r="C3433" s="59" t="s">
        <v>8726</v>
      </c>
      <c r="D3433" s="59" t="s">
        <v>8727</v>
      </c>
      <c r="E3433" s="60">
        <v>3143454994</v>
      </c>
      <c r="F3433" s="61" t="s">
        <v>8615</v>
      </c>
      <c r="H3433" s="61" t="s">
        <v>8611</v>
      </c>
    </row>
    <row r="3434" spans="1:8" x14ac:dyDescent="0.2">
      <c r="A3434" s="69">
        <v>3434</v>
      </c>
      <c r="B3434" s="59" t="s">
        <v>8728</v>
      </c>
      <c r="C3434" s="59" t="s">
        <v>639</v>
      </c>
      <c r="D3434" s="59" t="s">
        <v>8729</v>
      </c>
      <c r="E3434" s="60">
        <v>3138932264</v>
      </c>
      <c r="F3434" s="61" t="s">
        <v>4631</v>
      </c>
      <c r="H3434" s="61" t="s">
        <v>8611</v>
      </c>
    </row>
    <row r="3435" spans="1:8" x14ac:dyDescent="0.2">
      <c r="A3435" s="69">
        <v>3435</v>
      </c>
      <c r="B3435" s="59" t="s">
        <v>8730</v>
      </c>
      <c r="C3435" s="59" t="s">
        <v>8731</v>
      </c>
      <c r="D3435" s="59" t="s">
        <v>8732</v>
      </c>
      <c r="E3435" s="60">
        <v>3114930103</v>
      </c>
      <c r="F3435" s="61" t="s">
        <v>4631</v>
      </c>
      <c r="H3435" s="61" t="s">
        <v>8611</v>
      </c>
    </row>
    <row r="3436" spans="1:8" x14ac:dyDescent="0.2">
      <c r="A3436" s="69">
        <v>3436</v>
      </c>
      <c r="B3436" s="59" t="s">
        <v>8733</v>
      </c>
      <c r="C3436" s="59" t="s">
        <v>8734</v>
      </c>
      <c r="D3436" s="59" t="s">
        <v>8735</v>
      </c>
      <c r="E3436" s="60">
        <v>3216283383</v>
      </c>
      <c r="F3436" s="61" t="s">
        <v>4631</v>
      </c>
      <c r="H3436" s="61" t="s">
        <v>8611</v>
      </c>
    </row>
    <row r="3437" spans="1:8" x14ac:dyDescent="0.2">
      <c r="A3437" s="69">
        <v>3437</v>
      </c>
      <c r="B3437" s="59" t="s">
        <v>8736</v>
      </c>
      <c r="C3437" s="59" t="s">
        <v>2069</v>
      </c>
      <c r="D3437" s="59" t="s">
        <v>8737</v>
      </c>
      <c r="E3437" s="60">
        <v>3057847864</v>
      </c>
      <c r="F3437" s="61" t="s">
        <v>4631</v>
      </c>
      <c r="H3437" s="61" t="s">
        <v>8611</v>
      </c>
    </row>
    <row r="3438" spans="1:8" x14ac:dyDescent="0.2">
      <c r="A3438" s="69">
        <v>3438</v>
      </c>
      <c r="B3438" s="59" t="s">
        <v>8738</v>
      </c>
      <c r="C3438" s="59" t="s">
        <v>8739</v>
      </c>
      <c r="D3438" s="59" t="s">
        <v>8740</v>
      </c>
      <c r="E3438" s="60">
        <v>3022005429</v>
      </c>
      <c r="F3438" s="61" t="s">
        <v>8741</v>
      </c>
      <c r="H3438" s="61" t="s">
        <v>8631</v>
      </c>
    </row>
    <row r="3439" spans="1:8" x14ac:dyDescent="0.2">
      <c r="A3439" s="69">
        <v>3439</v>
      </c>
      <c r="B3439" s="59" t="s">
        <v>8742</v>
      </c>
      <c r="C3439" s="59" t="s">
        <v>8743</v>
      </c>
      <c r="D3439" s="59" t="s">
        <v>8744</v>
      </c>
      <c r="E3439" s="60">
        <v>3124626442</v>
      </c>
      <c r="F3439" s="61" t="s">
        <v>8745</v>
      </c>
      <c r="H3439" s="61" t="s">
        <v>8611</v>
      </c>
    </row>
    <row r="3440" spans="1:8" x14ac:dyDescent="0.2">
      <c r="A3440" s="69">
        <v>3440</v>
      </c>
      <c r="B3440" s="59" t="s">
        <v>8746</v>
      </c>
      <c r="C3440" s="59" t="s">
        <v>8747</v>
      </c>
      <c r="D3440" s="59" t="s">
        <v>8748</v>
      </c>
      <c r="E3440" s="60">
        <v>3166248662</v>
      </c>
      <c r="F3440" s="61" t="s">
        <v>8749</v>
      </c>
      <c r="H3440" s="61" t="s">
        <v>8611</v>
      </c>
    </row>
    <row r="3441" spans="1:8" x14ac:dyDescent="0.2">
      <c r="A3441" s="69">
        <v>3441</v>
      </c>
      <c r="B3441" s="59" t="s">
        <v>2459</v>
      </c>
      <c r="C3441" s="59" t="s">
        <v>8750</v>
      </c>
      <c r="D3441" s="59" t="s">
        <v>8751</v>
      </c>
      <c r="E3441" s="60">
        <v>3118971349</v>
      </c>
      <c r="F3441" s="61" t="s">
        <v>8752</v>
      </c>
      <c r="H3441" s="61" t="s">
        <v>8611</v>
      </c>
    </row>
    <row r="3442" spans="1:8" x14ac:dyDescent="0.2">
      <c r="A3442" s="69">
        <v>3442</v>
      </c>
      <c r="B3442" s="59" t="s">
        <v>4239</v>
      </c>
      <c r="C3442" s="59" t="s">
        <v>8753</v>
      </c>
      <c r="D3442" s="59" t="s">
        <v>8754</v>
      </c>
      <c r="E3442" s="60">
        <v>3163902948</v>
      </c>
      <c r="F3442" s="61" t="s">
        <v>8752</v>
      </c>
      <c r="H3442" s="61" t="s">
        <v>8611</v>
      </c>
    </row>
    <row r="3443" spans="1:8" x14ac:dyDescent="0.2">
      <c r="A3443" s="69">
        <v>3443</v>
      </c>
      <c r="B3443" s="59" t="s">
        <v>8755</v>
      </c>
      <c r="C3443" s="59" t="s">
        <v>8756</v>
      </c>
      <c r="D3443" s="59" t="s">
        <v>8757</v>
      </c>
      <c r="E3443" s="60">
        <v>3138439609</v>
      </c>
      <c r="F3443" s="61" t="s">
        <v>8745</v>
      </c>
      <c r="H3443" s="61" t="s">
        <v>8611</v>
      </c>
    </row>
    <row r="3444" spans="1:8" x14ac:dyDescent="0.2">
      <c r="A3444" s="69">
        <v>3444</v>
      </c>
      <c r="B3444" s="59" t="s">
        <v>8758</v>
      </c>
      <c r="C3444" s="59" t="s">
        <v>8759</v>
      </c>
      <c r="D3444" s="59" t="s">
        <v>8760</v>
      </c>
      <c r="E3444" s="60">
        <v>3156960967</v>
      </c>
      <c r="F3444" s="61" t="s">
        <v>8745</v>
      </c>
      <c r="H3444" s="61" t="s">
        <v>8611</v>
      </c>
    </row>
    <row r="3445" spans="1:8" x14ac:dyDescent="0.2">
      <c r="A3445" s="69">
        <v>3445</v>
      </c>
      <c r="B3445" s="59" t="s">
        <v>7517</v>
      </c>
      <c r="C3445" s="59" t="s">
        <v>8761</v>
      </c>
      <c r="D3445" s="59" t="s">
        <v>8762</v>
      </c>
      <c r="E3445" s="60">
        <v>3203969801</v>
      </c>
      <c r="F3445" s="61" t="s">
        <v>8763</v>
      </c>
      <c r="H3445" s="61" t="s">
        <v>8611</v>
      </c>
    </row>
    <row r="3446" spans="1:8" x14ac:dyDescent="0.2">
      <c r="A3446" s="69">
        <v>3446</v>
      </c>
      <c r="B3446" s="59" t="s">
        <v>8764</v>
      </c>
      <c r="C3446" s="59" t="s">
        <v>639</v>
      </c>
      <c r="D3446" s="59" t="s">
        <v>8765</v>
      </c>
      <c r="E3446" s="60">
        <v>3123904352</v>
      </c>
      <c r="F3446" s="61" t="s">
        <v>8745</v>
      </c>
      <c r="H3446" s="61" t="s">
        <v>8611</v>
      </c>
    </row>
    <row r="3447" spans="1:8" x14ac:dyDescent="0.2">
      <c r="A3447" s="69">
        <v>3447</v>
      </c>
      <c r="B3447" s="59" t="s">
        <v>8766</v>
      </c>
      <c r="C3447" s="59" t="s">
        <v>639</v>
      </c>
      <c r="D3447" s="59" t="s">
        <v>8767</v>
      </c>
      <c r="E3447" s="60">
        <v>318066044</v>
      </c>
      <c r="F3447" s="61" t="s">
        <v>8768</v>
      </c>
      <c r="H3447" s="61" t="s">
        <v>8611</v>
      </c>
    </row>
    <row r="3448" spans="1:8" x14ac:dyDescent="0.2">
      <c r="A3448" s="69">
        <v>3448</v>
      </c>
      <c r="B3448" s="59" t="s">
        <v>8769</v>
      </c>
      <c r="C3448" s="59" t="s">
        <v>8770</v>
      </c>
      <c r="D3448" s="59" t="s">
        <v>8771</v>
      </c>
      <c r="E3448" s="60">
        <v>3508761637</v>
      </c>
      <c r="F3448" s="61" t="s">
        <v>8772</v>
      </c>
      <c r="H3448" s="61" t="s">
        <v>8611</v>
      </c>
    </row>
    <row r="3449" spans="1:8" x14ac:dyDescent="0.2">
      <c r="A3449" s="69">
        <v>3449</v>
      </c>
      <c r="B3449" s="59" t="s">
        <v>8773</v>
      </c>
      <c r="C3449" s="59" t="s">
        <v>8774</v>
      </c>
      <c r="D3449" s="59" t="s">
        <v>8775</v>
      </c>
      <c r="E3449" s="60">
        <v>3124032752</v>
      </c>
      <c r="F3449" s="61" t="s">
        <v>3564</v>
      </c>
      <c r="H3449" s="63" t="s">
        <v>8611</v>
      </c>
    </row>
    <row r="3450" spans="1:8" x14ac:dyDescent="0.2">
      <c r="A3450" s="69">
        <v>3450</v>
      </c>
      <c r="B3450" s="59" t="s">
        <v>8776</v>
      </c>
      <c r="C3450" s="59" t="s">
        <v>8777</v>
      </c>
      <c r="D3450" s="59" t="s">
        <v>8778</v>
      </c>
      <c r="E3450" s="60">
        <v>3152647353</v>
      </c>
      <c r="F3450" s="61" t="s">
        <v>8779</v>
      </c>
      <c r="H3450" s="63" t="s">
        <v>8611</v>
      </c>
    </row>
    <row r="3451" spans="1:8" x14ac:dyDescent="0.2">
      <c r="A3451" s="69">
        <v>3451</v>
      </c>
      <c r="B3451" s="59" t="s">
        <v>9129</v>
      </c>
      <c r="C3451" s="59" t="s">
        <v>8780</v>
      </c>
      <c r="D3451" s="59" t="s">
        <v>8781</v>
      </c>
      <c r="E3451" s="60">
        <v>3212978192</v>
      </c>
      <c r="F3451" s="61" t="s">
        <v>8772</v>
      </c>
      <c r="H3451" s="63" t="s">
        <v>8611</v>
      </c>
    </row>
    <row r="3452" spans="1:8" x14ac:dyDescent="0.2">
      <c r="A3452" s="69">
        <v>3452</v>
      </c>
      <c r="B3452" s="59" t="s">
        <v>8782</v>
      </c>
      <c r="C3452" s="59" t="s">
        <v>639</v>
      </c>
      <c r="D3452" s="59" t="s">
        <v>8783</v>
      </c>
      <c r="E3452" s="60">
        <v>3138532114</v>
      </c>
      <c r="F3452" s="61" t="s">
        <v>8784</v>
      </c>
      <c r="H3452" s="63" t="s">
        <v>8611</v>
      </c>
    </row>
    <row r="3453" spans="1:8" x14ac:dyDescent="0.2">
      <c r="A3453" s="69">
        <v>3453</v>
      </c>
      <c r="B3453" s="59" t="s">
        <v>9073</v>
      </c>
      <c r="C3453" s="59" t="s">
        <v>9184</v>
      </c>
      <c r="D3453" s="59" t="s">
        <v>8785</v>
      </c>
      <c r="E3453" s="60">
        <v>3166942780</v>
      </c>
      <c r="F3453" s="61" t="s">
        <v>8876</v>
      </c>
      <c r="H3453" s="63" t="s">
        <v>8611</v>
      </c>
    </row>
    <row r="3454" spans="1:8" x14ac:dyDescent="0.2">
      <c r="A3454" s="69">
        <v>3454</v>
      </c>
      <c r="B3454" s="59" t="s">
        <v>8786</v>
      </c>
      <c r="C3454" s="59" t="s">
        <v>8787</v>
      </c>
      <c r="D3454" s="59" t="s">
        <v>8788</v>
      </c>
      <c r="E3454" s="60">
        <v>3013230093</v>
      </c>
      <c r="F3454" s="61" t="s">
        <v>1062</v>
      </c>
      <c r="H3454" s="61" t="s">
        <v>8611</v>
      </c>
    </row>
    <row r="3455" spans="1:8" x14ac:dyDescent="0.2">
      <c r="A3455" s="69">
        <v>3455</v>
      </c>
      <c r="B3455" s="59" t="s">
        <v>8789</v>
      </c>
      <c r="C3455" s="59" t="s">
        <v>8790</v>
      </c>
      <c r="D3455" s="59" t="s">
        <v>8791</v>
      </c>
      <c r="E3455" s="60">
        <v>3193599127</v>
      </c>
      <c r="F3455" s="61" t="s">
        <v>1062</v>
      </c>
      <c r="H3455" s="61" t="s">
        <v>8611</v>
      </c>
    </row>
    <row r="3456" spans="1:8" x14ac:dyDescent="0.2">
      <c r="A3456" s="69">
        <v>3456</v>
      </c>
      <c r="B3456" s="59" t="s">
        <v>8792</v>
      </c>
      <c r="C3456" s="59" t="s">
        <v>8793</v>
      </c>
      <c r="D3456" s="59" t="s">
        <v>8794</v>
      </c>
      <c r="E3456" s="60">
        <v>3222026215</v>
      </c>
      <c r="F3456" s="61" t="s">
        <v>4021</v>
      </c>
      <c r="H3456" s="61" t="s">
        <v>8611</v>
      </c>
    </row>
    <row r="3457" spans="1:8" x14ac:dyDescent="0.2">
      <c r="A3457" s="69">
        <v>3457</v>
      </c>
      <c r="B3457" s="59" t="s">
        <v>8795</v>
      </c>
      <c r="C3457" s="59" t="s">
        <v>1296</v>
      </c>
      <c r="D3457" s="59" t="s">
        <v>8796</v>
      </c>
      <c r="E3457" s="60">
        <v>4075565</v>
      </c>
      <c r="F3457" s="61" t="s">
        <v>4021</v>
      </c>
      <c r="H3457" s="61" t="s">
        <v>8611</v>
      </c>
    </row>
    <row r="3458" spans="1:8" x14ac:dyDescent="0.2">
      <c r="A3458" s="69">
        <v>3458</v>
      </c>
      <c r="B3458" s="59" t="s">
        <v>8797</v>
      </c>
      <c r="C3458" s="59" t="s">
        <v>8798</v>
      </c>
      <c r="D3458" s="59" t="s">
        <v>8799</v>
      </c>
      <c r="E3458" s="60">
        <v>3132146153</v>
      </c>
      <c r="F3458" s="61" t="s">
        <v>8800</v>
      </c>
      <c r="H3458" s="61" t="s">
        <v>8611</v>
      </c>
    </row>
    <row r="3459" spans="1:8" x14ac:dyDescent="0.2">
      <c r="A3459" s="69">
        <v>3459</v>
      </c>
      <c r="B3459" s="59" t="s">
        <v>8801</v>
      </c>
      <c r="C3459" s="59" t="s">
        <v>8802</v>
      </c>
      <c r="D3459" s="59" t="s">
        <v>8803</v>
      </c>
      <c r="E3459" s="60">
        <v>3202606367</v>
      </c>
      <c r="F3459" s="61" t="s">
        <v>2302</v>
      </c>
      <c r="H3459" s="61" t="s">
        <v>8611</v>
      </c>
    </row>
    <row r="3460" spans="1:8" x14ac:dyDescent="0.2">
      <c r="A3460" s="69">
        <v>3460</v>
      </c>
      <c r="B3460" s="59" t="s">
        <v>8804</v>
      </c>
      <c r="C3460" s="59" t="s">
        <v>8805</v>
      </c>
      <c r="D3460" s="59" t="s">
        <v>8806</v>
      </c>
      <c r="E3460" s="60">
        <v>3144007171</v>
      </c>
      <c r="F3460" s="61" t="s">
        <v>2302</v>
      </c>
      <c r="H3460" s="61" t="s">
        <v>8611</v>
      </c>
    </row>
    <row r="3461" spans="1:8" x14ac:dyDescent="0.2">
      <c r="A3461" s="69">
        <v>3461</v>
      </c>
      <c r="B3461" s="59" t="s">
        <v>8807</v>
      </c>
      <c r="C3461" s="59" t="s">
        <v>8808</v>
      </c>
      <c r="D3461" s="59" t="s">
        <v>8809</v>
      </c>
      <c r="E3461" s="60">
        <v>3118001622</v>
      </c>
      <c r="F3461" s="61" t="s">
        <v>8810</v>
      </c>
      <c r="H3461" s="61" t="s">
        <v>8611</v>
      </c>
    </row>
    <row r="3462" spans="1:8" x14ac:dyDescent="0.2">
      <c r="A3462" s="69">
        <v>3462</v>
      </c>
      <c r="B3462" s="59" t="s">
        <v>8811</v>
      </c>
      <c r="C3462" s="59" t="s">
        <v>8812</v>
      </c>
      <c r="D3462" s="59" t="s">
        <v>8813</v>
      </c>
      <c r="E3462" s="60">
        <v>3114688424</v>
      </c>
      <c r="F3462" s="61" t="s">
        <v>3486</v>
      </c>
      <c r="H3462" s="61" t="s">
        <v>8611</v>
      </c>
    </row>
    <row r="3463" spans="1:8" x14ac:dyDescent="0.2">
      <c r="A3463" s="69">
        <v>3463</v>
      </c>
      <c r="B3463" s="59" t="s">
        <v>8814</v>
      </c>
      <c r="C3463" s="59" t="s">
        <v>8815</v>
      </c>
      <c r="D3463" s="59" t="s">
        <v>8816</v>
      </c>
      <c r="E3463" s="60">
        <v>7730571</v>
      </c>
      <c r="F3463" s="61" t="s">
        <v>3486</v>
      </c>
      <c r="H3463" s="61" t="s">
        <v>8611</v>
      </c>
    </row>
    <row r="3464" spans="1:8" x14ac:dyDescent="0.2">
      <c r="A3464" s="69">
        <v>3464</v>
      </c>
      <c r="B3464" s="59" t="s">
        <v>8817</v>
      </c>
      <c r="C3464" s="59" t="s">
        <v>7771</v>
      </c>
      <c r="D3464" s="59" t="s">
        <v>8818</v>
      </c>
      <c r="E3464" s="60">
        <v>3118476518</v>
      </c>
      <c r="F3464" s="61" t="s">
        <v>3486</v>
      </c>
      <c r="H3464" s="61" t="s">
        <v>8611</v>
      </c>
    </row>
    <row r="3465" spans="1:8" x14ac:dyDescent="0.2">
      <c r="A3465" s="69">
        <v>3465</v>
      </c>
      <c r="B3465" s="59" t="s">
        <v>8819</v>
      </c>
      <c r="C3465" s="59" t="s">
        <v>8820</v>
      </c>
      <c r="D3465" s="59" t="s">
        <v>8821</v>
      </c>
      <c r="E3465" s="60">
        <v>3203289862</v>
      </c>
      <c r="F3465" s="61" t="s">
        <v>6068</v>
      </c>
      <c r="H3465" s="61" t="s">
        <v>8611</v>
      </c>
    </row>
    <row r="3466" spans="1:8" x14ac:dyDescent="0.2">
      <c r="A3466" s="69">
        <v>3466</v>
      </c>
      <c r="B3466" s="59" t="s">
        <v>8822</v>
      </c>
      <c r="C3466" s="59" t="s">
        <v>8081</v>
      </c>
      <c r="D3466" s="59" t="s">
        <v>8823</v>
      </c>
      <c r="E3466" s="60">
        <v>3227769199</v>
      </c>
      <c r="F3466" s="61" t="s">
        <v>8615</v>
      </c>
      <c r="H3466" s="61" t="s">
        <v>8611</v>
      </c>
    </row>
    <row r="3467" spans="1:8" x14ac:dyDescent="0.2">
      <c r="A3467" s="69">
        <v>3467</v>
      </c>
      <c r="B3467" s="59" t="s">
        <v>8824</v>
      </c>
      <c r="C3467" s="59" t="s">
        <v>8825</v>
      </c>
      <c r="D3467" s="59" t="s">
        <v>8826</v>
      </c>
      <c r="E3467" s="60">
        <v>3143503245</v>
      </c>
      <c r="F3467" s="61" t="s">
        <v>961</v>
      </c>
      <c r="H3467" s="61" t="s">
        <v>8611</v>
      </c>
    </row>
    <row r="3468" spans="1:8" x14ac:dyDescent="0.2">
      <c r="A3468" s="69">
        <v>3468</v>
      </c>
      <c r="B3468" s="59" t="s">
        <v>7440</v>
      </c>
      <c r="C3468" s="59" t="s">
        <v>8827</v>
      </c>
      <c r="D3468" s="59" t="s">
        <v>8828</v>
      </c>
      <c r="E3468" s="60">
        <v>6636701</v>
      </c>
      <c r="F3468" s="61" t="s">
        <v>961</v>
      </c>
      <c r="H3468" s="61" t="s">
        <v>8611</v>
      </c>
    </row>
    <row r="3469" spans="1:8" x14ac:dyDescent="0.2">
      <c r="A3469" s="69">
        <v>3469</v>
      </c>
      <c r="B3469" s="59" t="s">
        <v>8829</v>
      </c>
      <c r="C3469" s="59" t="s">
        <v>8830</v>
      </c>
      <c r="D3469" s="59" t="s">
        <v>8831</v>
      </c>
      <c r="E3469" s="60">
        <v>3155892728</v>
      </c>
      <c r="F3469" s="61" t="s">
        <v>4631</v>
      </c>
      <c r="H3469" s="61" t="s">
        <v>8611</v>
      </c>
    </row>
    <row r="3470" spans="1:8" x14ac:dyDescent="0.2">
      <c r="A3470" s="69">
        <v>3470</v>
      </c>
      <c r="B3470" s="59" t="s">
        <v>8832</v>
      </c>
      <c r="C3470" s="59" t="s">
        <v>8833</v>
      </c>
      <c r="D3470" s="59" t="s">
        <v>8834</v>
      </c>
      <c r="E3470" s="60">
        <v>3224290066</v>
      </c>
      <c r="F3470" s="61" t="s">
        <v>4631</v>
      </c>
      <c r="H3470" s="61" t="s">
        <v>8611</v>
      </c>
    </row>
    <row r="3471" spans="1:8" x14ac:dyDescent="0.2">
      <c r="A3471" s="69">
        <v>3471</v>
      </c>
      <c r="B3471" s="59" t="s">
        <v>8835</v>
      </c>
      <c r="C3471" s="59" t="s">
        <v>8836</v>
      </c>
      <c r="D3471" s="59" t="s">
        <v>8837</v>
      </c>
      <c r="E3471" s="60">
        <v>3143472249</v>
      </c>
      <c r="F3471" s="61" t="s">
        <v>4631</v>
      </c>
      <c r="H3471" s="61" t="s">
        <v>8611</v>
      </c>
    </row>
    <row r="3472" spans="1:8" x14ac:dyDescent="0.2">
      <c r="A3472" s="69">
        <v>3472</v>
      </c>
      <c r="B3472" s="59" t="s">
        <v>1213</v>
      </c>
      <c r="C3472" s="59" t="s">
        <v>8838</v>
      </c>
      <c r="D3472" s="59" t="s">
        <v>8839</v>
      </c>
      <c r="E3472" s="60">
        <v>3213531672</v>
      </c>
      <c r="F3472" s="61" t="s">
        <v>4631</v>
      </c>
      <c r="H3472" s="61" t="s">
        <v>8611</v>
      </c>
    </row>
    <row r="3473" spans="1:8" x14ac:dyDescent="0.2">
      <c r="A3473" s="69">
        <v>3473</v>
      </c>
      <c r="B3473" s="59" t="s">
        <v>8840</v>
      </c>
      <c r="C3473" s="59" t="s">
        <v>2823</v>
      </c>
      <c r="D3473" s="59" t="s">
        <v>8841</v>
      </c>
      <c r="E3473" s="60">
        <v>3504851172</v>
      </c>
      <c r="F3473" s="61" t="s">
        <v>4631</v>
      </c>
      <c r="H3473" s="61" t="s">
        <v>8611</v>
      </c>
    </row>
    <row r="3474" spans="1:8" x14ac:dyDescent="0.2">
      <c r="A3474" s="69">
        <v>3474</v>
      </c>
      <c r="B3474" s="59" t="s">
        <v>8842</v>
      </c>
      <c r="C3474" s="59" t="s">
        <v>8843</v>
      </c>
      <c r="D3474" s="59" t="s">
        <v>8844</v>
      </c>
      <c r="E3474" s="60">
        <v>3002835458</v>
      </c>
      <c r="F3474" s="61" t="s">
        <v>8741</v>
      </c>
      <c r="H3474" s="61" t="s">
        <v>8611</v>
      </c>
    </row>
    <row r="3475" spans="1:8" x14ac:dyDescent="0.2">
      <c r="A3475" s="69">
        <v>3475</v>
      </c>
      <c r="B3475" s="59" t="s">
        <v>8845</v>
      </c>
      <c r="C3475" s="59" t="s">
        <v>8846</v>
      </c>
      <c r="D3475" s="59" t="s">
        <v>8847</v>
      </c>
      <c r="E3475" s="60">
        <v>3203795559</v>
      </c>
      <c r="F3475" s="61" t="s">
        <v>2621</v>
      </c>
      <c r="H3475" s="61" t="s">
        <v>8611</v>
      </c>
    </row>
    <row r="3476" spans="1:8" x14ac:dyDescent="0.2">
      <c r="A3476" s="69">
        <v>3476</v>
      </c>
      <c r="B3476" s="59" t="s">
        <v>8848</v>
      </c>
      <c r="C3476" s="59" t="s">
        <v>8849</v>
      </c>
      <c r="D3476" s="59" t="s">
        <v>8850</v>
      </c>
      <c r="E3476" s="60">
        <v>3214606394</v>
      </c>
      <c r="F3476" s="61" t="s">
        <v>2621</v>
      </c>
      <c r="H3476" s="61" t="s">
        <v>8611</v>
      </c>
    </row>
    <row r="3477" spans="1:8" x14ac:dyDescent="0.2">
      <c r="A3477" s="69">
        <v>3477</v>
      </c>
      <c r="B3477" s="59" t="s">
        <v>3422</v>
      </c>
      <c r="C3477" s="59" t="s">
        <v>8852</v>
      </c>
      <c r="D3477" s="59" t="s">
        <v>8853</v>
      </c>
      <c r="E3477" s="60">
        <v>3123234276</v>
      </c>
      <c r="F3477" s="61" t="s">
        <v>3969</v>
      </c>
      <c r="H3477" s="61" t="s">
        <v>8611</v>
      </c>
    </row>
    <row r="3478" spans="1:8" x14ac:dyDescent="0.2">
      <c r="A3478" s="69">
        <v>3478</v>
      </c>
      <c r="B3478" s="59" t="s">
        <v>8854</v>
      </c>
      <c r="C3478" s="59" t="s">
        <v>8855</v>
      </c>
      <c r="D3478" s="59" t="s">
        <v>8856</v>
      </c>
      <c r="E3478" s="60">
        <v>3202012742</v>
      </c>
      <c r="F3478" s="61" t="s">
        <v>3564</v>
      </c>
      <c r="H3478" s="61" t="s">
        <v>8611</v>
      </c>
    </row>
    <row r="3479" spans="1:8" x14ac:dyDescent="0.2">
      <c r="A3479" s="69">
        <v>3479</v>
      </c>
      <c r="B3479" s="59" t="s">
        <v>8857</v>
      </c>
      <c r="C3479" s="59" t="s">
        <v>639</v>
      </c>
      <c r="D3479" s="59" t="s">
        <v>8858</v>
      </c>
      <c r="E3479" s="60">
        <v>3134969960</v>
      </c>
      <c r="F3479" s="61" t="s">
        <v>8784</v>
      </c>
      <c r="H3479" s="61" t="s">
        <v>8611</v>
      </c>
    </row>
    <row r="3480" spans="1:8" x14ac:dyDescent="0.2">
      <c r="A3480" s="69">
        <v>3480</v>
      </c>
      <c r="B3480" s="59" t="s">
        <v>8873</v>
      </c>
      <c r="C3480" s="59" t="s">
        <v>8874</v>
      </c>
      <c r="D3480" s="59" t="s">
        <v>8875</v>
      </c>
      <c r="E3480" s="60">
        <v>3135820922</v>
      </c>
      <c r="F3480" s="61" t="s">
        <v>8876</v>
      </c>
      <c r="H3480" s="61" t="s">
        <v>8611</v>
      </c>
    </row>
    <row r="3481" spans="1:8" x14ac:dyDescent="0.2">
      <c r="A3481" s="69">
        <v>3481</v>
      </c>
      <c r="B3481" s="59" t="s">
        <v>8877</v>
      </c>
      <c r="C3481" s="59" t="s">
        <v>8878</v>
      </c>
      <c r="D3481" s="59" t="s">
        <v>8879</v>
      </c>
      <c r="E3481" s="60">
        <v>3202767504</v>
      </c>
      <c r="F3481" s="61" t="s">
        <v>1062</v>
      </c>
      <c r="H3481" s="61" t="s">
        <v>8611</v>
      </c>
    </row>
    <row r="3482" spans="1:8" x14ac:dyDescent="0.2">
      <c r="A3482" s="69">
        <v>3482</v>
      </c>
      <c r="B3482" s="59" t="s">
        <v>8880</v>
      </c>
      <c r="C3482" s="59" t="s">
        <v>8881</v>
      </c>
      <c r="D3482" s="59" t="s">
        <v>8882</v>
      </c>
      <c r="E3482" s="60">
        <v>3204157032</v>
      </c>
      <c r="F3482" s="61" t="s">
        <v>1062</v>
      </c>
      <c r="H3482" s="61" t="s">
        <v>8611</v>
      </c>
    </row>
    <row r="3483" spans="1:8" x14ac:dyDescent="0.2">
      <c r="A3483" s="69">
        <v>3483</v>
      </c>
      <c r="B3483" s="59" t="s">
        <v>8883</v>
      </c>
      <c r="C3483" s="59" t="s">
        <v>8884</v>
      </c>
      <c r="D3483" s="59" t="s">
        <v>8885</v>
      </c>
      <c r="E3483" s="60">
        <v>3219679797</v>
      </c>
      <c r="F3483" s="61" t="s">
        <v>1062</v>
      </c>
      <c r="H3483" s="61" t="s">
        <v>8611</v>
      </c>
    </row>
    <row r="3484" spans="1:8" x14ac:dyDescent="0.2">
      <c r="A3484" s="69">
        <v>3484</v>
      </c>
      <c r="B3484" s="59" t="s">
        <v>8886</v>
      </c>
      <c r="C3484" s="59" t="s">
        <v>8887</v>
      </c>
      <c r="D3484" s="59" t="s">
        <v>8888</v>
      </c>
      <c r="E3484" s="60">
        <v>3013340024</v>
      </c>
      <c r="F3484" s="61" t="s">
        <v>2302</v>
      </c>
      <c r="H3484" s="61" t="s">
        <v>8611</v>
      </c>
    </row>
    <row r="3485" spans="1:8" x14ac:dyDescent="0.2">
      <c r="A3485" s="69">
        <v>3485</v>
      </c>
      <c r="B3485" s="59" t="s">
        <v>8889</v>
      </c>
      <c r="C3485" s="59" t="s">
        <v>8890</v>
      </c>
      <c r="D3485" s="59" t="s">
        <v>8891</v>
      </c>
      <c r="E3485" s="60">
        <v>3126883694</v>
      </c>
      <c r="F3485" s="61" t="s">
        <v>2302</v>
      </c>
      <c r="H3485" s="61" t="s">
        <v>8631</v>
      </c>
    </row>
    <row r="3486" spans="1:8" x14ac:dyDescent="0.2">
      <c r="A3486" s="69">
        <v>3486</v>
      </c>
      <c r="B3486" s="59" t="s">
        <v>8893</v>
      </c>
      <c r="C3486" s="59" t="s">
        <v>8894</v>
      </c>
      <c r="D3486" s="59" t="s">
        <v>8895</v>
      </c>
      <c r="E3486" s="60">
        <v>3152809059</v>
      </c>
      <c r="F3486" s="61" t="s">
        <v>2662</v>
      </c>
      <c r="H3486" s="61" t="s">
        <v>8611</v>
      </c>
    </row>
    <row r="3487" spans="1:8" x14ac:dyDescent="0.2">
      <c r="A3487" s="69">
        <v>3487</v>
      </c>
      <c r="B3487" s="59" t="s">
        <v>8896</v>
      </c>
      <c r="C3487" s="59" t="s">
        <v>8897</v>
      </c>
      <c r="D3487" s="59" t="s">
        <v>8898</v>
      </c>
      <c r="E3487" s="60">
        <v>3132212927</v>
      </c>
      <c r="F3487" s="61" t="s">
        <v>3486</v>
      </c>
      <c r="H3487" s="61" t="s">
        <v>8611</v>
      </c>
    </row>
    <row r="3488" spans="1:8" x14ac:dyDescent="0.2">
      <c r="A3488" s="69">
        <v>3488</v>
      </c>
      <c r="B3488" s="59" t="s">
        <v>8899</v>
      </c>
      <c r="C3488" s="59" t="s">
        <v>8900</v>
      </c>
      <c r="D3488" s="59" t="s">
        <v>8901</v>
      </c>
      <c r="E3488" s="60">
        <v>3112118980</v>
      </c>
      <c r="F3488" s="61" t="s">
        <v>8902</v>
      </c>
      <c r="H3488" s="61" t="s">
        <v>8611</v>
      </c>
    </row>
    <row r="3489" spans="1:8" x14ac:dyDescent="0.2">
      <c r="A3489" s="69">
        <v>3489</v>
      </c>
      <c r="B3489" s="59" t="s">
        <v>8903</v>
      </c>
      <c r="C3489" s="59" t="s">
        <v>8904</v>
      </c>
      <c r="D3489" s="59" t="s">
        <v>8905</v>
      </c>
      <c r="E3489" s="60">
        <v>3194740067</v>
      </c>
      <c r="F3489" s="61" t="s">
        <v>8902</v>
      </c>
      <c r="H3489" s="61" t="s">
        <v>8611</v>
      </c>
    </row>
    <row r="3490" spans="1:8" x14ac:dyDescent="0.2">
      <c r="A3490" s="69">
        <v>3490</v>
      </c>
      <c r="B3490" s="59" t="s">
        <v>6079</v>
      </c>
      <c r="C3490" s="59" t="s">
        <v>8906</v>
      </c>
      <c r="D3490" s="59" t="s">
        <v>8907</v>
      </c>
      <c r="E3490" s="60">
        <v>3143877162</v>
      </c>
      <c r="F3490" s="61" t="s">
        <v>8615</v>
      </c>
      <c r="H3490" s="61" t="s">
        <v>8611</v>
      </c>
    </row>
    <row r="3491" spans="1:8" x14ac:dyDescent="0.2">
      <c r="A3491" s="69">
        <v>3491</v>
      </c>
      <c r="B3491" s="59" t="s">
        <v>8908</v>
      </c>
      <c r="C3491" s="59" t="s">
        <v>1348</v>
      </c>
      <c r="D3491" s="59" t="s">
        <v>8909</v>
      </c>
      <c r="E3491" s="60">
        <v>3016208876</v>
      </c>
      <c r="F3491" s="61" t="s">
        <v>8615</v>
      </c>
      <c r="H3491" s="61" t="s">
        <v>8611</v>
      </c>
    </row>
    <row r="3492" spans="1:8" x14ac:dyDescent="0.2">
      <c r="A3492" s="69">
        <v>3492</v>
      </c>
      <c r="B3492" s="59" t="s">
        <v>8910</v>
      </c>
      <c r="C3492" s="59" t="s">
        <v>8911</v>
      </c>
      <c r="D3492" s="59" t="s">
        <v>8912</v>
      </c>
      <c r="E3492" s="60">
        <v>3112245171</v>
      </c>
      <c r="F3492" s="61" t="s">
        <v>4631</v>
      </c>
      <c r="H3492" s="61" t="s">
        <v>8631</v>
      </c>
    </row>
    <row r="3493" spans="1:8" x14ac:dyDescent="0.2">
      <c r="A3493" s="69">
        <v>3493</v>
      </c>
      <c r="B3493" s="59" t="s">
        <v>8913</v>
      </c>
      <c r="C3493" s="59" t="s">
        <v>8914</v>
      </c>
      <c r="D3493" s="59" t="s">
        <v>8915</v>
      </c>
      <c r="E3493" s="60">
        <v>3132853681</v>
      </c>
      <c r="F3493" s="61" t="s">
        <v>4631</v>
      </c>
      <c r="H3493" s="61" t="s">
        <v>8611</v>
      </c>
    </row>
    <row r="3494" spans="1:8" x14ac:dyDescent="0.2">
      <c r="A3494" s="69">
        <v>3494</v>
      </c>
      <c r="B3494" s="59" t="s">
        <v>8916</v>
      </c>
      <c r="C3494" s="59" t="s">
        <v>8917</v>
      </c>
      <c r="D3494" s="59" t="s">
        <v>8918</v>
      </c>
      <c r="E3494" s="60">
        <v>3106760124</v>
      </c>
      <c r="F3494" s="61" t="s">
        <v>8752</v>
      </c>
      <c r="H3494" s="61" t="s">
        <v>8611</v>
      </c>
    </row>
    <row r="3495" spans="1:8" x14ac:dyDescent="0.2">
      <c r="A3495" s="69">
        <v>3495</v>
      </c>
      <c r="B3495" s="59" t="s">
        <v>8919</v>
      </c>
      <c r="C3495" s="59" t="s">
        <v>8920</v>
      </c>
      <c r="D3495" s="59" t="s">
        <v>8921</v>
      </c>
      <c r="E3495" s="60">
        <v>3118997651</v>
      </c>
      <c r="F3495" s="61" t="s">
        <v>8752</v>
      </c>
      <c r="H3495" s="61" t="s">
        <v>8611</v>
      </c>
    </row>
    <row r="3496" spans="1:8" x14ac:dyDescent="0.2">
      <c r="A3496" s="69">
        <v>3496</v>
      </c>
      <c r="B3496" s="59" t="s">
        <v>8922</v>
      </c>
      <c r="C3496" s="59" t="s">
        <v>8923</v>
      </c>
      <c r="D3496" s="59" t="s">
        <v>8924</v>
      </c>
      <c r="E3496" s="60">
        <v>3204706031</v>
      </c>
      <c r="F3496" s="61" t="s">
        <v>5037</v>
      </c>
      <c r="H3496" s="61" t="s">
        <v>8611</v>
      </c>
    </row>
    <row r="3497" spans="1:8" x14ac:dyDescent="0.2">
      <c r="A3497" s="69">
        <v>3497</v>
      </c>
      <c r="B3497" s="59" t="s">
        <v>8925</v>
      </c>
      <c r="C3497" s="59" t="s">
        <v>639</v>
      </c>
      <c r="D3497" s="59" t="s">
        <v>8926</v>
      </c>
      <c r="E3497" s="60">
        <v>41492928</v>
      </c>
      <c r="F3497" s="61" t="s">
        <v>2621</v>
      </c>
      <c r="H3497" s="61" t="s">
        <v>8611</v>
      </c>
    </row>
    <row r="3498" spans="1:8" x14ac:dyDescent="0.2">
      <c r="A3498" s="69">
        <v>3498</v>
      </c>
      <c r="B3498" s="59" t="s">
        <v>8927</v>
      </c>
      <c r="C3498" s="59" t="s">
        <v>8928</v>
      </c>
      <c r="D3498" s="59" t="s">
        <v>8929</v>
      </c>
      <c r="E3498" s="60">
        <v>3114619205</v>
      </c>
      <c r="F3498" s="61" t="s">
        <v>2621</v>
      </c>
      <c r="H3498" s="61" t="s">
        <v>8611</v>
      </c>
    </row>
    <row r="3499" spans="1:8" x14ac:dyDescent="0.2">
      <c r="A3499" s="69">
        <v>3499</v>
      </c>
      <c r="B3499" s="59" t="s">
        <v>8930</v>
      </c>
      <c r="C3499" s="59" t="s">
        <v>8931</v>
      </c>
      <c r="D3499" s="59" t="s">
        <v>8932</v>
      </c>
      <c r="E3499" s="60">
        <v>7722948</v>
      </c>
      <c r="F3499" s="61" t="s">
        <v>8933</v>
      </c>
      <c r="H3499" s="61" t="s">
        <v>8611</v>
      </c>
    </row>
    <row r="3500" spans="1:8" x14ac:dyDescent="0.2">
      <c r="A3500" s="69">
        <v>3500</v>
      </c>
      <c r="B3500" s="59" t="s">
        <v>8934</v>
      </c>
      <c r="C3500" s="59" t="s">
        <v>8155</v>
      </c>
      <c r="D3500" s="59" t="s">
        <v>8935</v>
      </c>
      <c r="E3500" s="60">
        <v>7531008</v>
      </c>
      <c r="F3500" s="61" t="s">
        <v>3564</v>
      </c>
      <c r="H3500" s="61" t="s">
        <v>8611</v>
      </c>
    </row>
    <row r="3501" spans="1:8" x14ac:dyDescent="0.2">
      <c r="A3501" s="69">
        <v>3501</v>
      </c>
      <c r="B3501" s="59" t="s">
        <v>8936</v>
      </c>
      <c r="C3501" s="59" t="s">
        <v>8937</v>
      </c>
      <c r="D3501" s="59" t="s">
        <v>8938</v>
      </c>
      <c r="E3501" s="60">
        <v>3105747411</v>
      </c>
      <c r="F3501" s="61" t="s">
        <v>3564</v>
      </c>
      <c r="H3501" s="61" t="s">
        <v>8611</v>
      </c>
    </row>
    <row r="3502" spans="1:8" x14ac:dyDescent="0.2">
      <c r="A3502" s="69">
        <v>3502</v>
      </c>
      <c r="B3502" s="59" t="s">
        <v>8939</v>
      </c>
      <c r="C3502" s="59" t="s">
        <v>1348</v>
      </c>
      <c r="D3502" s="59" t="s">
        <v>8940</v>
      </c>
      <c r="E3502" s="60">
        <v>3114900678</v>
      </c>
      <c r="F3502" s="61" t="s">
        <v>8772</v>
      </c>
      <c r="H3502" s="61" t="s">
        <v>8611</v>
      </c>
    </row>
    <row r="3503" spans="1:8" x14ac:dyDescent="0.2">
      <c r="A3503" s="69">
        <v>3503</v>
      </c>
      <c r="B3503" s="59" t="s">
        <v>8941</v>
      </c>
      <c r="C3503" s="59" t="s">
        <v>8942</v>
      </c>
      <c r="D3503" s="59" t="s">
        <v>8943</v>
      </c>
      <c r="E3503" s="60">
        <v>3133440956</v>
      </c>
      <c r="F3503" s="61" t="s">
        <v>8784</v>
      </c>
      <c r="H3503" s="61" t="s">
        <v>8631</v>
      </c>
    </row>
    <row r="3504" spans="1:8" x14ac:dyDescent="0.2">
      <c r="A3504" s="69">
        <v>3504</v>
      </c>
      <c r="B3504" s="59" t="s">
        <v>8944</v>
      </c>
      <c r="C3504" s="59" t="s">
        <v>8945</v>
      </c>
      <c r="D3504" s="59" t="s">
        <v>8946</v>
      </c>
      <c r="E3504" s="60">
        <v>3182829104</v>
      </c>
      <c r="F3504" s="61" t="s">
        <v>3564</v>
      </c>
      <c r="H3504" s="61" t="s">
        <v>8611</v>
      </c>
    </row>
    <row r="3505" spans="1:8" x14ac:dyDescent="0.2">
      <c r="A3505" s="69">
        <v>3505</v>
      </c>
      <c r="B3505" s="59" t="s">
        <v>8955</v>
      </c>
      <c r="C3505" s="59" t="s">
        <v>8956</v>
      </c>
      <c r="D3505" s="59" t="s">
        <v>8957</v>
      </c>
      <c r="E3505" s="60">
        <v>3203886355</v>
      </c>
      <c r="F3505" s="61" t="s">
        <v>1062</v>
      </c>
      <c r="H3505" s="61" t="s">
        <v>8611</v>
      </c>
    </row>
    <row r="3506" spans="1:8" x14ac:dyDescent="0.2">
      <c r="A3506" s="69">
        <v>3506</v>
      </c>
      <c r="B3506" s="59" t="s">
        <v>8958</v>
      </c>
      <c r="C3506" s="59" t="s">
        <v>5678</v>
      </c>
      <c r="D3506" s="59" t="s">
        <v>8959</v>
      </c>
      <c r="E3506" s="60">
        <v>3123422336</v>
      </c>
      <c r="F3506" s="61" t="s">
        <v>1062</v>
      </c>
      <c r="H3506" s="61" t="s">
        <v>8611</v>
      </c>
    </row>
    <row r="3507" spans="1:8" x14ac:dyDescent="0.2">
      <c r="A3507" s="69">
        <v>3507</v>
      </c>
      <c r="B3507" s="59" t="s">
        <v>8960</v>
      </c>
      <c r="C3507" s="59" t="s">
        <v>8961</v>
      </c>
      <c r="D3507" s="59" t="s">
        <v>8962</v>
      </c>
      <c r="E3507" s="60">
        <v>3508958008</v>
      </c>
      <c r="F3507" s="61" t="s">
        <v>8698</v>
      </c>
      <c r="H3507" s="61" t="s">
        <v>8611</v>
      </c>
    </row>
    <row r="3508" spans="1:8" x14ac:dyDescent="0.2">
      <c r="A3508" s="69">
        <v>3508</v>
      </c>
      <c r="B3508" s="59" t="s">
        <v>8963</v>
      </c>
      <c r="C3508" s="59" t="s">
        <v>8964</v>
      </c>
      <c r="D3508" s="59" t="s">
        <v>8965</v>
      </c>
      <c r="E3508" s="60">
        <v>3125544591</v>
      </c>
      <c r="F3508" s="61" t="s">
        <v>2302</v>
      </c>
      <c r="H3508" s="61" t="s">
        <v>8611</v>
      </c>
    </row>
    <row r="3509" spans="1:8" x14ac:dyDescent="0.2">
      <c r="A3509" s="69">
        <v>3509</v>
      </c>
      <c r="B3509" s="59" t="s">
        <v>8966</v>
      </c>
      <c r="C3509" s="59" t="s">
        <v>1348</v>
      </c>
      <c r="D3509" s="59" t="s">
        <v>8967</v>
      </c>
      <c r="E3509" s="60">
        <v>3407768</v>
      </c>
      <c r="F3509" s="61" t="s">
        <v>2662</v>
      </c>
      <c r="H3509" s="61" t="s">
        <v>8611</v>
      </c>
    </row>
    <row r="3510" spans="1:8" x14ac:dyDescent="0.2">
      <c r="A3510" s="69">
        <v>3510</v>
      </c>
      <c r="B3510" s="59" t="s">
        <v>8968</v>
      </c>
      <c r="C3510" s="59" t="s">
        <v>8969</v>
      </c>
      <c r="D3510" s="59" t="s">
        <v>8970</v>
      </c>
      <c r="E3510" s="60">
        <v>3123390439</v>
      </c>
      <c r="F3510" s="61" t="s">
        <v>8971</v>
      </c>
      <c r="H3510" s="61" t="s">
        <v>8611</v>
      </c>
    </row>
    <row r="3511" spans="1:8" x14ac:dyDescent="0.2">
      <c r="A3511" s="69">
        <v>3511</v>
      </c>
      <c r="B3511" s="59" t="s">
        <v>8972</v>
      </c>
      <c r="C3511" s="59" t="s">
        <v>8973</v>
      </c>
      <c r="D3511" s="59" t="s">
        <v>8974</v>
      </c>
      <c r="E3511" s="60">
        <v>3197987906</v>
      </c>
      <c r="F3511" s="61" t="s">
        <v>8810</v>
      </c>
      <c r="H3511" s="61" t="s">
        <v>8611</v>
      </c>
    </row>
    <row r="3512" spans="1:8" x14ac:dyDescent="0.2">
      <c r="A3512" s="69">
        <v>3512</v>
      </c>
      <c r="B3512" s="59" t="s">
        <v>8975</v>
      </c>
      <c r="C3512" s="59" t="s">
        <v>8976</v>
      </c>
      <c r="D3512" s="59" t="s">
        <v>8977</v>
      </c>
      <c r="E3512" s="60">
        <v>3118042405</v>
      </c>
      <c r="F3512" s="61" t="s">
        <v>8902</v>
      </c>
      <c r="H3512" s="61" t="s">
        <v>8611</v>
      </c>
    </row>
    <row r="3513" spans="1:8" x14ac:dyDescent="0.2">
      <c r="A3513" s="69">
        <v>3513</v>
      </c>
      <c r="B3513" s="59" t="s">
        <v>8978</v>
      </c>
      <c r="C3513" s="59" t="s">
        <v>8979</v>
      </c>
      <c r="D3513" s="59" t="s">
        <v>9188</v>
      </c>
      <c r="E3513" s="60">
        <v>3504282065</v>
      </c>
      <c r="F3513" s="61" t="s">
        <v>8902</v>
      </c>
      <c r="H3513" s="61" t="s">
        <v>8611</v>
      </c>
    </row>
    <row r="3514" spans="1:8" x14ac:dyDescent="0.2">
      <c r="A3514" s="69">
        <v>3514</v>
      </c>
      <c r="B3514" s="59" t="s">
        <v>8980</v>
      </c>
      <c r="C3514" s="59" t="s">
        <v>8981</v>
      </c>
      <c r="D3514" s="59" t="s">
        <v>8982</v>
      </c>
      <c r="E3514" s="60">
        <v>3168741457</v>
      </c>
      <c r="F3514" s="61" t="s">
        <v>8615</v>
      </c>
      <c r="H3514" s="61" t="s">
        <v>8611</v>
      </c>
    </row>
    <row r="3515" spans="1:8" x14ac:dyDescent="0.2">
      <c r="A3515" s="69">
        <v>3515</v>
      </c>
      <c r="B3515" s="59" t="s">
        <v>8983</v>
      </c>
      <c r="C3515" s="59" t="s">
        <v>8984</v>
      </c>
      <c r="D3515" s="59" t="s">
        <v>8985</v>
      </c>
      <c r="E3515" s="60">
        <v>3203416564</v>
      </c>
      <c r="F3515" s="61" t="s">
        <v>8615</v>
      </c>
      <c r="H3515" s="61" t="s">
        <v>8611</v>
      </c>
    </row>
    <row r="3516" spans="1:8" x14ac:dyDescent="0.2">
      <c r="A3516" s="69">
        <v>3516</v>
      </c>
      <c r="B3516" s="59" t="s">
        <v>8362</v>
      </c>
      <c r="C3516" s="59" t="s">
        <v>8986</v>
      </c>
      <c r="D3516" s="59" t="s">
        <v>8987</v>
      </c>
      <c r="E3516" s="60">
        <v>3114922484</v>
      </c>
      <c r="F3516" s="61" t="s">
        <v>4631</v>
      </c>
      <c r="H3516" s="61" t="s">
        <v>8611</v>
      </c>
    </row>
    <row r="3517" spans="1:8" x14ac:dyDescent="0.2">
      <c r="A3517" s="69">
        <v>3517</v>
      </c>
      <c r="B3517" s="59" t="s">
        <v>8988</v>
      </c>
      <c r="C3517" s="59" t="s">
        <v>8989</v>
      </c>
      <c r="D3517" s="59" t="s">
        <v>8990</v>
      </c>
      <c r="E3517" s="60">
        <v>3143749713</v>
      </c>
      <c r="F3517" s="61" t="s">
        <v>2631</v>
      </c>
      <c r="H3517" s="61" t="s">
        <v>8611</v>
      </c>
    </row>
    <row r="3518" spans="1:8" x14ac:dyDescent="0.2">
      <c r="A3518" s="69">
        <v>3518</v>
      </c>
      <c r="B3518" s="59" t="s">
        <v>8991</v>
      </c>
      <c r="C3518" s="59" t="s">
        <v>8992</v>
      </c>
      <c r="D3518" s="59" t="s">
        <v>8993</v>
      </c>
      <c r="E3518" s="60">
        <v>3148646489</v>
      </c>
      <c r="F3518" s="61" t="s">
        <v>8994</v>
      </c>
      <c r="H3518" s="61" t="s">
        <v>8611</v>
      </c>
    </row>
    <row r="3519" spans="1:8" x14ac:dyDescent="0.2">
      <c r="A3519" s="69">
        <v>3519</v>
      </c>
      <c r="B3519" s="59" t="s">
        <v>8995</v>
      </c>
      <c r="C3519" s="59" t="s">
        <v>8996</v>
      </c>
      <c r="D3519" s="59" t="s">
        <v>8997</v>
      </c>
      <c r="E3519" s="60">
        <v>3144065749</v>
      </c>
      <c r="F3519" s="61" t="s">
        <v>3564</v>
      </c>
      <c r="H3519" s="61" t="s">
        <v>8611</v>
      </c>
    </row>
    <row r="3520" spans="1:8" x14ac:dyDescent="0.2">
      <c r="A3520" s="69">
        <v>3520</v>
      </c>
      <c r="B3520" s="59" t="s">
        <v>8998</v>
      </c>
      <c r="C3520" s="59" t="s">
        <v>8999</v>
      </c>
      <c r="D3520" s="59" t="s">
        <v>9000</v>
      </c>
      <c r="E3520" s="60">
        <v>3115032989</v>
      </c>
      <c r="F3520" s="61" t="s">
        <v>3564</v>
      </c>
      <c r="H3520" s="61" t="s">
        <v>8611</v>
      </c>
    </row>
    <row r="3521" spans="1:8" x14ac:dyDescent="0.2">
      <c r="A3521" s="69">
        <v>3521</v>
      </c>
      <c r="B3521" s="59" t="s">
        <v>9001</v>
      </c>
      <c r="C3521" s="59" t="s">
        <v>9002</v>
      </c>
      <c r="D3521" s="59" t="s">
        <v>9003</v>
      </c>
      <c r="E3521" s="60">
        <v>3123861064</v>
      </c>
      <c r="F3521" s="61" t="s">
        <v>3564</v>
      </c>
      <c r="H3521" s="61" t="s">
        <v>8611</v>
      </c>
    </row>
    <row r="3522" spans="1:8" x14ac:dyDescent="0.2">
      <c r="A3522" s="69">
        <v>3522</v>
      </c>
      <c r="B3522" s="59" t="s">
        <v>9004</v>
      </c>
      <c r="C3522" s="59" t="s">
        <v>9005</v>
      </c>
      <c r="D3522" s="59" t="s">
        <v>9006</v>
      </c>
      <c r="E3522" s="60">
        <v>3024238815</v>
      </c>
      <c r="F3522" s="61" t="s">
        <v>8656</v>
      </c>
      <c r="H3522" s="61" t="s">
        <v>8611</v>
      </c>
    </row>
    <row r="3523" spans="1:8" x14ac:dyDescent="0.2">
      <c r="A3523" s="69">
        <v>3523</v>
      </c>
      <c r="B3523" s="59" t="s">
        <v>3972</v>
      </c>
      <c r="C3523" s="59" t="s">
        <v>9007</v>
      </c>
      <c r="D3523" s="59" t="s">
        <v>9008</v>
      </c>
      <c r="E3523" s="60">
        <v>3102392531</v>
      </c>
      <c r="F3523" s="61" t="s">
        <v>8772</v>
      </c>
      <c r="H3523" s="61" t="s">
        <v>8611</v>
      </c>
    </row>
    <row r="3524" spans="1:8" x14ac:dyDescent="0.2">
      <c r="A3524" s="69">
        <v>3524</v>
      </c>
      <c r="B3524" s="59" t="s">
        <v>9009</v>
      </c>
      <c r="C3524" s="59" t="s">
        <v>9010</v>
      </c>
      <c r="D3524" s="59" t="s">
        <v>9011</v>
      </c>
      <c r="E3524" s="60">
        <v>3193599127</v>
      </c>
      <c r="F3524" s="61" t="s">
        <v>1062</v>
      </c>
      <c r="H3524" s="61" t="s">
        <v>8611</v>
      </c>
    </row>
    <row r="3525" spans="1:8" x14ac:dyDescent="0.2">
      <c r="A3525" s="69">
        <v>3525</v>
      </c>
      <c r="B3525" s="59" t="s">
        <v>9163</v>
      </c>
      <c r="C3525" s="59" t="s">
        <v>9012</v>
      </c>
      <c r="D3525" s="59" t="s">
        <v>9013</v>
      </c>
      <c r="E3525" s="60">
        <v>3126229716</v>
      </c>
      <c r="F3525" s="61" t="s">
        <v>1062</v>
      </c>
      <c r="H3525" s="61" t="s">
        <v>8611</v>
      </c>
    </row>
    <row r="3526" spans="1:8" x14ac:dyDescent="0.2">
      <c r="A3526" s="69">
        <v>3526</v>
      </c>
      <c r="B3526" s="59" t="s">
        <v>9014</v>
      </c>
      <c r="C3526" s="59" t="s">
        <v>9015</v>
      </c>
      <c r="D3526" s="59" t="s">
        <v>9016</v>
      </c>
      <c r="E3526" s="60">
        <v>3228264346</v>
      </c>
      <c r="F3526" s="61" t="s">
        <v>8876</v>
      </c>
      <c r="H3526" s="61" t="s">
        <v>8611</v>
      </c>
    </row>
    <row r="3527" spans="1:8" x14ac:dyDescent="0.2">
      <c r="A3527" s="69">
        <v>3527</v>
      </c>
      <c r="B3527" s="59" t="s">
        <v>9017</v>
      </c>
      <c r="C3527" s="59" t="s">
        <v>9018</v>
      </c>
      <c r="D3527" s="59" t="s">
        <v>9019</v>
      </c>
      <c r="E3527" s="60">
        <v>3639330</v>
      </c>
      <c r="F3527" s="61" t="s">
        <v>2302</v>
      </c>
      <c r="H3527" s="61" t="s">
        <v>8611</v>
      </c>
    </row>
    <row r="3528" spans="1:8" x14ac:dyDescent="0.2">
      <c r="A3528" s="69">
        <v>3528</v>
      </c>
      <c r="B3528" s="59" t="s">
        <v>9024</v>
      </c>
      <c r="C3528" s="59" t="s">
        <v>8964</v>
      </c>
      <c r="D3528" s="59" t="s">
        <v>9020</v>
      </c>
      <c r="E3528" s="60">
        <v>3125544591</v>
      </c>
      <c r="F3528" s="61" t="s">
        <v>2302</v>
      </c>
      <c r="H3528" s="61" t="s">
        <v>8611</v>
      </c>
    </row>
    <row r="3529" spans="1:8" x14ac:dyDescent="0.2">
      <c r="A3529" s="69">
        <v>3529</v>
      </c>
      <c r="B3529" s="59" t="s">
        <v>9023</v>
      </c>
      <c r="C3529" s="59" t="s">
        <v>9021</v>
      </c>
      <c r="D3529" s="59" t="s">
        <v>9022</v>
      </c>
      <c r="E3529" s="60">
        <v>3052558361</v>
      </c>
      <c r="F3529" s="61" t="s">
        <v>2662</v>
      </c>
      <c r="H3529" s="61" t="s">
        <v>8611</v>
      </c>
    </row>
    <row r="3530" spans="1:8" x14ac:dyDescent="0.2">
      <c r="A3530" s="69">
        <v>3530</v>
      </c>
      <c r="B3530" s="59" t="s">
        <v>9025</v>
      </c>
      <c r="C3530" s="59" t="s">
        <v>9026</v>
      </c>
      <c r="D3530" s="59" t="s">
        <v>9027</v>
      </c>
      <c r="E3530" s="60">
        <v>3222210260</v>
      </c>
      <c r="F3530" s="61" t="s">
        <v>2621</v>
      </c>
      <c r="H3530" s="61" t="s">
        <v>8611</v>
      </c>
    </row>
    <row r="3531" spans="1:8" x14ac:dyDescent="0.2">
      <c r="A3531" s="69">
        <v>3531</v>
      </c>
      <c r="B3531" s="59" t="s">
        <v>9028</v>
      </c>
      <c r="C3531" s="59" t="s">
        <v>9029</v>
      </c>
      <c r="D3531" s="59" t="s">
        <v>9030</v>
      </c>
      <c r="E3531" s="60">
        <v>3108824123</v>
      </c>
      <c r="F3531" s="61" t="s">
        <v>9031</v>
      </c>
      <c r="H3531" s="61" t="s">
        <v>8611</v>
      </c>
    </row>
    <row r="3532" spans="1:8" x14ac:dyDescent="0.2">
      <c r="A3532" s="69">
        <v>3532</v>
      </c>
      <c r="B3532" s="59" t="s">
        <v>9048</v>
      </c>
      <c r="C3532" s="59" t="s">
        <v>9049</v>
      </c>
      <c r="D3532" s="59" t="s">
        <v>9050</v>
      </c>
      <c r="E3532" s="60">
        <v>3202691671</v>
      </c>
      <c r="F3532" s="61" t="s">
        <v>8768</v>
      </c>
      <c r="H3532" s="61" t="s">
        <v>8611</v>
      </c>
    </row>
    <row r="3533" spans="1:8" x14ac:dyDescent="0.2">
      <c r="A3533" s="69">
        <v>3533</v>
      </c>
      <c r="B3533" s="59" t="s">
        <v>9054</v>
      </c>
      <c r="C3533" s="59" t="s">
        <v>8892</v>
      </c>
      <c r="D3533" s="59" t="s">
        <v>9055</v>
      </c>
      <c r="E3533" s="60">
        <v>3187865765</v>
      </c>
      <c r="F3533" s="61" t="s">
        <v>2662</v>
      </c>
      <c r="H3533" s="61" t="s">
        <v>8611</v>
      </c>
    </row>
    <row r="3534" spans="1:8" x14ac:dyDescent="0.2">
      <c r="A3534" s="69">
        <v>3534</v>
      </c>
      <c r="B3534" s="59" t="s">
        <v>9056</v>
      </c>
      <c r="C3534" s="59" t="s">
        <v>9057</v>
      </c>
      <c r="D3534" s="59" t="s">
        <v>9058</v>
      </c>
      <c r="E3534" s="60">
        <v>3106084387</v>
      </c>
      <c r="F3534" s="61" t="s">
        <v>8810</v>
      </c>
      <c r="H3534" s="61" t="s">
        <v>8611</v>
      </c>
    </row>
    <row r="3535" spans="1:8" x14ac:dyDescent="0.2">
      <c r="A3535" s="69">
        <v>3535</v>
      </c>
      <c r="C3535" s="59" t="s">
        <v>9059</v>
      </c>
      <c r="D3535" s="59" t="s">
        <v>9060</v>
      </c>
      <c r="E3535" s="60">
        <v>3124921210</v>
      </c>
      <c r="F3535" s="61" t="s">
        <v>8763</v>
      </c>
      <c r="H3535" s="61" t="s">
        <v>8611</v>
      </c>
    </row>
    <row r="3536" spans="1:8" x14ac:dyDescent="0.2">
      <c r="A3536" s="69">
        <v>3536</v>
      </c>
      <c r="B3536" s="59" t="s">
        <v>9061</v>
      </c>
      <c r="C3536" s="59" t="s">
        <v>9062</v>
      </c>
      <c r="D3536" s="59" t="s">
        <v>9063</v>
      </c>
      <c r="E3536" s="60">
        <v>3165081432</v>
      </c>
      <c r="F3536" s="61" t="s">
        <v>8763</v>
      </c>
      <c r="H3536" s="61" t="s">
        <v>8611</v>
      </c>
    </row>
    <row r="3537" spans="1:8" x14ac:dyDescent="0.2">
      <c r="A3537" s="69">
        <v>3537</v>
      </c>
      <c r="B3537" s="59" t="s">
        <v>9064</v>
      </c>
      <c r="C3537" s="59" t="s">
        <v>9065</v>
      </c>
      <c r="D3537" s="59" t="s">
        <v>9066</v>
      </c>
      <c r="E3537" s="60">
        <v>3114544583</v>
      </c>
      <c r="F3537" s="61" t="s">
        <v>8994</v>
      </c>
      <c r="H3537" s="61" t="s">
        <v>8611</v>
      </c>
    </row>
    <row r="3538" spans="1:8" x14ac:dyDescent="0.2">
      <c r="A3538" s="69">
        <v>3538</v>
      </c>
      <c r="B3538" s="59" t="s">
        <v>9067</v>
      </c>
      <c r="C3538" s="59" t="s">
        <v>9068</v>
      </c>
      <c r="D3538" s="59" t="s">
        <v>9069</v>
      </c>
      <c r="E3538" s="60">
        <v>3142230352</v>
      </c>
      <c r="F3538" s="61" t="s">
        <v>3564</v>
      </c>
      <c r="H3538" s="61" t="s">
        <v>8611</v>
      </c>
    </row>
    <row r="3539" spans="1:8" x14ac:dyDescent="0.2">
      <c r="A3539" s="69">
        <v>3539</v>
      </c>
      <c r="B3539" s="59" t="s">
        <v>9070</v>
      </c>
      <c r="C3539" s="59" t="s">
        <v>9071</v>
      </c>
      <c r="D3539" s="59" t="s">
        <v>9072</v>
      </c>
      <c r="E3539" s="60">
        <v>3143719330</v>
      </c>
      <c r="F3539" s="61" t="s">
        <v>8784</v>
      </c>
      <c r="H3539" s="61" t="s">
        <v>8611</v>
      </c>
    </row>
    <row r="3540" spans="1:8" x14ac:dyDescent="0.2">
      <c r="A3540" s="69">
        <v>3540</v>
      </c>
      <c r="B3540" s="59" t="s">
        <v>9073</v>
      </c>
      <c r="C3540" s="59" t="s">
        <v>9074</v>
      </c>
      <c r="D3540" s="59" t="s">
        <v>8785</v>
      </c>
      <c r="E3540" s="60">
        <v>3166942780</v>
      </c>
      <c r="F3540" s="61" t="s">
        <v>8876</v>
      </c>
      <c r="H3540" s="61" t="s">
        <v>8611</v>
      </c>
    </row>
    <row r="3541" spans="1:8" x14ac:dyDescent="0.2">
      <c r="A3541" s="69">
        <v>3541</v>
      </c>
      <c r="B3541" s="59" t="s">
        <v>9075</v>
      </c>
      <c r="C3541" s="59" t="s">
        <v>9076</v>
      </c>
      <c r="D3541" s="59" t="s">
        <v>9077</v>
      </c>
      <c r="E3541" s="60">
        <v>3054361286</v>
      </c>
      <c r="F3541" s="61" t="s">
        <v>8971</v>
      </c>
      <c r="H3541" s="61" t="s">
        <v>8611</v>
      </c>
    </row>
    <row r="3542" spans="1:8" x14ac:dyDescent="0.2">
      <c r="A3542" s="69">
        <v>3542</v>
      </c>
      <c r="B3542" s="59" t="s">
        <v>1635</v>
      </c>
      <c r="C3542" s="59" t="s">
        <v>9078</v>
      </c>
      <c r="D3542" s="59" t="s">
        <v>9079</v>
      </c>
      <c r="E3542" s="60">
        <v>3102148257</v>
      </c>
      <c r="F3542" s="61" t="s">
        <v>8971</v>
      </c>
      <c r="H3542" s="61" t="s">
        <v>8611</v>
      </c>
    </row>
    <row r="3543" spans="1:8" x14ac:dyDescent="0.2">
      <c r="A3543" s="69">
        <v>3543</v>
      </c>
      <c r="B3543" s="59" t="s">
        <v>9080</v>
      </c>
      <c r="C3543" s="59" t="s">
        <v>9081</v>
      </c>
      <c r="D3543" s="59" t="s">
        <v>9082</v>
      </c>
      <c r="E3543" s="60">
        <v>3223006232</v>
      </c>
      <c r="F3543" s="61" t="s">
        <v>8810</v>
      </c>
      <c r="H3543" s="61" t="s">
        <v>8611</v>
      </c>
    </row>
    <row r="3544" spans="1:8" x14ac:dyDescent="0.2">
      <c r="A3544" s="69">
        <v>3544</v>
      </c>
      <c r="B3544" s="59" t="s">
        <v>9089</v>
      </c>
      <c r="C3544" s="59" t="s">
        <v>9090</v>
      </c>
      <c r="D3544" s="59" t="s">
        <v>9091</v>
      </c>
      <c r="E3544" s="60">
        <v>3135535753</v>
      </c>
      <c r="F3544" s="61" t="s">
        <v>8994</v>
      </c>
      <c r="H3544" s="61" t="s">
        <v>8611</v>
      </c>
    </row>
    <row r="3545" spans="1:8" x14ac:dyDescent="0.2">
      <c r="A3545" s="69">
        <v>3545</v>
      </c>
      <c r="B3545" s="59" t="s">
        <v>9092</v>
      </c>
      <c r="C3545" s="59" t="s">
        <v>9093</v>
      </c>
      <c r="D3545" s="59" t="s">
        <v>9094</v>
      </c>
      <c r="E3545" s="60">
        <v>3042416766</v>
      </c>
      <c r="F3545" s="61" t="s">
        <v>9095</v>
      </c>
      <c r="H3545" s="61" t="s">
        <v>8611</v>
      </c>
    </row>
    <row r="3546" spans="1:8" x14ac:dyDescent="0.2">
      <c r="A3546" s="69">
        <v>3546</v>
      </c>
      <c r="B3546" s="59" t="s">
        <v>9096</v>
      </c>
      <c r="C3546" s="59" t="s">
        <v>9097</v>
      </c>
      <c r="D3546" s="59" t="s">
        <v>9098</v>
      </c>
      <c r="E3546" s="60">
        <v>3138492647</v>
      </c>
      <c r="F3546" s="61" t="s">
        <v>8784</v>
      </c>
      <c r="H3546" s="61" t="s">
        <v>8611</v>
      </c>
    </row>
    <row r="3547" spans="1:8" x14ac:dyDescent="0.2">
      <c r="A3547" s="69">
        <v>3547</v>
      </c>
      <c r="B3547" s="59" t="s">
        <v>9099</v>
      </c>
      <c r="C3547" s="59" t="s">
        <v>9100</v>
      </c>
      <c r="D3547" s="59" t="s">
        <v>9101</v>
      </c>
      <c r="E3547" s="60">
        <v>3053154078</v>
      </c>
      <c r="F3547" s="61" t="s">
        <v>9102</v>
      </c>
      <c r="H3547" s="61" t="s">
        <v>8611</v>
      </c>
    </row>
    <row r="3548" spans="1:8" x14ac:dyDescent="0.2">
      <c r="A3548" s="69">
        <v>3548</v>
      </c>
      <c r="B3548" s="59" t="s">
        <v>9103</v>
      </c>
      <c r="C3548" s="59" t="s">
        <v>9104</v>
      </c>
      <c r="D3548" s="59" t="s">
        <v>9105</v>
      </c>
      <c r="E3548" s="60">
        <v>3202266436</v>
      </c>
      <c r="F3548" s="61" t="s">
        <v>9102</v>
      </c>
      <c r="H3548" s="61" t="s">
        <v>8611</v>
      </c>
    </row>
    <row r="3549" spans="1:8" x14ac:dyDescent="0.2">
      <c r="A3549" s="69">
        <v>3549</v>
      </c>
      <c r="B3549" s="59" t="s">
        <v>9106</v>
      </c>
      <c r="C3549" s="59" t="s">
        <v>9107</v>
      </c>
      <c r="D3549" s="59" t="s">
        <v>9108</v>
      </c>
      <c r="E3549" s="60">
        <v>2392105</v>
      </c>
      <c r="F3549" s="61" t="s">
        <v>4631</v>
      </c>
      <c r="H3549" s="61" t="s">
        <v>8611</v>
      </c>
    </row>
    <row r="3550" spans="1:8" x14ac:dyDescent="0.2">
      <c r="A3550" s="69">
        <v>3550</v>
      </c>
      <c r="B3550" s="59" t="s">
        <v>9130</v>
      </c>
      <c r="C3550" s="59" t="s">
        <v>9131</v>
      </c>
      <c r="D3550" s="59" t="s">
        <v>9262</v>
      </c>
      <c r="E3550" s="60">
        <v>3046069188</v>
      </c>
      <c r="F3550" s="61" t="s">
        <v>8772</v>
      </c>
      <c r="H3550" s="61" t="s">
        <v>8611</v>
      </c>
    </row>
    <row r="3551" spans="1:8" x14ac:dyDescent="0.2">
      <c r="A3551" s="69">
        <v>3551</v>
      </c>
      <c r="B3551" s="59" t="s">
        <v>9132</v>
      </c>
      <c r="C3551" s="59" t="s">
        <v>9133</v>
      </c>
      <c r="D3551" s="59" t="s">
        <v>9134</v>
      </c>
      <c r="E3551" s="60">
        <v>3117822292</v>
      </c>
      <c r="F3551" s="61" t="s">
        <v>8772</v>
      </c>
      <c r="H3551" s="61" t="s">
        <v>8611</v>
      </c>
    </row>
    <row r="3552" spans="1:8" x14ac:dyDescent="0.2">
      <c r="A3552" s="69">
        <v>3552</v>
      </c>
      <c r="B3552" s="59" t="s">
        <v>9135</v>
      </c>
      <c r="C3552" s="59" t="s">
        <v>9136</v>
      </c>
      <c r="D3552" s="59" t="s">
        <v>9137</v>
      </c>
      <c r="E3552" s="60">
        <v>3128742038</v>
      </c>
      <c r="F3552" s="61" t="s">
        <v>9138</v>
      </c>
      <c r="H3552" s="61" t="s">
        <v>8611</v>
      </c>
    </row>
    <row r="3553" spans="1:8" x14ac:dyDescent="0.2">
      <c r="A3553" s="69">
        <v>3553</v>
      </c>
      <c r="B3553" s="59" t="s">
        <v>9140</v>
      </c>
      <c r="C3553" s="59" t="s">
        <v>3459</v>
      </c>
      <c r="D3553" s="59" t="s">
        <v>9141</v>
      </c>
      <c r="E3553" s="60">
        <v>3125691725</v>
      </c>
      <c r="F3553" s="61" t="s">
        <v>8810</v>
      </c>
      <c r="H3553" s="61" t="s">
        <v>8611</v>
      </c>
    </row>
    <row r="3554" spans="1:8" x14ac:dyDescent="0.2">
      <c r="A3554" s="69">
        <v>3554</v>
      </c>
      <c r="B3554" s="59" t="s">
        <v>9142</v>
      </c>
      <c r="C3554" s="59" t="s">
        <v>9143</v>
      </c>
      <c r="D3554" s="59" t="s">
        <v>9144</v>
      </c>
      <c r="E3554" s="60">
        <v>3202745676</v>
      </c>
      <c r="F3554" s="61" t="s">
        <v>9145</v>
      </c>
      <c r="H3554" s="61" t="s">
        <v>8611</v>
      </c>
    </row>
    <row r="3555" spans="1:8" x14ac:dyDescent="0.2">
      <c r="A3555" s="69">
        <v>3555</v>
      </c>
      <c r="B3555" s="59" t="s">
        <v>9153</v>
      </c>
      <c r="C3555" s="59" t="s">
        <v>9154</v>
      </c>
      <c r="D3555" s="59" t="s">
        <v>9155</v>
      </c>
      <c r="E3555" s="60">
        <v>3144727574</v>
      </c>
      <c r="F3555" s="61" t="s">
        <v>9138</v>
      </c>
      <c r="H3555" s="61" t="s">
        <v>8611</v>
      </c>
    </row>
    <row r="3556" spans="1:8" x14ac:dyDescent="0.2">
      <c r="A3556" s="69">
        <v>3556</v>
      </c>
      <c r="B3556" s="59" t="s">
        <v>9156</v>
      </c>
      <c r="C3556" s="59" t="s">
        <v>9157</v>
      </c>
      <c r="D3556" s="59" t="s">
        <v>9158</v>
      </c>
      <c r="E3556" s="60">
        <v>3105544586</v>
      </c>
      <c r="F3556" s="61" t="s">
        <v>8784</v>
      </c>
      <c r="H3556" s="61" t="s">
        <v>8611</v>
      </c>
    </row>
    <row r="3557" spans="1:8" x14ac:dyDescent="0.2">
      <c r="A3557" s="69">
        <v>3557</v>
      </c>
      <c r="B3557" s="59" t="s">
        <v>9159</v>
      </c>
      <c r="C3557" s="59" t="s">
        <v>9160</v>
      </c>
      <c r="D3557" s="59" t="s">
        <v>9161</v>
      </c>
      <c r="E3557" s="60">
        <v>3144451179</v>
      </c>
      <c r="F3557" s="61" t="s">
        <v>9162</v>
      </c>
      <c r="H3557" s="61" t="s">
        <v>8611</v>
      </c>
    </row>
    <row r="3558" spans="1:8" x14ac:dyDescent="0.2">
      <c r="A3558" s="69">
        <v>3558</v>
      </c>
      <c r="B3558" s="59" t="s">
        <v>9185</v>
      </c>
      <c r="C3558" s="59" t="s">
        <v>9186</v>
      </c>
      <c r="D3558" s="59" t="s">
        <v>9187</v>
      </c>
      <c r="E3558" s="60">
        <v>3212348305</v>
      </c>
      <c r="F3558" s="61" t="s">
        <v>8810</v>
      </c>
      <c r="H3558" s="61" t="s">
        <v>8611</v>
      </c>
    </row>
    <row r="3559" spans="1:8" x14ac:dyDescent="0.2">
      <c r="A3559" s="69">
        <v>3559</v>
      </c>
      <c r="B3559" s="59" t="s">
        <v>9189</v>
      </c>
      <c r="C3559" s="59" t="s">
        <v>7647</v>
      </c>
      <c r="D3559" s="59" t="s">
        <v>9190</v>
      </c>
      <c r="E3559" s="60">
        <v>3132175768</v>
      </c>
      <c r="F3559" s="61" t="s">
        <v>8763</v>
      </c>
      <c r="H3559" s="61" t="s">
        <v>8611</v>
      </c>
    </row>
    <row r="3560" spans="1:8" x14ac:dyDescent="0.2">
      <c r="A3560" s="69">
        <v>3560</v>
      </c>
      <c r="B3560" s="59" t="s">
        <v>9213</v>
      </c>
      <c r="C3560" s="59" t="s">
        <v>9214</v>
      </c>
      <c r="D3560" s="59" t="s">
        <v>9215</v>
      </c>
      <c r="E3560" s="60">
        <v>3204098662</v>
      </c>
      <c r="F3560" s="61" t="s">
        <v>8763</v>
      </c>
      <c r="H3560" s="61" t="s">
        <v>8611</v>
      </c>
    </row>
    <row r="3561" spans="1:8" x14ac:dyDescent="0.2">
      <c r="A3561" s="69">
        <v>3561</v>
      </c>
      <c r="B3561" s="59" t="s">
        <v>9216</v>
      </c>
      <c r="C3561" s="59" t="s">
        <v>9217</v>
      </c>
      <c r="D3561" s="59" t="s">
        <v>9218</v>
      </c>
      <c r="E3561" s="60">
        <v>3228464184</v>
      </c>
      <c r="F3561" s="61" t="s">
        <v>8810</v>
      </c>
      <c r="H3561" s="61" t="s">
        <v>8611</v>
      </c>
    </row>
    <row r="3562" spans="1:8" x14ac:dyDescent="0.2">
      <c r="A3562" s="69">
        <v>3562</v>
      </c>
      <c r="B3562" s="59" t="s">
        <v>9219</v>
      </c>
      <c r="C3562" s="59" t="s">
        <v>9220</v>
      </c>
      <c r="D3562" s="59" t="s">
        <v>9221</v>
      </c>
      <c r="E3562" s="60">
        <v>3206362370</v>
      </c>
      <c r="F3562" s="61" t="s">
        <v>8810</v>
      </c>
      <c r="H3562" s="61" t="s">
        <v>8611</v>
      </c>
    </row>
    <row r="3563" spans="1:8" x14ac:dyDescent="0.2">
      <c r="A3563" s="69">
        <v>3563</v>
      </c>
      <c r="B3563" s="59" t="s">
        <v>9222</v>
      </c>
      <c r="C3563" s="59" t="s">
        <v>9223</v>
      </c>
      <c r="D3563" s="59" t="s">
        <v>9224</v>
      </c>
      <c r="E3563" s="60">
        <v>3044772790</v>
      </c>
      <c r="F3563" s="61" t="s">
        <v>2418</v>
      </c>
      <c r="H3563" s="61" t="s">
        <v>8611</v>
      </c>
    </row>
    <row r="3564" spans="1:8" x14ac:dyDescent="0.2">
      <c r="A3564" s="69">
        <v>3564</v>
      </c>
      <c r="B3564" s="59" t="s">
        <v>9225</v>
      </c>
      <c r="C3564" s="59" t="s">
        <v>9226</v>
      </c>
      <c r="D3564" s="59" t="s">
        <v>9227</v>
      </c>
      <c r="E3564" s="60">
        <v>3214534686</v>
      </c>
      <c r="F3564" s="61" t="s">
        <v>8902</v>
      </c>
      <c r="H3564" s="61" t="s">
        <v>8611</v>
      </c>
    </row>
    <row r="3565" spans="1:8" x14ac:dyDescent="0.2">
      <c r="A3565" s="69">
        <v>3565</v>
      </c>
      <c r="B3565" s="59" t="s">
        <v>9228</v>
      </c>
      <c r="C3565" s="59" t="s">
        <v>9229</v>
      </c>
      <c r="D3565" s="59" t="s">
        <v>9230</v>
      </c>
      <c r="E3565" s="60">
        <v>3007002015</v>
      </c>
      <c r="F3565" s="61" t="s">
        <v>8810</v>
      </c>
      <c r="H3565" s="61" t="s">
        <v>8611</v>
      </c>
    </row>
    <row r="3566" spans="1:8" x14ac:dyDescent="0.2">
      <c r="A3566" s="69">
        <v>3566</v>
      </c>
      <c r="B3566" s="59" t="s">
        <v>9259</v>
      </c>
      <c r="C3566" s="59" t="s">
        <v>9260</v>
      </c>
      <c r="D3566" s="59" t="s">
        <v>9261</v>
      </c>
      <c r="E3566" s="60">
        <v>3204098662</v>
      </c>
      <c r="F3566" s="61" t="s">
        <v>8763</v>
      </c>
      <c r="H3566" s="61" t="s">
        <v>8611</v>
      </c>
    </row>
    <row r="3567" spans="1:8" x14ac:dyDescent="0.2">
      <c r="A3567" s="69">
        <v>3567</v>
      </c>
      <c r="B3567" s="59" t="s">
        <v>9263</v>
      </c>
      <c r="C3567" s="59" t="s">
        <v>9264</v>
      </c>
      <c r="D3567" s="59" t="s">
        <v>9265</v>
      </c>
      <c r="E3567" s="60">
        <v>3102667762</v>
      </c>
      <c r="F3567" s="61" t="s">
        <v>8810</v>
      </c>
      <c r="H3567" s="61" t="s">
        <v>8611</v>
      </c>
    </row>
    <row r="3568" spans="1:8" x14ac:dyDescent="0.2">
      <c r="A3568" s="69">
        <v>3568</v>
      </c>
      <c r="B3568" s="59" t="s">
        <v>9266</v>
      </c>
      <c r="C3568" s="59" t="s">
        <v>9267</v>
      </c>
      <c r="D3568" s="59" t="s">
        <v>9268</v>
      </c>
      <c r="E3568" s="60">
        <v>3125566783</v>
      </c>
      <c r="F3568" s="61" t="s">
        <v>3960</v>
      </c>
      <c r="H3568" s="61" t="s">
        <v>8611</v>
      </c>
    </row>
    <row r="3569" spans="1:8" x14ac:dyDescent="0.2">
      <c r="A3569" s="69">
        <v>3569</v>
      </c>
      <c r="B3569" s="59" t="s">
        <v>9269</v>
      </c>
      <c r="C3569" s="59" t="s">
        <v>9270</v>
      </c>
      <c r="D3569" s="59" t="s">
        <v>9271</v>
      </c>
      <c r="E3569" s="60">
        <v>3229298938</v>
      </c>
      <c r="F3569" s="61" t="s">
        <v>3960</v>
      </c>
      <c r="H3569" s="61" t="s">
        <v>8611</v>
      </c>
    </row>
    <row r="3570" spans="1:8" x14ac:dyDescent="0.2">
      <c r="A3570" s="69">
        <v>3570</v>
      </c>
      <c r="B3570" s="59" t="s">
        <v>9272</v>
      </c>
      <c r="C3570" s="59" t="s">
        <v>9273</v>
      </c>
      <c r="D3570" s="59" t="s">
        <v>9274</v>
      </c>
      <c r="E3570" s="60">
        <v>3142133653</v>
      </c>
      <c r="F3570" s="61" t="s">
        <v>4689</v>
      </c>
      <c r="H3570" s="61" t="s">
        <v>8611</v>
      </c>
    </row>
    <row r="3571" spans="1:8" x14ac:dyDescent="0.2">
      <c r="A3571" s="69">
        <v>3571</v>
      </c>
      <c r="B3571" s="59" t="s">
        <v>9276</v>
      </c>
      <c r="C3571" s="59" t="s">
        <v>9277</v>
      </c>
      <c r="D3571" s="59" t="s">
        <v>9278</v>
      </c>
      <c r="E3571" s="60">
        <v>3024663140</v>
      </c>
      <c r="F3571" s="61" t="s">
        <v>8784</v>
      </c>
      <c r="H3571" s="61" t="s">
        <v>8611</v>
      </c>
    </row>
  </sheetData>
  <phoneticPr fontId="27" type="noConversion"/>
  <conditionalFormatting sqref="B2459">
    <cfRule type="duplicateValues" dxfId="107" priority="3" stopIfTrue="1"/>
  </conditionalFormatting>
  <conditionalFormatting sqref="B2457:B2458">
    <cfRule type="duplicateValues" dxfId="106" priority="2" stopIfTrue="1"/>
  </conditionalFormatting>
  <conditionalFormatting sqref="B2424 B2419">
    <cfRule type="duplicateValues" dxfId="105" priority="1" stopIfTrue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5"/>
  <sheetViews>
    <sheetView workbookViewId="0"/>
  </sheetViews>
  <sheetFormatPr defaultColWidth="9.01171875" defaultRowHeight="15" x14ac:dyDescent="0.2"/>
  <cols>
    <col min="1" max="1" width="47.75390625" style="175" customWidth="1"/>
    <col min="2" max="2" width="3.2265625" style="175" customWidth="1"/>
    <col min="3" max="3" width="11.43359375" style="175" customWidth="1"/>
    <col min="4" max="4" width="7.6640625" style="175" customWidth="1"/>
    <col min="5" max="5" width="13.71875" style="175" customWidth="1"/>
    <col min="6" max="256" width="11.43359375" style="175" customWidth="1"/>
  </cols>
  <sheetData>
    <row r="1" spans="1:5" x14ac:dyDescent="0.2">
      <c r="A1" s="176"/>
      <c r="B1" s="176"/>
      <c r="C1" s="176"/>
      <c r="D1" s="176"/>
      <c r="E1" s="176"/>
    </row>
    <row r="2" spans="1:5" x14ac:dyDescent="0.2">
      <c r="A2" s="177"/>
      <c r="B2" s="177"/>
      <c r="C2" s="178"/>
      <c r="D2" s="178"/>
      <c r="E2" s="178"/>
    </row>
    <row r="3" spans="1:5" x14ac:dyDescent="0.2">
      <c r="A3" s="177"/>
      <c r="B3" s="177"/>
      <c r="C3" s="178"/>
      <c r="D3" s="178"/>
      <c r="E3" s="178"/>
    </row>
    <row r="4" spans="1:5" x14ac:dyDescent="0.2">
      <c r="A4" s="177"/>
      <c r="B4" s="177"/>
      <c r="C4" s="178"/>
      <c r="D4" s="178"/>
      <c r="E4" s="178"/>
    </row>
    <row r="5" spans="1:5" x14ac:dyDescent="0.2">
      <c r="A5" s="177"/>
      <c r="B5" s="177"/>
      <c r="C5" s="178"/>
      <c r="D5" s="178"/>
      <c r="E5" s="178"/>
    </row>
    <row r="6" spans="1:5" x14ac:dyDescent="0.2">
      <c r="A6" s="177"/>
      <c r="B6" s="177"/>
      <c r="C6" s="178"/>
      <c r="D6" s="178"/>
      <c r="E6" s="178"/>
    </row>
    <row r="7" spans="1:5" x14ac:dyDescent="0.2">
      <c r="A7" s="177"/>
      <c r="B7" s="177"/>
      <c r="C7" s="178"/>
      <c r="D7" s="178"/>
      <c r="E7" s="178"/>
    </row>
    <row r="8" spans="1:5" x14ac:dyDescent="0.2">
      <c r="A8" s="177"/>
      <c r="B8" s="177"/>
      <c r="C8" s="178"/>
      <c r="D8" s="178"/>
      <c r="E8" s="178"/>
    </row>
    <row r="9" spans="1:5" x14ac:dyDescent="0.2">
      <c r="A9" s="177"/>
      <c r="B9" s="177"/>
      <c r="C9" s="178"/>
      <c r="D9" s="178"/>
      <c r="E9" s="178"/>
    </row>
    <row r="10" spans="1:5" x14ac:dyDescent="0.2">
      <c r="A10" s="177"/>
      <c r="B10" s="177"/>
      <c r="C10" s="178"/>
      <c r="D10" s="178"/>
      <c r="E10" s="178"/>
    </row>
    <row r="11" spans="1:5" x14ac:dyDescent="0.2">
      <c r="A11" s="177"/>
      <c r="B11" s="177"/>
      <c r="C11" s="178"/>
      <c r="D11" s="178"/>
      <c r="E11" s="178"/>
    </row>
    <row r="12" spans="1:5" x14ac:dyDescent="0.2">
      <c r="A12" s="177"/>
      <c r="B12" s="177"/>
      <c r="C12" s="178"/>
      <c r="D12" s="178"/>
      <c r="E12" s="178"/>
    </row>
    <row r="13" spans="1:5" x14ac:dyDescent="0.2">
      <c r="A13" s="177"/>
      <c r="B13" s="177"/>
      <c r="C13" s="178"/>
      <c r="D13" s="178"/>
      <c r="E13" s="178"/>
    </row>
    <row r="14" spans="1:5" x14ac:dyDescent="0.2">
      <c r="A14" s="177"/>
      <c r="B14" s="177"/>
      <c r="C14" s="178"/>
      <c r="D14" s="178"/>
      <c r="E14" s="178"/>
    </row>
    <row r="15" spans="1:5" x14ac:dyDescent="0.2">
      <c r="A15" s="177"/>
      <c r="B15" s="177"/>
      <c r="C15" s="178"/>
      <c r="D15" s="178"/>
      <c r="E15" s="178"/>
    </row>
    <row r="16" spans="1:5" x14ac:dyDescent="0.2">
      <c r="A16" s="177"/>
      <c r="B16" s="177"/>
      <c r="C16" s="178"/>
      <c r="D16" s="178"/>
      <c r="E16" s="178"/>
    </row>
    <row r="17" spans="1:5" x14ac:dyDescent="0.2">
      <c r="A17" s="177"/>
      <c r="B17" s="177"/>
      <c r="C17" s="178"/>
      <c r="D17" s="178"/>
      <c r="E17" s="178"/>
    </row>
    <row r="18" spans="1:5" x14ac:dyDescent="0.2">
      <c r="A18" s="177"/>
      <c r="B18" s="177"/>
      <c r="C18" s="178"/>
      <c r="D18" s="178"/>
      <c r="E18" s="178"/>
    </row>
    <row r="19" spans="1:5" x14ac:dyDescent="0.2">
      <c r="A19" s="177"/>
      <c r="B19" s="177"/>
      <c r="C19" s="178"/>
      <c r="D19" s="178"/>
      <c r="E19" s="178"/>
    </row>
    <row r="20" spans="1:5" x14ac:dyDescent="0.2">
      <c r="A20" s="177"/>
      <c r="B20" s="177"/>
      <c r="C20" s="178"/>
      <c r="D20" s="178"/>
      <c r="E20" s="178"/>
    </row>
    <row r="21" spans="1:5" x14ac:dyDescent="0.2">
      <c r="A21" s="177"/>
      <c r="B21" s="177"/>
      <c r="C21" s="178"/>
      <c r="D21" s="178"/>
      <c r="E21" s="178"/>
    </row>
    <row r="22" spans="1:5" x14ac:dyDescent="0.2">
      <c r="A22" s="177"/>
      <c r="B22" s="177"/>
      <c r="C22" s="178"/>
      <c r="D22" s="178"/>
      <c r="E22" s="178"/>
    </row>
    <row r="23" spans="1:5" x14ac:dyDescent="0.2">
      <c r="A23" s="177"/>
      <c r="B23" s="177"/>
      <c r="C23" s="178"/>
      <c r="D23" s="178"/>
      <c r="E23" s="178"/>
    </row>
    <row r="24" spans="1:5" x14ac:dyDescent="0.2">
      <c r="A24" s="177"/>
      <c r="B24" s="177"/>
      <c r="C24" s="178"/>
      <c r="D24" s="178"/>
      <c r="E24" s="178"/>
    </row>
    <row r="25" spans="1:5" x14ac:dyDescent="0.2">
      <c r="A25" s="177"/>
      <c r="B25" s="177"/>
      <c r="C25" s="178"/>
      <c r="D25" s="178"/>
      <c r="E25" s="178"/>
    </row>
    <row r="26" spans="1:5" x14ac:dyDescent="0.2">
      <c r="A26" s="177"/>
      <c r="B26" s="177"/>
      <c r="C26" s="178"/>
      <c r="D26" s="178"/>
      <c r="E26" s="178"/>
    </row>
    <row r="27" spans="1:5" x14ac:dyDescent="0.2">
      <c r="A27" s="177"/>
      <c r="B27" s="177"/>
      <c r="C27" s="178"/>
      <c r="D27" s="178"/>
      <c r="E27" s="178"/>
    </row>
    <row r="28" spans="1:5" x14ac:dyDescent="0.2">
      <c r="A28" s="177"/>
      <c r="B28" s="177"/>
      <c r="C28" s="178"/>
      <c r="D28" s="178"/>
      <c r="E28" s="178"/>
    </row>
    <row r="29" spans="1:5" x14ac:dyDescent="0.2">
      <c r="A29" s="177"/>
      <c r="B29" s="177"/>
      <c r="C29" s="178"/>
      <c r="D29" s="178"/>
      <c r="E29" s="178"/>
    </row>
    <row r="30" spans="1:5" x14ac:dyDescent="0.2">
      <c r="A30" s="177"/>
      <c r="B30" s="177"/>
      <c r="C30" s="178"/>
      <c r="D30" s="178"/>
      <c r="E30" s="178"/>
    </row>
    <row r="31" spans="1:5" x14ac:dyDescent="0.2">
      <c r="A31" s="177"/>
      <c r="B31" s="177"/>
      <c r="C31" s="178"/>
      <c r="D31" s="178"/>
      <c r="E31" s="178"/>
    </row>
    <row r="32" spans="1:5" x14ac:dyDescent="0.2">
      <c r="A32" s="177"/>
      <c r="B32" s="177"/>
      <c r="C32" s="178"/>
      <c r="D32" s="178"/>
      <c r="E32" s="178"/>
    </row>
    <row r="33" spans="1:5" x14ac:dyDescent="0.2">
      <c r="A33" s="177"/>
      <c r="B33" s="177"/>
      <c r="C33" s="178"/>
      <c r="D33" s="178"/>
      <c r="E33" s="178"/>
    </row>
    <row r="34" spans="1:5" x14ac:dyDescent="0.2">
      <c r="A34" s="177"/>
      <c r="B34" s="177"/>
      <c r="C34" s="178"/>
      <c r="D34" s="178"/>
      <c r="E34" s="178"/>
    </row>
    <row r="35" spans="1:5" x14ac:dyDescent="0.2">
      <c r="A35" s="176"/>
      <c r="B35" s="176"/>
      <c r="C35" s="179"/>
      <c r="D35" s="179"/>
      <c r="E35" s="1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2"/>
  </sheetPr>
  <dimension ref="A1:IV1019"/>
  <sheetViews>
    <sheetView workbookViewId="0">
      <selection sqref="A1:A1000"/>
    </sheetView>
  </sheetViews>
  <sheetFormatPr defaultColWidth="9.01171875" defaultRowHeight="15" x14ac:dyDescent="0.15"/>
  <cols>
    <col min="1" max="1" width="4.9765625" style="180" customWidth="1"/>
    <col min="2" max="2" width="10.76171875" style="181" customWidth="1"/>
    <col min="3" max="256" width="11.43359375" style="182" customWidth="1"/>
  </cols>
  <sheetData>
    <row r="1" spans="1:2" x14ac:dyDescent="0.15">
      <c r="A1" s="183">
        <v>1</v>
      </c>
      <c r="B1" s="184"/>
    </row>
    <row r="2" spans="1:2" x14ac:dyDescent="0.2">
      <c r="A2" s="183">
        <v>2</v>
      </c>
      <c r="B2" s="185"/>
    </row>
    <row r="3" spans="1:2" x14ac:dyDescent="0.2">
      <c r="A3" s="183">
        <v>3</v>
      </c>
      <c r="B3" s="185"/>
    </row>
    <row r="4" spans="1:2" x14ac:dyDescent="0.2">
      <c r="A4" s="183">
        <v>4</v>
      </c>
      <c r="B4" s="185"/>
    </row>
    <row r="5" spans="1:2" x14ac:dyDescent="0.2">
      <c r="A5" s="183">
        <v>5</v>
      </c>
      <c r="B5" s="185"/>
    </row>
    <row r="6" spans="1:2" x14ac:dyDescent="0.2">
      <c r="A6" s="183">
        <v>6</v>
      </c>
      <c r="B6" s="185"/>
    </row>
    <row r="7" spans="1:2" x14ac:dyDescent="0.2">
      <c r="A7" s="183">
        <v>7</v>
      </c>
      <c r="B7" s="185"/>
    </row>
    <row r="8" spans="1:2" x14ac:dyDescent="0.2">
      <c r="A8" s="183">
        <v>8</v>
      </c>
      <c r="B8" s="185"/>
    </row>
    <row r="9" spans="1:2" x14ac:dyDescent="0.2">
      <c r="A9" s="183">
        <v>9</v>
      </c>
      <c r="B9" s="185"/>
    </row>
    <row r="10" spans="1:2" x14ac:dyDescent="0.2">
      <c r="A10" s="183">
        <v>10</v>
      </c>
      <c r="B10" s="185"/>
    </row>
    <row r="11" spans="1:2" x14ac:dyDescent="0.2">
      <c r="A11" s="183">
        <v>11</v>
      </c>
      <c r="B11" s="185"/>
    </row>
    <row r="12" spans="1:2" x14ac:dyDescent="0.2">
      <c r="A12" s="183">
        <v>12</v>
      </c>
      <c r="B12" s="185"/>
    </row>
    <row r="13" spans="1:2" x14ac:dyDescent="0.2">
      <c r="A13" s="183">
        <v>13</v>
      </c>
      <c r="B13" s="185"/>
    </row>
    <row r="14" spans="1:2" x14ac:dyDescent="0.2">
      <c r="A14" s="183">
        <v>14</v>
      </c>
      <c r="B14" s="185"/>
    </row>
    <row r="15" spans="1:2" x14ac:dyDescent="0.2">
      <c r="A15" s="183">
        <v>15</v>
      </c>
      <c r="B15" s="185"/>
    </row>
    <row r="16" spans="1:2" x14ac:dyDescent="0.2">
      <c r="A16" s="183">
        <v>16</v>
      </c>
      <c r="B16" s="185"/>
    </row>
    <row r="17" spans="1:2" s="186" customFormat="1" x14ac:dyDescent="0.2">
      <c r="A17" s="183">
        <v>17</v>
      </c>
      <c r="B17" s="185"/>
    </row>
    <row r="18" spans="1:2" s="186" customFormat="1" x14ac:dyDescent="0.2">
      <c r="A18" s="183">
        <v>18</v>
      </c>
      <c r="B18" s="185"/>
    </row>
    <row r="19" spans="1:2" s="186" customFormat="1" x14ac:dyDescent="0.2">
      <c r="A19" s="183">
        <v>19</v>
      </c>
      <c r="B19" s="185"/>
    </row>
    <row r="20" spans="1:2" s="186" customFormat="1" x14ac:dyDescent="0.2">
      <c r="A20" s="183">
        <v>20</v>
      </c>
      <c r="B20" s="185"/>
    </row>
    <row r="21" spans="1:2" s="186" customFormat="1" x14ac:dyDescent="0.2">
      <c r="A21" s="183">
        <v>21</v>
      </c>
      <c r="B21" s="185"/>
    </row>
    <row r="22" spans="1:2" s="186" customFormat="1" x14ac:dyDescent="0.2">
      <c r="A22" s="183">
        <v>22</v>
      </c>
      <c r="B22" s="185"/>
    </row>
    <row r="23" spans="1:2" s="186" customFormat="1" x14ac:dyDescent="0.2">
      <c r="A23" s="183">
        <v>23</v>
      </c>
      <c r="B23" s="185"/>
    </row>
    <row r="24" spans="1:2" s="186" customFormat="1" x14ac:dyDescent="0.2">
      <c r="A24" s="183">
        <v>24</v>
      </c>
      <c r="B24" s="185"/>
    </row>
    <row r="25" spans="1:2" s="186" customFormat="1" x14ac:dyDescent="0.2">
      <c r="A25" s="183">
        <v>25</v>
      </c>
      <c r="B25" s="185"/>
    </row>
    <row r="26" spans="1:2" s="186" customFormat="1" x14ac:dyDescent="0.2">
      <c r="A26" s="183">
        <v>26</v>
      </c>
      <c r="B26" s="185"/>
    </row>
    <row r="27" spans="1:2" s="186" customFormat="1" x14ac:dyDescent="0.2">
      <c r="A27" s="183">
        <v>27</v>
      </c>
      <c r="B27" s="185"/>
    </row>
    <row r="28" spans="1:2" s="186" customFormat="1" x14ac:dyDescent="0.2">
      <c r="A28" s="183">
        <v>28</v>
      </c>
      <c r="B28" s="185"/>
    </row>
    <row r="29" spans="1:2" s="186" customFormat="1" x14ac:dyDescent="0.2">
      <c r="A29" s="183">
        <v>29</v>
      </c>
      <c r="B29" s="185"/>
    </row>
    <row r="30" spans="1:2" s="186" customFormat="1" x14ac:dyDescent="0.2">
      <c r="A30" s="183">
        <v>30</v>
      </c>
      <c r="B30" s="185"/>
    </row>
    <row r="31" spans="1:2" s="186" customFormat="1" x14ac:dyDescent="0.2">
      <c r="A31" s="183">
        <v>31</v>
      </c>
      <c r="B31" s="185"/>
    </row>
    <row r="32" spans="1:2" s="186" customFormat="1" x14ac:dyDescent="0.2">
      <c r="A32" s="183">
        <v>32</v>
      </c>
      <c r="B32" s="185"/>
    </row>
    <row r="33" spans="1:2" s="186" customFormat="1" x14ac:dyDescent="0.2">
      <c r="A33" s="183">
        <v>33</v>
      </c>
      <c r="B33" s="185"/>
    </row>
    <row r="34" spans="1:2" s="186" customFormat="1" x14ac:dyDescent="0.2">
      <c r="A34" s="183">
        <v>34</v>
      </c>
      <c r="B34" s="185"/>
    </row>
    <row r="35" spans="1:2" s="186" customFormat="1" x14ac:dyDescent="0.2">
      <c r="A35" s="183">
        <v>35</v>
      </c>
      <c r="B35" s="185"/>
    </row>
    <row r="36" spans="1:2" s="186" customFormat="1" x14ac:dyDescent="0.2">
      <c r="A36" s="183">
        <v>36</v>
      </c>
      <c r="B36" s="185"/>
    </row>
    <row r="37" spans="1:2" x14ac:dyDescent="0.2">
      <c r="A37" s="183">
        <v>37</v>
      </c>
      <c r="B37" s="185"/>
    </row>
    <row r="38" spans="1:2" x14ac:dyDescent="0.2">
      <c r="A38" s="183">
        <v>38</v>
      </c>
      <c r="B38" s="185"/>
    </row>
    <row r="39" spans="1:2" x14ac:dyDescent="0.2">
      <c r="A39" s="183">
        <v>39</v>
      </c>
      <c r="B39" s="185"/>
    </row>
    <row r="40" spans="1:2" x14ac:dyDescent="0.2">
      <c r="A40" s="183">
        <v>40</v>
      </c>
      <c r="B40" s="185"/>
    </row>
    <row r="41" spans="1:2" x14ac:dyDescent="0.2">
      <c r="A41" s="183">
        <v>41</v>
      </c>
      <c r="B41" s="185"/>
    </row>
    <row r="42" spans="1:2" x14ac:dyDescent="0.2">
      <c r="A42" s="183">
        <v>42</v>
      </c>
      <c r="B42" s="185"/>
    </row>
    <row r="43" spans="1:2" x14ac:dyDescent="0.2">
      <c r="A43" s="183">
        <v>43</v>
      </c>
      <c r="B43" s="185"/>
    </row>
    <row r="44" spans="1:2" x14ac:dyDescent="0.2">
      <c r="A44" s="183">
        <v>44</v>
      </c>
      <c r="B44" s="185"/>
    </row>
    <row r="45" spans="1:2" x14ac:dyDescent="0.2">
      <c r="A45" s="183">
        <v>45</v>
      </c>
      <c r="B45" s="185"/>
    </row>
    <row r="46" spans="1:2" x14ac:dyDescent="0.2">
      <c r="A46" s="183">
        <v>46</v>
      </c>
      <c r="B46" s="185"/>
    </row>
    <row r="47" spans="1:2" x14ac:dyDescent="0.2">
      <c r="A47" s="183">
        <v>47</v>
      </c>
      <c r="B47" s="185"/>
    </row>
    <row r="48" spans="1:2" x14ac:dyDescent="0.2">
      <c r="A48" s="183">
        <v>48</v>
      </c>
      <c r="B48" s="185"/>
    </row>
    <row r="49" spans="1:2" x14ac:dyDescent="0.2">
      <c r="A49" s="183">
        <v>49</v>
      </c>
      <c r="B49" s="185"/>
    </row>
    <row r="50" spans="1:2" x14ac:dyDescent="0.2">
      <c r="A50" s="183">
        <v>50</v>
      </c>
      <c r="B50" s="185"/>
    </row>
    <row r="51" spans="1:2" x14ac:dyDescent="0.2">
      <c r="A51" s="183">
        <v>51</v>
      </c>
      <c r="B51" s="185"/>
    </row>
    <row r="52" spans="1:2" x14ac:dyDescent="0.2">
      <c r="A52" s="183">
        <v>52</v>
      </c>
      <c r="B52" s="185"/>
    </row>
    <row r="53" spans="1:2" x14ac:dyDescent="0.2">
      <c r="A53" s="183">
        <v>53</v>
      </c>
      <c r="B53" s="185"/>
    </row>
    <row r="54" spans="1:2" x14ac:dyDescent="0.2">
      <c r="A54" s="183">
        <v>54</v>
      </c>
      <c r="B54" s="185"/>
    </row>
    <row r="55" spans="1:2" x14ac:dyDescent="0.2">
      <c r="A55" s="183">
        <v>55</v>
      </c>
      <c r="B55" s="185"/>
    </row>
    <row r="56" spans="1:2" x14ac:dyDescent="0.2">
      <c r="A56" s="183">
        <v>56</v>
      </c>
      <c r="B56" s="185"/>
    </row>
    <row r="57" spans="1:2" x14ac:dyDescent="0.2">
      <c r="A57" s="183">
        <v>57</v>
      </c>
      <c r="B57" s="185"/>
    </row>
    <row r="58" spans="1:2" x14ac:dyDescent="0.2">
      <c r="A58" s="183">
        <v>58</v>
      </c>
      <c r="B58" s="185"/>
    </row>
    <row r="59" spans="1:2" x14ac:dyDescent="0.2">
      <c r="A59" s="183">
        <v>59</v>
      </c>
      <c r="B59" s="185"/>
    </row>
    <row r="60" spans="1:2" x14ac:dyDescent="0.2">
      <c r="A60" s="183">
        <v>60</v>
      </c>
      <c r="B60" s="185"/>
    </row>
    <row r="61" spans="1:2" x14ac:dyDescent="0.2">
      <c r="A61" s="183">
        <v>61</v>
      </c>
      <c r="B61" s="185"/>
    </row>
    <row r="62" spans="1:2" x14ac:dyDescent="0.2">
      <c r="A62" s="183">
        <v>62</v>
      </c>
      <c r="B62" s="185"/>
    </row>
    <row r="63" spans="1:2" x14ac:dyDescent="0.2">
      <c r="A63" s="183">
        <v>63</v>
      </c>
      <c r="B63" s="185"/>
    </row>
    <row r="64" spans="1:2" x14ac:dyDescent="0.2">
      <c r="A64" s="183">
        <v>64</v>
      </c>
      <c r="B64" s="185"/>
    </row>
    <row r="65" spans="1:2" x14ac:dyDescent="0.2">
      <c r="A65" s="183">
        <v>65</v>
      </c>
      <c r="B65" s="185"/>
    </row>
    <row r="66" spans="1:2" x14ac:dyDescent="0.2">
      <c r="A66" s="183">
        <v>66</v>
      </c>
      <c r="B66" s="185"/>
    </row>
    <row r="67" spans="1:2" x14ac:dyDescent="0.2">
      <c r="A67" s="183">
        <v>67</v>
      </c>
      <c r="B67" s="185"/>
    </row>
    <row r="68" spans="1:2" x14ac:dyDescent="0.2">
      <c r="A68" s="183">
        <v>68</v>
      </c>
      <c r="B68" s="185"/>
    </row>
    <row r="69" spans="1:2" x14ac:dyDescent="0.2">
      <c r="A69" s="183">
        <v>69</v>
      </c>
      <c r="B69" s="185"/>
    </row>
    <row r="70" spans="1:2" x14ac:dyDescent="0.2">
      <c r="A70" s="183">
        <v>70</v>
      </c>
      <c r="B70" s="185"/>
    </row>
    <row r="71" spans="1:2" x14ac:dyDescent="0.2">
      <c r="A71" s="183">
        <v>71</v>
      </c>
      <c r="B71" s="185"/>
    </row>
    <row r="72" spans="1:2" x14ac:dyDescent="0.2">
      <c r="A72" s="183">
        <v>72</v>
      </c>
      <c r="B72" s="185"/>
    </row>
    <row r="73" spans="1:2" x14ac:dyDescent="0.2">
      <c r="A73" s="183">
        <v>73</v>
      </c>
      <c r="B73" s="185"/>
    </row>
    <row r="74" spans="1:2" x14ac:dyDescent="0.2">
      <c r="A74" s="183">
        <v>74</v>
      </c>
      <c r="B74" s="185"/>
    </row>
    <row r="75" spans="1:2" x14ac:dyDescent="0.2">
      <c r="A75" s="183">
        <v>75</v>
      </c>
      <c r="B75" s="185"/>
    </row>
    <row r="76" spans="1:2" x14ac:dyDescent="0.2">
      <c r="A76" s="183">
        <v>76</v>
      </c>
      <c r="B76" s="185"/>
    </row>
    <row r="77" spans="1:2" x14ac:dyDescent="0.2">
      <c r="A77" s="183">
        <v>77</v>
      </c>
      <c r="B77" s="185"/>
    </row>
    <row r="78" spans="1:2" x14ac:dyDescent="0.2">
      <c r="A78" s="183">
        <v>78</v>
      </c>
      <c r="B78" s="185"/>
    </row>
    <row r="79" spans="1:2" x14ac:dyDescent="0.2">
      <c r="A79" s="183">
        <v>79</v>
      </c>
      <c r="B79" s="185"/>
    </row>
    <row r="80" spans="1:2" x14ac:dyDescent="0.2">
      <c r="A80" s="183">
        <v>80</v>
      </c>
      <c r="B80" s="185"/>
    </row>
    <row r="81" spans="1:2" x14ac:dyDescent="0.2">
      <c r="A81" s="183">
        <v>81</v>
      </c>
      <c r="B81" s="185"/>
    </row>
    <row r="82" spans="1:2" x14ac:dyDescent="0.2">
      <c r="A82" s="183">
        <v>82</v>
      </c>
      <c r="B82" s="185"/>
    </row>
    <row r="83" spans="1:2" x14ac:dyDescent="0.2">
      <c r="A83" s="183">
        <v>83</v>
      </c>
      <c r="B83" s="185"/>
    </row>
    <row r="84" spans="1:2" x14ac:dyDescent="0.2">
      <c r="A84" s="183">
        <v>84</v>
      </c>
      <c r="B84" s="185"/>
    </row>
    <row r="85" spans="1:2" x14ac:dyDescent="0.2">
      <c r="A85" s="183">
        <v>85</v>
      </c>
      <c r="B85" s="185"/>
    </row>
    <row r="86" spans="1:2" x14ac:dyDescent="0.2">
      <c r="A86" s="183">
        <v>86</v>
      </c>
      <c r="B86" s="185"/>
    </row>
    <row r="87" spans="1:2" x14ac:dyDescent="0.2">
      <c r="A87" s="183">
        <v>87</v>
      </c>
      <c r="B87" s="185"/>
    </row>
    <row r="88" spans="1:2" x14ac:dyDescent="0.2">
      <c r="A88" s="183">
        <v>88</v>
      </c>
      <c r="B88" s="185"/>
    </row>
    <row r="89" spans="1:2" x14ac:dyDescent="0.2">
      <c r="A89" s="183">
        <v>89</v>
      </c>
      <c r="B89" s="185"/>
    </row>
    <row r="90" spans="1:2" x14ac:dyDescent="0.2">
      <c r="A90" s="183">
        <v>90</v>
      </c>
      <c r="B90" s="185"/>
    </row>
    <row r="91" spans="1:2" x14ac:dyDescent="0.2">
      <c r="A91" s="183">
        <v>91</v>
      </c>
      <c r="B91" s="185"/>
    </row>
    <row r="92" spans="1:2" x14ac:dyDescent="0.2">
      <c r="A92" s="183">
        <v>92</v>
      </c>
      <c r="B92" s="185"/>
    </row>
    <row r="93" spans="1:2" x14ac:dyDescent="0.2">
      <c r="A93" s="183">
        <v>93</v>
      </c>
      <c r="B93" s="185"/>
    </row>
    <row r="94" spans="1:2" x14ac:dyDescent="0.2">
      <c r="A94" s="183">
        <v>94</v>
      </c>
      <c r="B94" s="185"/>
    </row>
    <row r="95" spans="1:2" x14ac:dyDescent="0.2">
      <c r="A95" s="183">
        <v>95</v>
      </c>
      <c r="B95" s="185"/>
    </row>
    <row r="96" spans="1:2" x14ac:dyDescent="0.2">
      <c r="A96" s="183">
        <v>96</v>
      </c>
      <c r="B96" s="185"/>
    </row>
    <row r="97" spans="1:2" x14ac:dyDescent="0.2">
      <c r="A97" s="183">
        <v>97</v>
      </c>
      <c r="B97" s="185"/>
    </row>
    <row r="98" spans="1:2" x14ac:dyDescent="0.2">
      <c r="A98" s="183">
        <v>98</v>
      </c>
      <c r="B98" s="185"/>
    </row>
    <row r="99" spans="1:2" x14ac:dyDescent="0.2">
      <c r="A99" s="183">
        <v>99</v>
      </c>
      <c r="B99" s="185"/>
    </row>
    <row r="100" spans="1:2" x14ac:dyDescent="0.2">
      <c r="A100" s="183">
        <v>100</v>
      </c>
      <c r="B100" s="185"/>
    </row>
    <row r="101" spans="1:2" x14ac:dyDescent="0.2">
      <c r="A101" s="183">
        <v>101</v>
      </c>
      <c r="B101" s="185"/>
    </row>
    <row r="102" spans="1:2" x14ac:dyDescent="0.2">
      <c r="A102" s="183">
        <v>102</v>
      </c>
      <c r="B102" s="185"/>
    </row>
    <row r="103" spans="1:2" x14ac:dyDescent="0.2">
      <c r="A103" s="183">
        <v>103</v>
      </c>
      <c r="B103" s="185"/>
    </row>
    <row r="104" spans="1:2" x14ac:dyDescent="0.2">
      <c r="A104" s="183">
        <v>104</v>
      </c>
      <c r="B104" s="185"/>
    </row>
    <row r="105" spans="1:2" x14ac:dyDescent="0.2">
      <c r="A105" s="183">
        <v>105</v>
      </c>
      <c r="B105" s="185"/>
    </row>
    <row r="106" spans="1:2" x14ac:dyDescent="0.2">
      <c r="A106" s="183">
        <v>106</v>
      </c>
      <c r="B106" s="185"/>
    </row>
    <row r="107" spans="1:2" x14ac:dyDescent="0.2">
      <c r="A107" s="183">
        <v>107</v>
      </c>
      <c r="B107" s="185"/>
    </row>
    <row r="108" spans="1:2" x14ac:dyDescent="0.2">
      <c r="A108" s="183">
        <v>108</v>
      </c>
      <c r="B108" s="185"/>
    </row>
    <row r="109" spans="1:2" x14ac:dyDescent="0.2">
      <c r="A109" s="183">
        <v>109</v>
      </c>
      <c r="B109" s="185"/>
    </row>
    <row r="110" spans="1:2" x14ac:dyDescent="0.2">
      <c r="A110" s="183">
        <v>110</v>
      </c>
      <c r="B110" s="185"/>
    </row>
    <row r="111" spans="1:2" x14ac:dyDescent="0.2">
      <c r="A111" s="183">
        <v>111</v>
      </c>
      <c r="B111" s="185"/>
    </row>
    <row r="112" spans="1:2" x14ac:dyDescent="0.2">
      <c r="A112" s="183">
        <v>112</v>
      </c>
      <c r="B112" s="185"/>
    </row>
    <row r="113" spans="1:2" x14ac:dyDescent="0.2">
      <c r="A113" s="183">
        <v>113</v>
      </c>
      <c r="B113" s="185"/>
    </row>
    <row r="114" spans="1:2" x14ac:dyDescent="0.2">
      <c r="A114" s="183">
        <v>114</v>
      </c>
      <c r="B114" s="185"/>
    </row>
    <row r="115" spans="1:2" x14ac:dyDescent="0.2">
      <c r="A115" s="183">
        <v>115</v>
      </c>
      <c r="B115" s="185"/>
    </row>
    <row r="116" spans="1:2" x14ac:dyDescent="0.2">
      <c r="A116" s="183">
        <v>116</v>
      </c>
      <c r="B116" s="185"/>
    </row>
    <row r="117" spans="1:2" x14ac:dyDescent="0.2">
      <c r="A117" s="183">
        <v>117</v>
      </c>
      <c r="B117" s="185"/>
    </row>
    <row r="118" spans="1:2" x14ac:dyDescent="0.2">
      <c r="A118" s="183">
        <v>118</v>
      </c>
      <c r="B118" s="185"/>
    </row>
    <row r="119" spans="1:2" x14ac:dyDescent="0.2">
      <c r="A119" s="183">
        <v>119</v>
      </c>
      <c r="B119" s="185"/>
    </row>
    <row r="120" spans="1:2" x14ac:dyDescent="0.2">
      <c r="A120" s="183">
        <v>120</v>
      </c>
      <c r="B120" s="185"/>
    </row>
    <row r="121" spans="1:2" x14ac:dyDescent="0.2">
      <c r="A121" s="183">
        <v>121</v>
      </c>
      <c r="B121" s="185"/>
    </row>
    <row r="122" spans="1:2" x14ac:dyDescent="0.2">
      <c r="A122" s="183">
        <v>122</v>
      </c>
      <c r="B122" s="185"/>
    </row>
    <row r="123" spans="1:2" x14ac:dyDescent="0.2">
      <c r="A123" s="183">
        <v>123</v>
      </c>
      <c r="B123" s="185"/>
    </row>
    <row r="124" spans="1:2" x14ac:dyDescent="0.2">
      <c r="A124" s="183">
        <v>124</v>
      </c>
      <c r="B124" s="185"/>
    </row>
    <row r="125" spans="1:2" x14ac:dyDescent="0.2">
      <c r="A125" s="183">
        <v>125</v>
      </c>
      <c r="B125" s="185"/>
    </row>
    <row r="126" spans="1:2" x14ac:dyDescent="0.2">
      <c r="A126" s="183">
        <v>126</v>
      </c>
      <c r="B126" s="185"/>
    </row>
    <row r="127" spans="1:2" x14ac:dyDescent="0.2">
      <c r="A127" s="183">
        <v>127</v>
      </c>
      <c r="B127" s="185"/>
    </row>
    <row r="128" spans="1:2" x14ac:dyDescent="0.2">
      <c r="A128" s="183">
        <v>128</v>
      </c>
      <c r="B128" s="185"/>
    </row>
    <row r="129" spans="1:2" x14ac:dyDescent="0.2">
      <c r="A129" s="183">
        <v>129</v>
      </c>
      <c r="B129" s="185"/>
    </row>
    <row r="130" spans="1:2" x14ac:dyDescent="0.2">
      <c r="A130" s="183">
        <v>130</v>
      </c>
      <c r="B130" s="185"/>
    </row>
    <row r="131" spans="1:2" x14ac:dyDescent="0.2">
      <c r="A131" s="183">
        <v>131</v>
      </c>
      <c r="B131" s="185"/>
    </row>
    <row r="132" spans="1:2" x14ac:dyDescent="0.2">
      <c r="A132" s="183">
        <v>132</v>
      </c>
      <c r="B132" s="185"/>
    </row>
    <row r="133" spans="1:2" x14ac:dyDescent="0.2">
      <c r="A133" s="183">
        <v>133</v>
      </c>
      <c r="B133" s="185"/>
    </row>
    <row r="134" spans="1:2" x14ac:dyDescent="0.2">
      <c r="A134" s="183">
        <v>134</v>
      </c>
      <c r="B134" s="185"/>
    </row>
    <row r="135" spans="1:2" x14ac:dyDescent="0.2">
      <c r="A135" s="183">
        <v>135</v>
      </c>
      <c r="B135" s="185"/>
    </row>
    <row r="136" spans="1:2" x14ac:dyDescent="0.2">
      <c r="A136" s="183">
        <v>136</v>
      </c>
      <c r="B136" s="185"/>
    </row>
    <row r="137" spans="1:2" x14ac:dyDescent="0.2">
      <c r="A137" s="183">
        <v>137</v>
      </c>
      <c r="B137" s="185"/>
    </row>
    <row r="138" spans="1:2" x14ac:dyDescent="0.2">
      <c r="A138" s="183">
        <v>138</v>
      </c>
      <c r="B138" s="185"/>
    </row>
    <row r="139" spans="1:2" x14ac:dyDescent="0.2">
      <c r="A139" s="183">
        <v>139</v>
      </c>
      <c r="B139" s="185"/>
    </row>
    <row r="140" spans="1:2" x14ac:dyDescent="0.2">
      <c r="A140" s="183">
        <v>140</v>
      </c>
      <c r="B140" s="185"/>
    </row>
    <row r="141" spans="1:2" x14ac:dyDescent="0.2">
      <c r="A141" s="183">
        <v>141</v>
      </c>
      <c r="B141" s="185"/>
    </row>
    <row r="142" spans="1:2" x14ac:dyDescent="0.2">
      <c r="A142" s="183">
        <v>142</v>
      </c>
      <c r="B142" s="185"/>
    </row>
    <row r="143" spans="1:2" x14ac:dyDescent="0.2">
      <c r="A143" s="183">
        <v>143</v>
      </c>
      <c r="B143" s="185"/>
    </row>
    <row r="144" spans="1:2" x14ac:dyDescent="0.2">
      <c r="A144" s="183">
        <v>144</v>
      </c>
      <c r="B144" s="185"/>
    </row>
    <row r="145" spans="1:2" x14ac:dyDescent="0.2">
      <c r="A145" s="183">
        <v>145</v>
      </c>
      <c r="B145" s="185"/>
    </row>
    <row r="146" spans="1:2" x14ac:dyDescent="0.2">
      <c r="A146" s="183">
        <v>146</v>
      </c>
      <c r="B146" s="185"/>
    </row>
    <row r="147" spans="1:2" x14ac:dyDescent="0.2">
      <c r="A147" s="183">
        <v>147</v>
      </c>
      <c r="B147" s="185"/>
    </row>
    <row r="148" spans="1:2" x14ac:dyDescent="0.2">
      <c r="A148" s="183">
        <v>148</v>
      </c>
      <c r="B148" s="185"/>
    </row>
    <row r="149" spans="1:2" x14ac:dyDescent="0.2">
      <c r="A149" s="183">
        <v>149</v>
      </c>
      <c r="B149" s="185"/>
    </row>
    <row r="150" spans="1:2" x14ac:dyDescent="0.2">
      <c r="A150" s="183">
        <v>150</v>
      </c>
      <c r="B150" s="185"/>
    </row>
    <row r="151" spans="1:2" x14ac:dyDescent="0.2">
      <c r="A151" s="183">
        <v>151</v>
      </c>
      <c r="B151" s="185"/>
    </row>
    <row r="152" spans="1:2" x14ac:dyDescent="0.2">
      <c r="A152" s="183">
        <v>152</v>
      </c>
      <c r="B152" s="185"/>
    </row>
    <row r="153" spans="1:2" x14ac:dyDescent="0.2">
      <c r="A153" s="183">
        <v>153</v>
      </c>
      <c r="B153" s="185"/>
    </row>
    <row r="154" spans="1:2" x14ac:dyDescent="0.2">
      <c r="A154" s="183">
        <v>154</v>
      </c>
      <c r="B154" s="185"/>
    </row>
    <row r="155" spans="1:2" x14ac:dyDescent="0.2">
      <c r="A155" s="183">
        <v>155</v>
      </c>
      <c r="B155" s="185"/>
    </row>
    <row r="156" spans="1:2" x14ac:dyDescent="0.2">
      <c r="A156" s="183">
        <v>156</v>
      </c>
      <c r="B156" s="185"/>
    </row>
    <row r="157" spans="1:2" x14ac:dyDescent="0.2">
      <c r="A157" s="183">
        <v>157</v>
      </c>
      <c r="B157" s="185"/>
    </row>
    <row r="158" spans="1:2" x14ac:dyDescent="0.2">
      <c r="A158" s="183">
        <v>158</v>
      </c>
      <c r="B158" s="185"/>
    </row>
    <row r="159" spans="1:2" x14ac:dyDescent="0.2">
      <c r="A159" s="183">
        <v>159</v>
      </c>
      <c r="B159" s="185"/>
    </row>
    <row r="160" spans="1:2" x14ac:dyDescent="0.2">
      <c r="A160" s="183">
        <v>160</v>
      </c>
      <c r="B160" s="185"/>
    </row>
    <row r="161" spans="1:2" x14ac:dyDescent="0.2">
      <c r="A161" s="183">
        <v>161</v>
      </c>
      <c r="B161" s="185"/>
    </row>
    <row r="162" spans="1:2" x14ac:dyDescent="0.2">
      <c r="A162" s="183">
        <v>162</v>
      </c>
      <c r="B162" s="185"/>
    </row>
    <row r="163" spans="1:2" x14ac:dyDescent="0.2">
      <c r="A163" s="183">
        <v>163</v>
      </c>
      <c r="B163" s="185"/>
    </row>
    <row r="164" spans="1:2" x14ac:dyDescent="0.2">
      <c r="A164" s="183">
        <v>164</v>
      </c>
      <c r="B164" s="185"/>
    </row>
    <row r="165" spans="1:2" x14ac:dyDescent="0.2">
      <c r="A165" s="183">
        <v>165</v>
      </c>
      <c r="B165" s="185"/>
    </row>
    <row r="166" spans="1:2" x14ac:dyDescent="0.2">
      <c r="A166" s="183">
        <v>166</v>
      </c>
      <c r="B166" s="185"/>
    </row>
    <row r="167" spans="1:2" x14ac:dyDescent="0.2">
      <c r="A167" s="183">
        <v>167</v>
      </c>
      <c r="B167" s="185"/>
    </row>
    <row r="168" spans="1:2" x14ac:dyDescent="0.2">
      <c r="A168" s="183">
        <v>168</v>
      </c>
      <c r="B168" s="185"/>
    </row>
    <row r="169" spans="1:2" x14ac:dyDescent="0.2">
      <c r="A169" s="183">
        <v>169</v>
      </c>
      <c r="B169" s="185"/>
    </row>
    <row r="170" spans="1:2" x14ac:dyDescent="0.2">
      <c r="A170" s="183">
        <v>170</v>
      </c>
      <c r="B170" s="185"/>
    </row>
    <row r="171" spans="1:2" x14ac:dyDescent="0.2">
      <c r="A171" s="183">
        <v>171</v>
      </c>
      <c r="B171" s="185"/>
    </row>
    <row r="172" spans="1:2" x14ac:dyDescent="0.2">
      <c r="A172" s="183">
        <v>172</v>
      </c>
      <c r="B172" s="185"/>
    </row>
    <row r="173" spans="1:2" x14ac:dyDescent="0.2">
      <c r="A173" s="183">
        <v>173</v>
      </c>
      <c r="B173" s="185"/>
    </row>
    <row r="174" spans="1:2" x14ac:dyDescent="0.2">
      <c r="A174" s="183">
        <v>174</v>
      </c>
      <c r="B174" s="185"/>
    </row>
    <row r="175" spans="1:2" x14ac:dyDescent="0.2">
      <c r="A175" s="183">
        <v>175</v>
      </c>
      <c r="B175" s="185"/>
    </row>
    <row r="176" spans="1:2" x14ac:dyDescent="0.2">
      <c r="A176" s="183">
        <v>176</v>
      </c>
      <c r="B176" s="185"/>
    </row>
    <row r="177" spans="1:2" x14ac:dyDescent="0.2">
      <c r="A177" s="183">
        <v>177</v>
      </c>
      <c r="B177" s="185"/>
    </row>
    <row r="178" spans="1:2" x14ac:dyDescent="0.2">
      <c r="A178" s="183">
        <v>178</v>
      </c>
      <c r="B178" s="185"/>
    </row>
    <row r="179" spans="1:2" x14ac:dyDescent="0.2">
      <c r="A179" s="183">
        <v>179</v>
      </c>
      <c r="B179" s="185"/>
    </row>
    <row r="180" spans="1:2" x14ac:dyDescent="0.2">
      <c r="A180" s="183">
        <v>180</v>
      </c>
      <c r="B180" s="185"/>
    </row>
    <row r="181" spans="1:2" x14ac:dyDescent="0.2">
      <c r="A181" s="183">
        <v>181</v>
      </c>
      <c r="B181" s="185"/>
    </row>
    <row r="182" spans="1:2" x14ac:dyDescent="0.2">
      <c r="A182" s="183">
        <v>182</v>
      </c>
      <c r="B182" s="185"/>
    </row>
    <row r="183" spans="1:2" x14ac:dyDescent="0.2">
      <c r="A183" s="183">
        <v>183</v>
      </c>
      <c r="B183" s="185"/>
    </row>
    <row r="184" spans="1:2" x14ac:dyDescent="0.2">
      <c r="A184" s="183">
        <v>184</v>
      </c>
      <c r="B184" s="185"/>
    </row>
    <row r="185" spans="1:2" x14ac:dyDescent="0.2">
      <c r="A185" s="183">
        <v>185</v>
      </c>
      <c r="B185" s="185"/>
    </row>
    <row r="186" spans="1:2" x14ac:dyDescent="0.2">
      <c r="A186" s="183">
        <v>186</v>
      </c>
      <c r="B186" s="185"/>
    </row>
    <row r="187" spans="1:2" x14ac:dyDescent="0.2">
      <c r="A187" s="183">
        <v>187</v>
      </c>
      <c r="B187" s="185"/>
    </row>
    <row r="188" spans="1:2" x14ac:dyDescent="0.2">
      <c r="A188" s="183">
        <v>188</v>
      </c>
      <c r="B188" s="185"/>
    </row>
    <row r="189" spans="1:2" x14ac:dyDescent="0.2">
      <c r="A189" s="183">
        <v>189</v>
      </c>
      <c r="B189" s="185"/>
    </row>
    <row r="190" spans="1:2" x14ac:dyDescent="0.2">
      <c r="A190" s="183">
        <v>190</v>
      </c>
      <c r="B190" s="185"/>
    </row>
    <row r="191" spans="1:2" x14ac:dyDescent="0.2">
      <c r="A191" s="183">
        <v>191</v>
      </c>
      <c r="B191" s="185"/>
    </row>
    <row r="192" spans="1:2" x14ac:dyDescent="0.2">
      <c r="A192" s="183">
        <v>192</v>
      </c>
      <c r="B192" s="185"/>
    </row>
    <row r="193" spans="1:2" x14ac:dyDescent="0.2">
      <c r="A193" s="183">
        <v>193</v>
      </c>
      <c r="B193" s="185"/>
    </row>
    <row r="194" spans="1:2" x14ac:dyDescent="0.2">
      <c r="A194" s="183">
        <v>194</v>
      </c>
      <c r="B194" s="185"/>
    </row>
    <row r="195" spans="1:2" x14ac:dyDescent="0.2">
      <c r="A195" s="183">
        <v>195</v>
      </c>
      <c r="B195" s="185"/>
    </row>
    <row r="196" spans="1:2" x14ac:dyDescent="0.2">
      <c r="A196" s="183">
        <v>196</v>
      </c>
      <c r="B196" s="185"/>
    </row>
    <row r="197" spans="1:2" x14ac:dyDescent="0.2">
      <c r="A197" s="183">
        <v>197</v>
      </c>
      <c r="B197" s="185"/>
    </row>
    <row r="198" spans="1:2" x14ac:dyDescent="0.2">
      <c r="A198" s="183">
        <v>198</v>
      </c>
      <c r="B198" s="185"/>
    </row>
    <row r="199" spans="1:2" x14ac:dyDescent="0.2">
      <c r="A199" s="183">
        <v>199</v>
      </c>
      <c r="B199" s="185"/>
    </row>
    <row r="200" spans="1:2" x14ac:dyDescent="0.2">
      <c r="A200" s="183">
        <v>200</v>
      </c>
      <c r="B200" s="185"/>
    </row>
    <row r="201" spans="1:2" x14ac:dyDescent="0.2">
      <c r="A201" s="183">
        <v>201</v>
      </c>
      <c r="B201" s="185"/>
    </row>
    <row r="202" spans="1:2" x14ac:dyDescent="0.2">
      <c r="A202" s="183">
        <v>202</v>
      </c>
      <c r="B202" s="185"/>
    </row>
    <row r="203" spans="1:2" x14ac:dyDescent="0.2">
      <c r="A203" s="183">
        <v>203</v>
      </c>
      <c r="B203" s="185"/>
    </row>
    <row r="204" spans="1:2" x14ac:dyDescent="0.2">
      <c r="A204" s="183">
        <v>204</v>
      </c>
      <c r="B204" s="185"/>
    </row>
    <row r="205" spans="1:2" x14ac:dyDescent="0.2">
      <c r="A205" s="183">
        <v>205</v>
      </c>
      <c r="B205" s="185"/>
    </row>
    <row r="206" spans="1:2" x14ac:dyDescent="0.2">
      <c r="A206" s="183">
        <v>206</v>
      </c>
      <c r="B206" s="185"/>
    </row>
    <row r="207" spans="1:2" x14ac:dyDescent="0.2">
      <c r="A207" s="183">
        <v>207</v>
      </c>
      <c r="B207" s="185"/>
    </row>
    <row r="208" spans="1:2" x14ac:dyDescent="0.2">
      <c r="A208" s="183">
        <v>208</v>
      </c>
      <c r="B208" s="185"/>
    </row>
    <row r="209" spans="1:2" x14ac:dyDescent="0.2">
      <c r="A209" s="183">
        <v>209</v>
      </c>
      <c r="B209" s="185"/>
    </row>
    <row r="210" spans="1:2" x14ac:dyDescent="0.2">
      <c r="A210" s="183">
        <v>210</v>
      </c>
      <c r="B210" s="185"/>
    </row>
    <row r="211" spans="1:2" x14ac:dyDescent="0.2">
      <c r="A211" s="183">
        <v>211</v>
      </c>
      <c r="B211" s="185"/>
    </row>
    <row r="212" spans="1:2" x14ac:dyDescent="0.2">
      <c r="A212" s="183">
        <v>212</v>
      </c>
      <c r="B212" s="185"/>
    </row>
    <row r="213" spans="1:2" x14ac:dyDescent="0.2">
      <c r="A213" s="183">
        <v>213</v>
      </c>
      <c r="B213" s="185"/>
    </row>
    <row r="214" spans="1:2" x14ac:dyDescent="0.2">
      <c r="A214" s="183">
        <v>214</v>
      </c>
      <c r="B214" s="185"/>
    </row>
    <row r="215" spans="1:2" x14ac:dyDescent="0.2">
      <c r="A215" s="183">
        <v>215</v>
      </c>
      <c r="B215" s="185"/>
    </row>
    <row r="216" spans="1:2" x14ac:dyDescent="0.2">
      <c r="A216" s="183">
        <v>216</v>
      </c>
      <c r="B216" s="185"/>
    </row>
    <row r="217" spans="1:2" x14ac:dyDescent="0.2">
      <c r="A217" s="183">
        <v>217</v>
      </c>
      <c r="B217" s="185"/>
    </row>
    <row r="218" spans="1:2" x14ac:dyDescent="0.2">
      <c r="A218" s="183">
        <v>218</v>
      </c>
      <c r="B218" s="185"/>
    </row>
    <row r="219" spans="1:2" x14ac:dyDescent="0.2">
      <c r="A219" s="183">
        <v>219</v>
      </c>
      <c r="B219" s="185"/>
    </row>
    <row r="220" spans="1:2" x14ac:dyDescent="0.2">
      <c r="A220" s="183">
        <v>220</v>
      </c>
      <c r="B220" s="185"/>
    </row>
    <row r="221" spans="1:2" x14ac:dyDescent="0.2">
      <c r="A221" s="183">
        <v>221</v>
      </c>
      <c r="B221" s="185"/>
    </row>
    <row r="222" spans="1:2" x14ac:dyDescent="0.2">
      <c r="A222" s="183">
        <v>222</v>
      </c>
      <c r="B222" s="185"/>
    </row>
    <row r="223" spans="1:2" x14ac:dyDescent="0.2">
      <c r="A223" s="183">
        <v>223</v>
      </c>
      <c r="B223" s="185"/>
    </row>
    <row r="224" spans="1:2" x14ac:dyDescent="0.2">
      <c r="A224" s="183">
        <v>224</v>
      </c>
      <c r="B224" s="185"/>
    </row>
    <row r="225" spans="1:2" x14ac:dyDescent="0.2">
      <c r="A225" s="183">
        <v>225</v>
      </c>
      <c r="B225" s="185"/>
    </row>
    <row r="226" spans="1:2" x14ac:dyDescent="0.2">
      <c r="A226" s="183">
        <v>226</v>
      </c>
      <c r="B226" s="185"/>
    </row>
    <row r="227" spans="1:2" x14ac:dyDescent="0.2">
      <c r="A227" s="183">
        <v>227</v>
      </c>
      <c r="B227" s="185"/>
    </row>
    <row r="228" spans="1:2" x14ac:dyDescent="0.2">
      <c r="A228" s="183">
        <v>228</v>
      </c>
      <c r="B228" s="185"/>
    </row>
    <row r="229" spans="1:2" x14ac:dyDescent="0.2">
      <c r="A229" s="183">
        <v>229</v>
      </c>
      <c r="B229" s="185"/>
    </row>
    <row r="230" spans="1:2" x14ac:dyDescent="0.2">
      <c r="A230" s="183">
        <v>230</v>
      </c>
      <c r="B230" s="185"/>
    </row>
    <row r="231" spans="1:2" x14ac:dyDescent="0.2">
      <c r="A231" s="183">
        <v>231</v>
      </c>
      <c r="B231" s="185"/>
    </row>
    <row r="232" spans="1:2" x14ac:dyDescent="0.2">
      <c r="A232" s="183">
        <v>232</v>
      </c>
      <c r="B232" s="185"/>
    </row>
    <row r="233" spans="1:2" x14ac:dyDescent="0.2">
      <c r="A233" s="183">
        <v>233</v>
      </c>
      <c r="B233" s="185"/>
    </row>
    <row r="234" spans="1:2" x14ac:dyDescent="0.2">
      <c r="A234" s="183">
        <v>234</v>
      </c>
      <c r="B234" s="185"/>
    </row>
    <row r="235" spans="1:2" x14ac:dyDescent="0.2">
      <c r="A235" s="183">
        <v>235</v>
      </c>
      <c r="B235" s="185"/>
    </row>
    <row r="236" spans="1:2" x14ac:dyDescent="0.2">
      <c r="A236" s="183">
        <v>236</v>
      </c>
      <c r="B236" s="185"/>
    </row>
    <row r="237" spans="1:2" x14ac:dyDescent="0.2">
      <c r="A237" s="183">
        <v>237</v>
      </c>
      <c r="B237" s="185"/>
    </row>
    <row r="238" spans="1:2" x14ac:dyDescent="0.2">
      <c r="A238" s="183">
        <v>238</v>
      </c>
      <c r="B238" s="185"/>
    </row>
    <row r="239" spans="1:2" x14ac:dyDescent="0.2">
      <c r="A239" s="183">
        <v>239</v>
      </c>
      <c r="B239" s="185"/>
    </row>
    <row r="240" spans="1:2" x14ac:dyDescent="0.2">
      <c r="A240" s="183">
        <v>240</v>
      </c>
      <c r="B240" s="185"/>
    </row>
    <row r="241" spans="1:2" x14ac:dyDescent="0.2">
      <c r="A241" s="183">
        <v>241</v>
      </c>
      <c r="B241" s="185"/>
    </row>
    <row r="242" spans="1:2" x14ac:dyDescent="0.2">
      <c r="A242" s="183">
        <v>242</v>
      </c>
      <c r="B242" s="185"/>
    </row>
    <row r="243" spans="1:2" x14ac:dyDescent="0.2">
      <c r="A243" s="183">
        <v>243</v>
      </c>
      <c r="B243" s="185"/>
    </row>
    <row r="244" spans="1:2" x14ac:dyDescent="0.2">
      <c r="A244" s="183">
        <v>244</v>
      </c>
      <c r="B244" s="185"/>
    </row>
    <row r="245" spans="1:2" x14ac:dyDescent="0.2">
      <c r="A245" s="183">
        <v>245</v>
      </c>
      <c r="B245" s="185"/>
    </row>
    <row r="246" spans="1:2" x14ac:dyDescent="0.2">
      <c r="A246" s="183">
        <v>246</v>
      </c>
      <c r="B246" s="185"/>
    </row>
    <row r="247" spans="1:2" x14ac:dyDescent="0.2">
      <c r="A247" s="183">
        <v>247</v>
      </c>
      <c r="B247" s="185"/>
    </row>
    <row r="248" spans="1:2" x14ac:dyDescent="0.2">
      <c r="A248" s="183">
        <v>248</v>
      </c>
      <c r="B248" s="185"/>
    </row>
    <row r="249" spans="1:2" x14ac:dyDescent="0.2">
      <c r="A249" s="183">
        <v>249</v>
      </c>
      <c r="B249" s="185"/>
    </row>
    <row r="250" spans="1:2" x14ac:dyDescent="0.2">
      <c r="A250" s="183">
        <v>250</v>
      </c>
      <c r="B250" s="185"/>
    </row>
    <row r="251" spans="1:2" x14ac:dyDescent="0.2">
      <c r="A251" s="183">
        <v>251</v>
      </c>
      <c r="B251" s="185"/>
    </row>
    <row r="252" spans="1:2" x14ac:dyDescent="0.2">
      <c r="A252" s="183">
        <v>252</v>
      </c>
      <c r="B252" s="185"/>
    </row>
    <row r="253" spans="1:2" x14ac:dyDescent="0.2">
      <c r="A253" s="183">
        <v>253</v>
      </c>
      <c r="B253" s="185"/>
    </row>
    <row r="254" spans="1:2" x14ac:dyDescent="0.2">
      <c r="A254" s="183">
        <v>254</v>
      </c>
      <c r="B254" s="185"/>
    </row>
    <row r="255" spans="1:2" x14ac:dyDescent="0.2">
      <c r="A255" s="183">
        <v>255</v>
      </c>
      <c r="B255" s="185"/>
    </row>
    <row r="256" spans="1:2" x14ac:dyDescent="0.2">
      <c r="A256" s="183">
        <v>256</v>
      </c>
      <c r="B256" s="185"/>
    </row>
    <row r="257" spans="1:2" x14ac:dyDescent="0.2">
      <c r="A257" s="183">
        <v>257</v>
      </c>
      <c r="B257" s="185"/>
    </row>
    <row r="258" spans="1:2" x14ac:dyDescent="0.2">
      <c r="A258" s="183">
        <v>258</v>
      </c>
      <c r="B258" s="185"/>
    </row>
    <row r="259" spans="1:2" x14ac:dyDescent="0.2">
      <c r="A259" s="183">
        <v>259</v>
      </c>
      <c r="B259" s="185"/>
    </row>
    <row r="260" spans="1:2" x14ac:dyDescent="0.2">
      <c r="A260" s="183">
        <v>260</v>
      </c>
      <c r="B260" s="185"/>
    </row>
    <row r="261" spans="1:2" x14ac:dyDescent="0.2">
      <c r="A261" s="183">
        <v>261</v>
      </c>
      <c r="B261" s="185"/>
    </row>
    <row r="262" spans="1:2" x14ac:dyDescent="0.2">
      <c r="A262" s="183">
        <v>262</v>
      </c>
      <c r="B262" s="185"/>
    </row>
    <row r="263" spans="1:2" x14ac:dyDescent="0.2">
      <c r="A263" s="183">
        <v>263</v>
      </c>
      <c r="B263" s="185"/>
    </row>
    <row r="264" spans="1:2" x14ac:dyDescent="0.2">
      <c r="A264" s="183">
        <v>264</v>
      </c>
      <c r="B264" s="185"/>
    </row>
    <row r="265" spans="1:2" x14ac:dyDescent="0.2">
      <c r="A265" s="183">
        <v>265</v>
      </c>
      <c r="B265" s="185"/>
    </row>
    <row r="266" spans="1:2" x14ac:dyDescent="0.2">
      <c r="A266" s="183">
        <v>266</v>
      </c>
      <c r="B266" s="185"/>
    </row>
    <row r="267" spans="1:2" x14ac:dyDescent="0.2">
      <c r="A267" s="183">
        <v>267</v>
      </c>
      <c r="B267" s="185"/>
    </row>
    <row r="268" spans="1:2" x14ac:dyDescent="0.2">
      <c r="A268" s="183">
        <v>268</v>
      </c>
      <c r="B268" s="185"/>
    </row>
    <row r="269" spans="1:2" x14ac:dyDescent="0.2">
      <c r="A269" s="183">
        <v>269</v>
      </c>
      <c r="B269" s="185"/>
    </row>
    <row r="270" spans="1:2" x14ac:dyDescent="0.2">
      <c r="A270" s="183">
        <v>270</v>
      </c>
      <c r="B270" s="185"/>
    </row>
    <row r="271" spans="1:2" x14ac:dyDescent="0.2">
      <c r="A271" s="183">
        <v>271</v>
      </c>
      <c r="B271" s="185"/>
    </row>
    <row r="272" spans="1:2" x14ac:dyDescent="0.2">
      <c r="A272" s="183">
        <v>272</v>
      </c>
      <c r="B272" s="185"/>
    </row>
    <row r="273" spans="1:2" x14ac:dyDescent="0.2">
      <c r="A273" s="183">
        <v>273</v>
      </c>
      <c r="B273" s="185"/>
    </row>
    <row r="274" spans="1:2" x14ac:dyDescent="0.2">
      <c r="A274" s="183">
        <v>274</v>
      </c>
      <c r="B274" s="185"/>
    </row>
    <row r="275" spans="1:2" x14ac:dyDescent="0.2">
      <c r="A275" s="183">
        <v>275</v>
      </c>
      <c r="B275" s="185"/>
    </row>
    <row r="276" spans="1:2" x14ac:dyDescent="0.2">
      <c r="A276" s="183">
        <v>276</v>
      </c>
      <c r="B276" s="185"/>
    </row>
    <row r="277" spans="1:2" x14ac:dyDescent="0.2">
      <c r="A277" s="183">
        <v>277</v>
      </c>
      <c r="B277" s="185"/>
    </row>
    <row r="278" spans="1:2" x14ac:dyDescent="0.2">
      <c r="A278" s="183">
        <v>278</v>
      </c>
      <c r="B278" s="185"/>
    </row>
    <row r="279" spans="1:2" x14ac:dyDescent="0.2">
      <c r="A279" s="183">
        <v>279</v>
      </c>
      <c r="B279" s="185"/>
    </row>
    <row r="280" spans="1:2" x14ac:dyDescent="0.2">
      <c r="A280" s="183">
        <v>280</v>
      </c>
      <c r="B280" s="185"/>
    </row>
    <row r="281" spans="1:2" x14ac:dyDescent="0.2">
      <c r="A281" s="183">
        <v>281</v>
      </c>
      <c r="B281" s="185"/>
    </row>
    <row r="282" spans="1:2" x14ac:dyDescent="0.2">
      <c r="A282" s="183">
        <v>282</v>
      </c>
      <c r="B282" s="185"/>
    </row>
    <row r="283" spans="1:2" x14ac:dyDescent="0.2">
      <c r="A283" s="183">
        <v>283</v>
      </c>
      <c r="B283" s="185"/>
    </row>
    <row r="284" spans="1:2" x14ac:dyDescent="0.2">
      <c r="A284" s="183">
        <v>284</v>
      </c>
      <c r="B284" s="185"/>
    </row>
    <row r="285" spans="1:2" x14ac:dyDescent="0.2">
      <c r="A285" s="183">
        <v>285</v>
      </c>
      <c r="B285" s="185"/>
    </row>
    <row r="286" spans="1:2" x14ac:dyDescent="0.2">
      <c r="A286" s="183">
        <v>286</v>
      </c>
      <c r="B286" s="185"/>
    </row>
    <row r="287" spans="1:2" x14ac:dyDescent="0.2">
      <c r="A287" s="183">
        <v>287</v>
      </c>
      <c r="B287" s="185"/>
    </row>
    <row r="288" spans="1:2" x14ac:dyDescent="0.2">
      <c r="A288" s="183">
        <v>288</v>
      </c>
      <c r="B288" s="185"/>
    </row>
    <row r="289" spans="1:2" x14ac:dyDescent="0.2">
      <c r="A289" s="183">
        <v>289</v>
      </c>
      <c r="B289" s="185"/>
    </row>
    <row r="290" spans="1:2" x14ac:dyDescent="0.2">
      <c r="A290" s="183">
        <v>290</v>
      </c>
      <c r="B290" s="185"/>
    </row>
    <row r="291" spans="1:2" x14ac:dyDescent="0.2">
      <c r="A291" s="183">
        <v>291</v>
      </c>
      <c r="B291" s="185"/>
    </row>
    <row r="292" spans="1:2" x14ac:dyDescent="0.2">
      <c r="A292" s="183">
        <v>292</v>
      </c>
      <c r="B292" s="185"/>
    </row>
    <row r="293" spans="1:2" x14ac:dyDescent="0.2">
      <c r="A293" s="183">
        <v>293</v>
      </c>
      <c r="B293" s="185"/>
    </row>
    <row r="294" spans="1:2" x14ac:dyDescent="0.2">
      <c r="A294" s="183">
        <v>294</v>
      </c>
      <c r="B294" s="185"/>
    </row>
    <row r="295" spans="1:2" x14ac:dyDescent="0.2">
      <c r="A295" s="183">
        <v>295</v>
      </c>
      <c r="B295" s="185"/>
    </row>
    <row r="296" spans="1:2" x14ac:dyDescent="0.2">
      <c r="A296" s="183">
        <v>296</v>
      </c>
      <c r="B296" s="185"/>
    </row>
    <row r="297" spans="1:2" x14ac:dyDescent="0.2">
      <c r="A297" s="183">
        <v>297</v>
      </c>
      <c r="B297" s="185"/>
    </row>
    <row r="298" spans="1:2" x14ac:dyDescent="0.2">
      <c r="A298" s="183">
        <v>298</v>
      </c>
      <c r="B298" s="185"/>
    </row>
    <row r="299" spans="1:2" x14ac:dyDescent="0.2">
      <c r="A299" s="183">
        <v>299</v>
      </c>
      <c r="B299" s="185"/>
    </row>
    <row r="300" spans="1:2" x14ac:dyDescent="0.2">
      <c r="A300" s="183">
        <v>300</v>
      </c>
      <c r="B300" s="185"/>
    </row>
    <row r="301" spans="1:2" x14ac:dyDescent="0.2">
      <c r="A301" s="183">
        <v>301</v>
      </c>
      <c r="B301" s="185"/>
    </row>
    <row r="302" spans="1:2" x14ac:dyDescent="0.2">
      <c r="A302" s="183">
        <v>302</v>
      </c>
      <c r="B302" s="185"/>
    </row>
    <row r="303" spans="1:2" x14ac:dyDescent="0.2">
      <c r="A303" s="183">
        <v>303</v>
      </c>
      <c r="B303" s="185"/>
    </row>
    <row r="304" spans="1:2" x14ac:dyDescent="0.2">
      <c r="A304" s="183">
        <v>304</v>
      </c>
      <c r="B304" s="185"/>
    </row>
    <row r="305" spans="1:2" x14ac:dyDescent="0.2">
      <c r="A305" s="183">
        <v>305</v>
      </c>
      <c r="B305" s="185"/>
    </row>
    <row r="306" spans="1:2" x14ac:dyDescent="0.2">
      <c r="A306" s="183">
        <v>306</v>
      </c>
      <c r="B306" s="185"/>
    </row>
    <row r="307" spans="1:2" x14ac:dyDescent="0.2">
      <c r="A307" s="183">
        <v>307</v>
      </c>
      <c r="B307" s="185"/>
    </row>
    <row r="308" spans="1:2" x14ac:dyDescent="0.2">
      <c r="A308" s="183">
        <v>308</v>
      </c>
      <c r="B308" s="185"/>
    </row>
    <row r="309" spans="1:2" x14ac:dyDescent="0.2">
      <c r="A309" s="183">
        <v>309</v>
      </c>
      <c r="B309" s="185"/>
    </row>
    <row r="310" spans="1:2" x14ac:dyDescent="0.2">
      <c r="A310" s="183">
        <v>310</v>
      </c>
      <c r="B310" s="185"/>
    </row>
    <row r="311" spans="1:2" x14ac:dyDescent="0.2">
      <c r="A311" s="183">
        <v>311</v>
      </c>
      <c r="B311" s="185"/>
    </row>
    <row r="312" spans="1:2" x14ac:dyDescent="0.2">
      <c r="A312" s="183">
        <v>312</v>
      </c>
      <c r="B312" s="185"/>
    </row>
    <row r="313" spans="1:2" x14ac:dyDescent="0.2">
      <c r="A313" s="183">
        <v>313</v>
      </c>
      <c r="B313" s="185"/>
    </row>
    <row r="314" spans="1:2" x14ac:dyDescent="0.2">
      <c r="A314" s="183">
        <v>314</v>
      </c>
      <c r="B314" s="185"/>
    </row>
    <row r="315" spans="1:2" x14ac:dyDescent="0.2">
      <c r="A315" s="183">
        <v>315</v>
      </c>
      <c r="B315" s="185"/>
    </row>
    <row r="316" spans="1:2" x14ac:dyDescent="0.2">
      <c r="A316" s="183">
        <v>316</v>
      </c>
      <c r="B316" s="185"/>
    </row>
    <row r="317" spans="1:2" x14ac:dyDescent="0.2">
      <c r="A317" s="183">
        <v>317</v>
      </c>
      <c r="B317" s="185"/>
    </row>
    <row r="318" spans="1:2" x14ac:dyDescent="0.2">
      <c r="A318" s="183">
        <v>318</v>
      </c>
      <c r="B318" s="185"/>
    </row>
    <row r="319" spans="1:2" x14ac:dyDescent="0.2">
      <c r="A319" s="183">
        <v>319</v>
      </c>
      <c r="B319" s="185"/>
    </row>
    <row r="320" spans="1:2" x14ac:dyDescent="0.2">
      <c r="A320" s="183">
        <v>320</v>
      </c>
      <c r="B320" s="185"/>
    </row>
    <row r="321" spans="1:2" x14ac:dyDescent="0.2">
      <c r="A321" s="183">
        <v>321</v>
      </c>
      <c r="B321" s="185"/>
    </row>
    <row r="322" spans="1:2" x14ac:dyDescent="0.2">
      <c r="A322" s="183">
        <v>322</v>
      </c>
      <c r="B322" s="185"/>
    </row>
    <row r="323" spans="1:2" x14ac:dyDescent="0.2">
      <c r="A323" s="183">
        <v>323</v>
      </c>
      <c r="B323" s="185"/>
    </row>
    <row r="324" spans="1:2" x14ac:dyDescent="0.2">
      <c r="A324" s="183">
        <v>324</v>
      </c>
      <c r="B324" s="185"/>
    </row>
    <row r="325" spans="1:2" x14ac:dyDescent="0.2">
      <c r="A325" s="183">
        <v>325</v>
      </c>
      <c r="B325" s="185"/>
    </row>
    <row r="326" spans="1:2" x14ac:dyDescent="0.2">
      <c r="A326" s="183">
        <v>326</v>
      </c>
      <c r="B326" s="185"/>
    </row>
    <row r="327" spans="1:2" x14ac:dyDescent="0.2">
      <c r="A327" s="183">
        <v>327</v>
      </c>
      <c r="B327" s="185"/>
    </row>
    <row r="328" spans="1:2" x14ac:dyDescent="0.2">
      <c r="A328" s="183">
        <v>328</v>
      </c>
      <c r="B328" s="185"/>
    </row>
    <row r="329" spans="1:2" x14ac:dyDescent="0.2">
      <c r="A329" s="183">
        <v>329</v>
      </c>
      <c r="B329" s="185"/>
    </row>
    <row r="330" spans="1:2" x14ac:dyDescent="0.2">
      <c r="A330" s="183">
        <v>330</v>
      </c>
      <c r="B330" s="185"/>
    </row>
    <row r="331" spans="1:2" x14ac:dyDescent="0.2">
      <c r="A331" s="183">
        <v>331</v>
      </c>
      <c r="B331" s="185"/>
    </row>
    <row r="332" spans="1:2" x14ac:dyDescent="0.2">
      <c r="A332" s="183">
        <v>332</v>
      </c>
      <c r="B332" s="185"/>
    </row>
    <row r="333" spans="1:2" x14ac:dyDescent="0.2">
      <c r="A333" s="183">
        <v>333</v>
      </c>
      <c r="B333" s="185"/>
    </row>
    <row r="334" spans="1:2" x14ac:dyDescent="0.2">
      <c r="A334" s="183">
        <v>334</v>
      </c>
      <c r="B334" s="185"/>
    </row>
    <row r="335" spans="1:2" x14ac:dyDescent="0.2">
      <c r="A335" s="183">
        <v>335</v>
      </c>
      <c r="B335" s="185"/>
    </row>
    <row r="336" spans="1:2" x14ac:dyDescent="0.2">
      <c r="A336" s="183">
        <v>336</v>
      </c>
      <c r="B336" s="185"/>
    </row>
    <row r="337" spans="1:2" x14ac:dyDescent="0.2">
      <c r="A337" s="183">
        <v>337</v>
      </c>
      <c r="B337" s="185"/>
    </row>
    <row r="338" spans="1:2" x14ac:dyDescent="0.2">
      <c r="A338" s="183">
        <v>338</v>
      </c>
      <c r="B338" s="185"/>
    </row>
    <row r="339" spans="1:2" x14ac:dyDescent="0.2">
      <c r="A339" s="183">
        <v>339</v>
      </c>
      <c r="B339" s="185"/>
    </row>
    <row r="340" spans="1:2" x14ac:dyDescent="0.2">
      <c r="A340" s="183">
        <v>340</v>
      </c>
      <c r="B340" s="185"/>
    </row>
    <row r="341" spans="1:2" x14ac:dyDescent="0.2">
      <c r="A341" s="183">
        <v>341</v>
      </c>
      <c r="B341" s="185"/>
    </row>
    <row r="342" spans="1:2" x14ac:dyDescent="0.2">
      <c r="A342" s="183">
        <v>342</v>
      </c>
      <c r="B342" s="185"/>
    </row>
    <row r="343" spans="1:2" x14ac:dyDescent="0.2">
      <c r="A343" s="183">
        <v>343</v>
      </c>
      <c r="B343" s="185"/>
    </row>
    <row r="344" spans="1:2" x14ac:dyDescent="0.2">
      <c r="A344" s="183">
        <v>344</v>
      </c>
      <c r="B344" s="185"/>
    </row>
    <row r="345" spans="1:2" x14ac:dyDescent="0.2">
      <c r="A345" s="183">
        <v>345</v>
      </c>
      <c r="B345" s="185"/>
    </row>
    <row r="346" spans="1:2" x14ac:dyDescent="0.2">
      <c r="A346" s="183">
        <v>346</v>
      </c>
      <c r="B346" s="185"/>
    </row>
    <row r="347" spans="1:2" x14ac:dyDescent="0.2">
      <c r="A347" s="183">
        <v>347</v>
      </c>
      <c r="B347" s="185"/>
    </row>
    <row r="348" spans="1:2" x14ac:dyDescent="0.2">
      <c r="A348" s="183">
        <v>348</v>
      </c>
      <c r="B348" s="185"/>
    </row>
    <row r="349" spans="1:2" x14ac:dyDescent="0.2">
      <c r="A349" s="183">
        <v>349</v>
      </c>
      <c r="B349" s="185"/>
    </row>
    <row r="350" spans="1:2" x14ac:dyDescent="0.2">
      <c r="A350" s="183">
        <v>350</v>
      </c>
      <c r="B350" s="185"/>
    </row>
    <row r="351" spans="1:2" x14ac:dyDescent="0.2">
      <c r="A351" s="183">
        <v>351</v>
      </c>
      <c r="B351" s="185"/>
    </row>
    <row r="352" spans="1:2" x14ac:dyDescent="0.2">
      <c r="A352" s="183">
        <v>352</v>
      </c>
      <c r="B352" s="185"/>
    </row>
    <row r="353" spans="1:2" x14ac:dyDescent="0.2">
      <c r="A353" s="183">
        <v>353</v>
      </c>
      <c r="B353" s="185"/>
    </row>
    <row r="354" spans="1:2" x14ac:dyDescent="0.2">
      <c r="A354" s="183">
        <v>354</v>
      </c>
      <c r="B354" s="185"/>
    </row>
    <row r="355" spans="1:2" x14ac:dyDescent="0.2">
      <c r="A355" s="183">
        <v>355</v>
      </c>
      <c r="B355" s="185"/>
    </row>
    <row r="356" spans="1:2" x14ac:dyDescent="0.2">
      <c r="A356" s="183">
        <v>356</v>
      </c>
      <c r="B356" s="185"/>
    </row>
    <row r="357" spans="1:2" x14ac:dyDescent="0.2">
      <c r="A357" s="183">
        <v>357</v>
      </c>
      <c r="B357" s="185"/>
    </row>
    <row r="358" spans="1:2" x14ac:dyDescent="0.2">
      <c r="A358" s="183">
        <v>358</v>
      </c>
      <c r="B358" s="185"/>
    </row>
    <row r="359" spans="1:2" x14ac:dyDescent="0.2">
      <c r="A359" s="183">
        <v>359</v>
      </c>
      <c r="B359" s="185"/>
    </row>
    <row r="360" spans="1:2" x14ac:dyDescent="0.2">
      <c r="A360" s="183">
        <v>360</v>
      </c>
      <c r="B360" s="185"/>
    </row>
    <row r="361" spans="1:2" x14ac:dyDescent="0.2">
      <c r="A361" s="183">
        <v>361</v>
      </c>
      <c r="B361" s="185"/>
    </row>
    <row r="362" spans="1:2" x14ac:dyDescent="0.2">
      <c r="A362" s="183">
        <v>362</v>
      </c>
      <c r="B362" s="185"/>
    </row>
    <row r="363" spans="1:2" x14ac:dyDescent="0.2">
      <c r="A363" s="183">
        <v>363</v>
      </c>
      <c r="B363" s="185"/>
    </row>
    <row r="364" spans="1:2" x14ac:dyDescent="0.2">
      <c r="A364" s="183">
        <v>364</v>
      </c>
      <c r="B364" s="185"/>
    </row>
    <row r="365" spans="1:2" x14ac:dyDescent="0.2">
      <c r="A365" s="183">
        <v>365</v>
      </c>
      <c r="B365" s="185"/>
    </row>
    <row r="366" spans="1:2" x14ac:dyDescent="0.2">
      <c r="A366" s="183">
        <v>366</v>
      </c>
      <c r="B366" s="185"/>
    </row>
    <row r="367" spans="1:2" x14ac:dyDescent="0.2">
      <c r="A367" s="183">
        <v>367</v>
      </c>
      <c r="B367" s="185"/>
    </row>
    <row r="368" spans="1:2" x14ac:dyDescent="0.2">
      <c r="A368" s="183">
        <v>368</v>
      </c>
      <c r="B368" s="185"/>
    </row>
    <row r="369" spans="1:2" x14ac:dyDescent="0.2">
      <c r="A369" s="183">
        <v>369</v>
      </c>
      <c r="B369" s="185"/>
    </row>
    <row r="370" spans="1:2" x14ac:dyDescent="0.2">
      <c r="A370" s="183">
        <v>370</v>
      </c>
      <c r="B370" s="185"/>
    </row>
    <row r="371" spans="1:2" x14ac:dyDescent="0.2">
      <c r="A371" s="183">
        <v>371</v>
      </c>
      <c r="B371" s="185"/>
    </row>
    <row r="372" spans="1:2" x14ac:dyDescent="0.2">
      <c r="A372" s="183">
        <v>372</v>
      </c>
      <c r="B372" s="185"/>
    </row>
    <row r="373" spans="1:2" x14ac:dyDescent="0.2">
      <c r="A373" s="183">
        <v>373</v>
      </c>
      <c r="B373" s="185"/>
    </row>
    <row r="374" spans="1:2" x14ac:dyDescent="0.2">
      <c r="A374" s="183">
        <v>374</v>
      </c>
      <c r="B374" s="185"/>
    </row>
    <row r="375" spans="1:2" x14ac:dyDescent="0.2">
      <c r="A375" s="183">
        <v>375</v>
      </c>
      <c r="B375" s="185"/>
    </row>
    <row r="376" spans="1:2" x14ac:dyDescent="0.2">
      <c r="A376" s="183">
        <v>376</v>
      </c>
      <c r="B376" s="185"/>
    </row>
    <row r="377" spans="1:2" x14ac:dyDescent="0.2">
      <c r="A377" s="183">
        <v>377</v>
      </c>
      <c r="B377" s="185"/>
    </row>
    <row r="378" spans="1:2" x14ac:dyDescent="0.2">
      <c r="A378" s="183">
        <v>378</v>
      </c>
      <c r="B378" s="185"/>
    </row>
    <row r="379" spans="1:2" x14ac:dyDescent="0.2">
      <c r="A379" s="183">
        <v>379</v>
      </c>
      <c r="B379" s="185"/>
    </row>
    <row r="380" spans="1:2" x14ac:dyDescent="0.2">
      <c r="A380" s="183">
        <v>380</v>
      </c>
      <c r="B380" s="185"/>
    </row>
    <row r="381" spans="1:2" x14ac:dyDescent="0.2">
      <c r="A381" s="183">
        <v>381</v>
      </c>
      <c r="B381" s="185"/>
    </row>
    <row r="382" spans="1:2" x14ac:dyDescent="0.2">
      <c r="A382" s="183">
        <v>382</v>
      </c>
      <c r="B382" s="185"/>
    </row>
    <row r="383" spans="1:2" x14ac:dyDescent="0.2">
      <c r="A383" s="183">
        <v>383</v>
      </c>
      <c r="B383" s="185"/>
    </row>
    <row r="384" spans="1:2" x14ac:dyDescent="0.2">
      <c r="A384" s="183">
        <v>384</v>
      </c>
      <c r="B384" s="185"/>
    </row>
    <row r="385" spans="1:2" x14ac:dyDescent="0.2">
      <c r="A385" s="183">
        <v>385</v>
      </c>
      <c r="B385" s="185"/>
    </row>
    <row r="386" spans="1:2" x14ac:dyDescent="0.2">
      <c r="A386" s="183">
        <v>386</v>
      </c>
      <c r="B386" s="185"/>
    </row>
    <row r="387" spans="1:2" x14ac:dyDescent="0.2">
      <c r="A387" s="183">
        <v>387</v>
      </c>
      <c r="B387" s="185"/>
    </row>
    <row r="388" spans="1:2" x14ac:dyDescent="0.2">
      <c r="A388" s="183">
        <v>388</v>
      </c>
      <c r="B388" s="185"/>
    </row>
    <row r="389" spans="1:2" x14ac:dyDescent="0.2">
      <c r="A389" s="183">
        <v>389</v>
      </c>
      <c r="B389" s="185"/>
    </row>
    <row r="390" spans="1:2" x14ac:dyDescent="0.2">
      <c r="A390" s="183">
        <v>390</v>
      </c>
      <c r="B390" s="185"/>
    </row>
    <row r="391" spans="1:2" x14ac:dyDescent="0.2">
      <c r="A391" s="183">
        <v>391</v>
      </c>
      <c r="B391" s="185"/>
    </row>
    <row r="392" spans="1:2" x14ac:dyDescent="0.2">
      <c r="A392" s="183">
        <v>392</v>
      </c>
      <c r="B392" s="185"/>
    </row>
    <row r="393" spans="1:2" x14ac:dyDescent="0.2">
      <c r="A393" s="183">
        <v>393</v>
      </c>
      <c r="B393" s="185"/>
    </row>
    <row r="394" spans="1:2" x14ac:dyDescent="0.2">
      <c r="A394" s="183">
        <v>394</v>
      </c>
      <c r="B394" s="185"/>
    </row>
    <row r="395" spans="1:2" x14ac:dyDescent="0.2">
      <c r="A395" s="183">
        <v>395</v>
      </c>
      <c r="B395" s="185"/>
    </row>
    <row r="396" spans="1:2" x14ac:dyDescent="0.2">
      <c r="A396" s="183">
        <v>396</v>
      </c>
      <c r="B396" s="185"/>
    </row>
    <row r="397" spans="1:2" x14ac:dyDescent="0.2">
      <c r="A397" s="183">
        <v>397</v>
      </c>
      <c r="B397" s="185"/>
    </row>
    <row r="398" spans="1:2" x14ac:dyDescent="0.2">
      <c r="A398" s="183">
        <v>398</v>
      </c>
      <c r="B398" s="185"/>
    </row>
    <row r="399" spans="1:2" x14ac:dyDescent="0.2">
      <c r="A399" s="183">
        <v>399</v>
      </c>
      <c r="B399" s="185"/>
    </row>
    <row r="400" spans="1:2" x14ac:dyDescent="0.2">
      <c r="A400" s="183">
        <v>400</v>
      </c>
      <c r="B400" s="185"/>
    </row>
    <row r="401" spans="1:2" x14ac:dyDescent="0.2">
      <c r="A401" s="183">
        <v>401</v>
      </c>
      <c r="B401" s="185"/>
    </row>
    <row r="402" spans="1:2" x14ac:dyDescent="0.2">
      <c r="A402" s="183">
        <v>402</v>
      </c>
      <c r="B402" s="185"/>
    </row>
    <row r="403" spans="1:2" x14ac:dyDescent="0.2">
      <c r="A403" s="183">
        <v>403</v>
      </c>
      <c r="B403" s="185"/>
    </row>
    <row r="404" spans="1:2" x14ac:dyDescent="0.2">
      <c r="A404" s="183">
        <v>404</v>
      </c>
      <c r="B404" s="185"/>
    </row>
    <row r="405" spans="1:2" x14ac:dyDescent="0.2">
      <c r="A405" s="183">
        <v>405</v>
      </c>
      <c r="B405" s="185"/>
    </row>
    <row r="406" spans="1:2" x14ac:dyDescent="0.2">
      <c r="A406" s="183">
        <v>406</v>
      </c>
      <c r="B406" s="185"/>
    </row>
    <row r="407" spans="1:2" x14ac:dyDescent="0.2">
      <c r="A407" s="183">
        <v>407</v>
      </c>
      <c r="B407" s="185"/>
    </row>
    <row r="408" spans="1:2" x14ac:dyDescent="0.2">
      <c r="A408" s="183">
        <v>408</v>
      </c>
      <c r="B408" s="185"/>
    </row>
    <row r="409" spans="1:2" x14ac:dyDescent="0.2">
      <c r="A409" s="183">
        <v>409</v>
      </c>
      <c r="B409" s="185"/>
    </row>
    <row r="410" spans="1:2" x14ac:dyDescent="0.2">
      <c r="A410" s="183">
        <v>410</v>
      </c>
      <c r="B410" s="185"/>
    </row>
    <row r="411" spans="1:2" x14ac:dyDescent="0.2">
      <c r="A411" s="183">
        <v>411</v>
      </c>
      <c r="B411" s="185"/>
    </row>
    <row r="412" spans="1:2" x14ac:dyDescent="0.2">
      <c r="A412" s="183">
        <v>412</v>
      </c>
      <c r="B412" s="185"/>
    </row>
    <row r="413" spans="1:2" x14ac:dyDescent="0.2">
      <c r="A413" s="183">
        <v>413</v>
      </c>
      <c r="B413" s="185"/>
    </row>
    <row r="414" spans="1:2" x14ac:dyDescent="0.2">
      <c r="A414" s="183">
        <v>414</v>
      </c>
      <c r="B414" s="185"/>
    </row>
    <row r="415" spans="1:2" x14ac:dyDescent="0.2">
      <c r="A415" s="183">
        <v>415</v>
      </c>
      <c r="B415" s="185"/>
    </row>
    <row r="416" spans="1:2" x14ac:dyDescent="0.2">
      <c r="A416" s="183">
        <v>416</v>
      </c>
      <c r="B416" s="185"/>
    </row>
    <row r="417" spans="1:2" x14ac:dyDescent="0.2">
      <c r="A417" s="183">
        <v>417</v>
      </c>
      <c r="B417" s="185"/>
    </row>
    <row r="418" spans="1:2" x14ac:dyDescent="0.2">
      <c r="A418" s="183">
        <v>418</v>
      </c>
      <c r="B418" s="185"/>
    </row>
    <row r="419" spans="1:2" x14ac:dyDescent="0.2">
      <c r="A419" s="183">
        <v>419</v>
      </c>
      <c r="B419" s="185"/>
    </row>
    <row r="420" spans="1:2" x14ac:dyDescent="0.2">
      <c r="A420" s="183">
        <v>420</v>
      </c>
      <c r="B420" s="185"/>
    </row>
    <row r="421" spans="1:2" x14ac:dyDescent="0.2">
      <c r="A421" s="183">
        <v>421</v>
      </c>
      <c r="B421" s="185"/>
    </row>
    <row r="422" spans="1:2" x14ac:dyDescent="0.2">
      <c r="A422" s="183">
        <v>422</v>
      </c>
      <c r="B422" s="185"/>
    </row>
    <row r="423" spans="1:2" x14ac:dyDescent="0.2">
      <c r="A423" s="183">
        <v>423</v>
      </c>
      <c r="B423" s="185"/>
    </row>
    <row r="424" spans="1:2" x14ac:dyDescent="0.2">
      <c r="A424" s="183">
        <v>424</v>
      </c>
      <c r="B424" s="185"/>
    </row>
    <row r="425" spans="1:2" x14ac:dyDescent="0.2">
      <c r="A425" s="183">
        <v>425</v>
      </c>
      <c r="B425" s="185"/>
    </row>
    <row r="426" spans="1:2" x14ac:dyDescent="0.2">
      <c r="A426" s="183">
        <v>426</v>
      </c>
      <c r="B426" s="185"/>
    </row>
    <row r="427" spans="1:2" x14ac:dyDescent="0.2">
      <c r="A427" s="183">
        <v>427</v>
      </c>
      <c r="B427" s="185"/>
    </row>
    <row r="428" spans="1:2" x14ac:dyDescent="0.2">
      <c r="A428" s="183">
        <v>428</v>
      </c>
      <c r="B428" s="185"/>
    </row>
    <row r="429" spans="1:2" x14ac:dyDescent="0.2">
      <c r="A429" s="183">
        <v>429</v>
      </c>
      <c r="B429" s="185"/>
    </row>
    <row r="430" spans="1:2" x14ac:dyDescent="0.2">
      <c r="A430" s="183">
        <v>430</v>
      </c>
      <c r="B430" s="185"/>
    </row>
    <row r="431" spans="1:2" x14ac:dyDescent="0.2">
      <c r="A431" s="183">
        <v>431</v>
      </c>
      <c r="B431" s="185"/>
    </row>
    <row r="432" spans="1:2" x14ac:dyDescent="0.2">
      <c r="A432" s="183">
        <v>432</v>
      </c>
      <c r="B432" s="185"/>
    </row>
    <row r="433" spans="1:2" x14ac:dyDescent="0.2">
      <c r="A433" s="183">
        <v>433</v>
      </c>
      <c r="B433" s="185"/>
    </row>
    <row r="434" spans="1:2" x14ac:dyDescent="0.2">
      <c r="A434" s="183">
        <v>434</v>
      </c>
      <c r="B434" s="185"/>
    </row>
    <row r="435" spans="1:2" x14ac:dyDescent="0.2">
      <c r="A435" s="183">
        <v>435</v>
      </c>
      <c r="B435" s="185"/>
    </row>
    <row r="436" spans="1:2" x14ac:dyDescent="0.2">
      <c r="A436" s="183">
        <v>436</v>
      </c>
      <c r="B436" s="185"/>
    </row>
    <row r="437" spans="1:2" x14ac:dyDescent="0.2">
      <c r="A437" s="183">
        <v>437</v>
      </c>
      <c r="B437" s="185"/>
    </row>
    <row r="438" spans="1:2" x14ac:dyDescent="0.2">
      <c r="A438" s="183">
        <v>438</v>
      </c>
      <c r="B438" s="185"/>
    </row>
    <row r="439" spans="1:2" x14ac:dyDescent="0.2">
      <c r="A439" s="183">
        <v>439</v>
      </c>
      <c r="B439" s="185"/>
    </row>
    <row r="440" spans="1:2" x14ac:dyDescent="0.2">
      <c r="A440" s="183">
        <v>440</v>
      </c>
      <c r="B440" s="185"/>
    </row>
    <row r="441" spans="1:2" x14ac:dyDescent="0.2">
      <c r="A441" s="183">
        <v>441</v>
      </c>
      <c r="B441" s="185"/>
    </row>
    <row r="442" spans="1:2" x14ac:dyDescent="0.2">
      <c r="A442" s="183">
        <v>442</v>
      </c>
      <c r="B442" s="185"/>
    </row>
    <row r="443" spans="1:2" x14ac:dyDescent="0.2">
      <c r="A443" s="183">
        <v>443</v>
      </c>
      <c r="B443" s="185"/>
    </row>
    <row r="444" spans="1:2" x14ac:dyDescent="0.2">
      <c r="A444" s="183">
        <v>444</v>
      </c>
      <c r="B444" s="185"/>
    </row>
    <row r="445" spans="1:2" x14ac:dyDescent="0.2">
      <c r="A445" s="183">
        <v>445</v>
      </c>
      <c r="B445" s="185"/>
    </row>
    <row r="446" spans="1:2" x14ac:dyDescent="0.2">
      <c r="A446" s="183">
        <v>446</v>
      </c>
      <c r="B446" s="185"/>
    </row>
    <row r="447" spans="1:2" x14ac:dyDescent="0.2">
      <c r="A447" s="183">
        <v>447</v>
      </c>
      <c r="B447" s="185"/>
    </row>
    <row r="448" spans="1:2" x14ac:dyDescent="0.2">
      <c r="A448" s="183">
        <v>448</v>
      </c>
      <c r="B448" s="185"/>
    </row>
    <row r="449" spans="1:2" x14ac:dyDescent="0.2">
      <c r="A449" s="183">
        <v>449</v>
      </c>
      <c r="B449" s="185"/>
    </row>
    <row r="450" spans="1:2" x14ac:dyDescent="0.2">
      <c r="A450" s="183">
        <v>450</v>
      </c>
      <c r="B450" s="185"/>
    </row>
    <row r="451" spans="1:2" x14ac:dyDescent="0.2">
      <c r="A451" s="183">
        <v>451</v>
      </c>
      <c r="B451" s="185"/>
    </row>
    <row r="452" spans="1:2" x14ac:dyDescent="0.2">
      <c r="A452" s="183">
        <v>452</v>
      </c>
      <c r="B452" s="185"/>
    </row>
    <row r="453" spans="1:2" x14ac:dyDescent="0.2">
      <c r="A453" s="183">
        <v>453</v>
      </c>
      <c r="B453" s="185"/>
    </row>
    <row r="454" spans="1:2" x14ac:dyDescent="0.2">
      <c r="A454" s="183">
        <v>454</v>
      </c>
      <c r="B454" s="185"/>
    </row>
    <row r="455" spans="1:2" x14ac:dyDescent="0.2">
      <c r="A455" s="183">
        <v>455</v>
      </c>
      <c r="B455" s="185"/>
    </row>
    <row r="456" spans="1:2" x14ac:dyDescent="0.2">
      <c r="A456" s="183">
        <v>456</v>
      </c>
      <c r="B456" s="185"/>
    </row>
    <row r="457" spans="1:2" x14ac:dyDescent="0.2">
      <c r="A457" s="183">
        <v>457</v>
      </c>
      <c r="B457" s="185"/>
    </row>
    <row r="458" spans="1:2" x14ac:dyDescent="0.2">
      <c r="A458" s="183">
        <v>458</v>
      </c>
      <c r="B458" s="185"/>
    </row>
    <row r="459" spans="1:2" x14ac:dyDescent="0.2">
      <c r="A459" s="183">
        <v>459</v>
      </c>
      <c r="B459" s="185"/>
    </row>
    <row r="460" spans="1:2" x14ac:dyDescent="0.2">
      <c r="A460" s="183">
        <v>460</v>
      </c>
      <c r="B460" s="185"/>
    </row>
    <row r="461" spans="1:2" x14ac:dyDescent="0.2">
      <c r="A461" s="183">
        <v>461</v>
      </c>
      <c r="B461" s="185"/>
    </row>
    <row r="462" spans="1:2" x14ac:dyDescent="0.2">
      <c r="A462" s="183">
        <v>462</v>
      </c>
      <c r="B462" s="185"/>
    </row>
    <row r="463" spans="1:2" x14ac:dyDescent="0.2">
      <c r="A463" s="183">
        <v>463</v>
      </c>
      <c r="B463" s="185"/>
    </row>
    <row r="464" spans="1:2" x14ac:dyDescent="0.2">
      <c r="A464" s="183">
        <v>464</v>
      </c>
      <c r="B464" s="185"/>
    </row>
    <row r="465" spans="1:2" x14ac:dyDescent="0.2">
      <c r="A465" s="183">
        <v>465</v>
      </c>
      <c r="B465" s="185"/>
    </row>
    <row r="466" spans="1:2" x14ac:dyDescent="0.2">
      <c r="A466" s="183">
        <v>466</v>
      </c>
      <c r="B466" s="185"/>
    </row>
    <row r="467" spans="1:2" x14ac:dyDescent="0.2">
      <c r="A467" s="183">
        <v>467</v>
      </c>
      <c r="B467" s="185"/>
    </row>
    <row r="468" spans="1:2" x14ac:dyDescent="0.2">
      <c r="A468" s="183">
        <v>468</v>
      </c>
      <c r="B468" s="185"/>
    </row>
    <row r="469" spans="1:2" x14ac:dyDescent="0.2">
      <c r="A469" s="183">
        <v>469</v>
      </c>
      <c r="B469" s="185"/>
    </row>
    <row r="470" spans="1:2" x14ac:dyDescent="0.2">
      <c r="A470" s="183">
        <v>470</v>
      </c>
      <c r="B470" s="185"/>
    </row>
    <row r="471" spans="1:2" x14ac:dyDescent="0.2">
      <c r="A471" s="183">
        <v>471</v>
      </c>
      <c r="B471" s="185"/>
    </row>
    <row r="472" spans="1:2" x14ac:dyDescent="0.2">
      <c r="A472" s="183">
        <v>472</v>
      </c>
      <c r="B472" s="185"/>
    </row>
    <row r="473" spans="1:2" x14ac:dyDescent="0.2">
      <c r="A473" s="183">
        <v>473</v>
      </c>
      <c r="B473" s="185"/>
    </row>
    <row r="474" spans="1:2" x14ac:dyDescent="0.2">
      <c r="A474" s="183">
        <v>474</v>
      </c>
      <c r="B474" s="185"/>
    </row>
    <row r="475" spans="1:2" x14ac:dyDescent="0.2">
      <c r="A475" s="183">
        <v>475</v>
      </c>
      <c r="B475" s="185"/>
    </row>
    <row r="476" spans="1:2" x14ac:dyDescent="0.2">
      <c r="A476" s="183">
        <v>476</v>
      </c>
      <c r="B476" s="185"/>
    </row>
    <row r="477" spans="1:2" x14ac:dyDescent="0.2">
      <c r="A477" s="183">
        <v>477</v>
      </c>
      <c r="B477" s="185"/>
    </row>
    <row r="478" spans="1:2" x14ac:dyDescent="0.2">
      <c r="A478" s="183">
        <v>478</v>
      </c>
      <c r="B478" s="185"/>
    </row>
    <row r="479" spans="1:2" x14ac:dyDescent="0.2">
      <c r="A479" s="183">
        <v>479</v>
      </c>
      <c r="B479" s="185"/>
    </row>
    <row r="480" spans="1:2" x14ac:dyDescent="0.2">
      <c r="A480" s="183">
        <v>480</v>
      </c>
      <c r="B480" s="185"/>
    </row>
    <row r="481" spans="1:2" x14ac:dyDescent="0.2">
      <c r="A481" s="183">
        <v>481</v>
      </c>
      <c r="B481" s="185"/>
    </row>
    <row r="482" spans="1:2" x14ac:dyDescent="0.2">
      <c r="A482" s="183">
        <v>482</v>
      </c>
      <c r="B482" s="185"/>
    </row>
    <row r="483" spans="1:2" x14ac:dyDescent="0.2">
      <c r="A483" s="183">
        <v>483</v>
      </c>
      <c r="B483" s="185"/>
    </row>
    <row r="484" spans="1:2" x14ac:dyDescent="0.2">
      <c r="A484" s="183">
        <v>484</v>
      </c>
      <c r="B484" s="185"/>
    </row>
    <row r="485" spans="1:2" x14ac:dyDescent="0.2">
      <c r="A485" s="183">
        <v>485</v>
      </c>
      <c r="B485" s="185"/>
    </row>
    <row r="486" spans="1:2" x14ac:dyDescent="0.2">
      <c r="A486" s="183">
        <v>486</v>
      </c>
      <c r="B486" s="185"/>
    </row>
    <row r="487" spans="1:2" x14ac:dyDescent="0.2">
      <c r="A487" s="183">
        <v>487</v>
      </c>
      <c r="B487" s="185"/>
    </row>
    <row r="488" spans="1:2" x14ac:dyDescent="0.2">
      <c r="A488" s="183">
        <v>488</v>
      </c>
      <c r="B488" s="185"/>
    </row>
    <row r="489" spans="1:2" x14ac:dyDescent="0.2">
      <c r="A489" s="183">
        <v>489</v>
      </c>
      <c r="B489" s="185"/>
    </row>
    <row r="490" spans="1:2" x14ac:dyDescent="0.2">
      <c r="A490" s="183">
        <v>490</v>
      </c>
      <c r="B490" s="185"/>
    </row>
    <row r="491" spans="1:2" x14ac:dyDescent="0.2">
      <c r="A491" s="183">
        <v>491</v>
      </c>
      <c r="B491" s="185"/>
    </row>
    <row r="492" spans="1:2" x14ac:dyDescent="0.2">
      <c r="A492" s="183">
        <v>492</v>
      </c>
      <c r="B492" s="185"/>
    </row>
    <row r="493" spans="1:2" x14ac:dyDescent="0.2">
      <c r="A493" s="183">
        <v>493</v>
      </c>
      <c r="B493" s="185"/>
    </row>
    <row r="494" spans="1:2" x14ac:dyDescent="0.2">
      <c r="A494" s="183">
        <v>494</v>
      </c>
      <c r="B494" s="185"/>
    </row>
    <row r="495" spans="1:2" x14ac:dyDescent="0.2">
      <c r="A495" s="183">
        <v>495</v>
      </c>
      <c r="B495" s="185"/>
    </row>
    <row r="496" spans="1:2" x14ac:dyDescent="0.2">
      <c r="A496" s="183">
        <v>496</v>
      </c>
      <c r="B496" s="185"/>
    </row>
    <row r="497" spans="1:2" x14ac:dyDescent="0.2">
      <c r="A497" s="183">
        <v>497</v>
      </c>
      <c r="B497" s="185"/>
    </row>
    <row r="498" spans="1:2" x14ac:dyDescent="0.2">
      <c r="A498" s="183">
        <v>498</v>
      </c>
      <c r="B498" s="185"/>
    </row>
    <row r="499" spans="1:2" x14ac:dyDescent="0.2">
      <c r="A499" s="183">
        <v>499</v>
      </c>
      <c r="B499" s="185"/>
    </row>
    <row r="500" spans="1:2" x14ac:dyDescent="0.2">
      <c r="A500" s="183">
        <v>500</v>
      </c>
      <c r="B500" s="185"/>
    </row>
    <row r="501" spans="1:2" x14ac:dyDescent="0.2">
      <c r="A501" s="183">
        <v>501</v>
      </c>
      <c r="B501" s="185"/>
    </row>
    <row r="502" spans="1:2" x14ac:dyDescent="0.2">
      <c r="A502" s="183">
        <v>502</v>
      </c>
      <c r="B502" s="185"/>
    </row>
    <row r="503" spans="1:2" x14ac:dyDescent="0.2">
      <c r="A503" s="183">
        <v>503</v>
      </c>
      <c r="B503" s="185"/>
    </row>
    <row r="504" spans="1:2" x14ac:dyDescent="0.2">
      <c r="A504" s="183">
        <v>504</v>
      </c>
      <c r="B504" s="185"/>
    </row>
    <row r="505" spans="1:2" x14ac:dyDescent="0.2">
      <c r="A505" s="183">
        <v>505</v>
      </c>
      <c r="B505" s="185"/>
    </row>
    <row r="506" spans="1:2" x14ac:dyDescent="0.2">
      <c r="A506" s="183">
        <v>506</v>
      </c>
      <c r="B506" s="185"/>
    </row>
    <row r="507" spans="1:2" x14ac:dyDescent="0.2">
      <c r="A507" s="183">
        <v>507</v>
      </c>
      <c r="B507" s="185"/>
    </row>
    <row r="508" spans="1:2" x14ac:dyDescent="0.2">
      <c r="A508" s="183">
        <v>508</v>
      </c>
      <c r="B508" s="185"/>
    </row>
    <row r="509" spans="1:2" x14ac:dyDescent="0.2">
      <c r="A509" s="183">
        <v>509</v>
      </c>
      <c r="B509" s="185"/>
    </row>
    <row r="510" spans="1:2" x14ac:dyDescent="0.2">
      <c r="A510" s="183">
        <v>510</v>
      </c>
      <c r="B510" s="185"/>
    </row>
    <row r="511" spans="1:2" x14ac:dyDescent="0.2">
      <c r="A511" s="183">
        <v>511</v>
      </c>
      <c r="B511" s="185"/>
    </row>
    <row r="512" spans="1:2" x14ac:dyDescent="0.2">
      <c r="A512" s="183">
        <v>512</v>
      </c>
      <c r="B512" s="185"/>
    </row>
    <row r="513" spans="1:2" x14ac:dyDescent="0.2">
      <c r="A513" s="183">
        <v>513</v>
      </c>
      <c r="B513" s="185"/>
    </row>
    <row r="514" spans="1:2" x14ac:dyDescent="0.2">
      <c r="A514" s="183">
        <v>514</v>
      </c>
      <c r="B514" s="185"/>
    </row>
    <row r="515" spans="1:2" x14ac:dyDescent="0.2">
      <c r="A515" s="183">
        <v>515</v>
      </c>
      <c r="B515" s="185"/>
    </row>
    <row r="516" spans="1:2" x14ac:dyDescent="0.2">
      <c r="A516" s="183">
        <v>516</v>
      </c>
      <c r="B516" s="185"/>
    </row>
    <row r="517" spans="1:2" x14ac:dyDescent="0.2">
      <c r="A517" s="183">
        <v>517</v>
      </c>
      <c r="B517" s="185"/>
    </row>
    <row r="518" spans="1:2" x14ac:dyDescent="0.2">
      <c r="A518" s="183">
        <v>518</v>
      </c>
      <c r="B518" s="185"/>
    </row>
    <row r="519" spans="1:2" x14ac:dyDescent="0.2">
      <c r="A519" s="183">
        <v>519</v>
      </c>
      <c r="B519" s="185"/>
    </row>
    <row r="520" spans="1:2" x14ac:dyDescent="0.2">
      <c r="A520" s="183">
        <v>520</v>
      </c>
      <c r="B520" s="185"/>
    </row>
    <row r="521" spans="1:2" x14ac:dyDescent="0.2">
      <c r="A521" s="183">
        <v>521</v>
      </c>
      <c r="B521" s="185"/>
    </row>
    <row r="522" spans="1:2" x14ac:dyDescent="0.2">
      <c r="A522" s="183">
        <v>522</v>
      </c>
      <c r="B522" s="185"/>
    </row>
    <row r="523" spans="1:2" x14ac:dyDescent="0.2">
      <c r="A523" s="183">
        <v>523</v>
      </c>
      <c r="B523" s="185"/>
    </row>
    <row r="524" spans="1:2" x14ac:dyDescent="0.2">
      <c r="A524" s="183">
        <v>524</v>
      </c>
      <c r="B524" s="185"/>
    </row>
    <row r="525" spans="1:2" x14ac:dyDescent="0.2">
      <c r="A525" s="183">
        <v>525</v>
      </c>
      <c r="B525" s="185"/>
    </row>
    <row r="526" spans="1:2" x14ac:dyDescent="0.2">
      <c r="A526" s="183">
        <v>526</v>
      </c>
      <c r="B526" s="185"/>
    </row>
    <row r="527" spans="1:2" x14ac:dyDescent="0.2">
      <c r="A527" s="183">
        <v>527</v>
      </c>
      <c r="B527" s="185"/>
    </row>
    <row r="528" spans="1:2" x14ac:dyDescent="0.2">
      <c r="A528" s="183">
        <v>528</v>
      </c>
      <c r="B528" s="185"/>
    </row>
    <row r="529" spans="1:2" x14ac:dyDescent="0.2">
      <c r="A529" s="183">
        <v>529</v>
      </c>
      <c r="B529" s="185"/>
    </row>
    <row r="530" spans="1:2" x14ac:dyDescent="0.2">
      <c r="A530" s="183">
        <v>530</v>
      </c>
      <c r="B530" s="185"/>
    </row>
    <row r="531" spans="1:2" x14ac:dyDescent="0.2">
      <c r="A531" s="183">
        <v>531</v>
      </c>
      <c r="B531" s="185"/>
    </row>
    <row r="532" spans="1:2" x14ac:dyDescent="0.2">
      <c r="A532" s="183">
        <v>532</v>
      </c>
      <c r="B532" s="185"/>
    </row>
    <row r="533" spans="1:2" x14ac:dyDescent="0.2">
      <c r="A533" s="183">
        <v>533</v>
      </c>
      <c r="B533" s="185"/>
    </row>
    <row r="534" spans="1:2" x14ac:dyDescent="0.2">
      <c r="A534" s="183">
        <v>534</v>
      </c>
      <c r="B534" s="185"/>
    </row>
    <row r="535" spans="1:2" x14ac:dyDescent="0.2">
      <c r="A535" s="183">
        <v>535</v>
      </c>
      <c r="B535" s="185"/>
    </row>
    <row r="536" spans="1:2" x14ac:dyDescent="0.2">
      <c r="A536" s="183">
        <v>536</v>
      </c>
      <c r="B536" s="185"/>
    </row>
    <row r="537" spans="1:2" x14ac:dyDescent="0.2">
      <c r="A537" s="183">
        <v>537</v>
      </c>
      <c r="B537" s="185"/>
    </row>
    <row r="538" spans="1:2" x14ac:dyDescent="0.2">
      <c r="A538" s="183">
        <v>538</v>
      </c>
      <c r="B538" s="185"/>
    </row>
    <row r="539" spans="1:2" x14ac:dyDescent="0.2">
      <c r="A539" s="183">
        <v>539</v>
      </c>
      <c r="B539" s="185"/>
    </row>
    <row r="540" spans="1:2" x14ac:dyDescent="0.2">
      <c r="A540" s="183">
        <v>540</v>
      </c>
      <c r="B540" s="185"/>
    </row>
    <row r="541" spans="1:2" x14ac:dyDescent="0.2">
      <c r="A541" s="183">
        <v>541</v>
      </c>
      <c r="B541" s="185"/>
    </row>
    <row r="542" spans="1:2" x14ac:dyDescent="0.2">
      <c r="A542" s="183">
        <v>542</v>
      </c>
      <c r="B542" s="185"/>
    </row>
    <row r="543" spans="1:2" x14ac:dyDescent="0.2">
      <c r="A543" s="183">
        <v>543</v>
      </c>
      <c r="B543" s="185"/>
    </row>
    <row r="544" spans="1:2" x14ac:dyDescent="0.2">
      <c r="A544" s="183">
        <v>544</v>
      </c>
      <c r="B544" s="185"/>
    </row>
    <row r="545" spans="1:2" x14ac:dyDescent="0.2">
      <c r="A545" s="183">
        <v>545</v>
      </c>
      <c r="B545" s="185"/>
    </row>
    <row r="546" spans="1:2" x14ac:dyDescent="0.2">
      <c r="A546" s="183">
        <v>546</v>
      </c>
      <c r="B546" s="185"/>
    </row>
    <row r="547" spans="1:2" x14ac:dyDescent="0.2">
      <c r="A547" s="183">
        <v>547</v>
      </c>
      <c r="B547" s="185"/>
    </row>
    <row r="548" spans="1:2" x14ac:dyDescent="0.2">
      <c r="A548" s="183">
        <v>548</v>
      </c>
      <c r="B548" s="185"/>
    </row>
    <row r="549" spans="1:2" x14ac:dyDescent="0.2">
      <c r="A549" s="183">
        <v>549</v>
      </c>
      <c r="B549" s="185"/>
    </row>
    <row r="550" spans="1:2" x14ac:dyDescent="0.2">
      <c r="A550" s="183">
        <v>550</v>
      </c>
      <c r="B550" s="185"/>
    </row>
    <row r="551" spans="1:2" x14ac:dyDescent="0.2">
      <c r="A551" s="183">
        <v>551</v>
      </c>
      <c r="B551" s="185"/>
    </row>
    <row r="552" spans="1:2" x14ac:dyDescent="0.2">
      <c r="A552" s="183">
        <v>552</v>
      </c>
      <c r="B552" s="185"/>
    </row>
    <row r="553" spans="1:2" x14ac:dyDescent="0.2">
      <c r="A553" s="183">
        <v>553</v>
      </c>
      <c r="B553" s="185"/>
    </row>
    <row r="554" spans="1:2" x14ac:dyDescent="0.2">
      <c r="A554" s="183">
        <v>554</v>
      </c>
      <c r="B554" s="185"/>
    </row>
    <row r="555" spans="1:2" x14ac:dyDescent="0.2">
      <c r="A555" s="183">
        <v>555</v>
      </c>
      <c r="B555" s="185"/>
    </row>
    <row r="556" spans="1:2" x14ac:dyDescent="0.2">
      <c r="A556" s="183">
        <v>556</v>
      </c>
      <c r="B556" s="185"/>
    </row>
    <row r="557" spans="1:2" x14ac:dyDescent="0.2">
      <c r="A557" s="183">
        <v>557</v>
      </c>
      <c r="B557" s="185"/>
    </row>
    <row r="558" spans="1:2" x14ac:dyDescent="0.2">
      <c r="A558" s="183">
        <v>558</v>
      </c>
      <c r="B558" s="185"/>
    </row>
    <row r="559" spans="1:2" x14ac:dyDescent="0.2">
      <c r="A559" s="183">
        <v>559</v>
      </c>
      <c r="B559" s="185"/>
    </row>
    <row r="560" spans="1:2" x14ac:dyDescent="0.2">
      <c r="A560" s="183">
        <v>560</v>
      </c>
      <c r="B560" s="185"/>
    </row>
    <row r="561" spans="1:2" x14ac:dyDescent="0.2">
      <c r="A561" s="183">
        <v>561</v>
      </c>
      <c r="B561" s="185"/>
    </row>
    <row r="562" spans="1:2" x14ac:dyDescent="0.2">
      <c r="A562" s="183">
        <v>562</v>
      </c>
      <c r="B562" s="185"/>
    </row>
    <row r="563" spans="1:2" x14ac:dyDescent="0.2">
      <c r="A563" s="183">
        <v>563</v>
      </c>
      <c r="B563" s="185"/>
    </row>
    <row r="564" spans="1:2" x14ac:dyDescent="0.2">
      <c r="A564" s="183">
        <v>564</v>
      </c>
      <c r="B564" s="185"/>
    </row>
    <row r="565" spans="1:2" x14ac:dyDescent="0.2">
      <c r="A565" s="183">
        <v>565</v>
      </c>
      <c r="B565" s="185"/>
    </row>
    <row r="566" spans="1:2" x14ac:dyDescent="0.2">
      <c r="A566" s="183">
        <v>566</v>
      </c>
      <c r="B566" s="185"/>
    </row>
    <row r="567" spans="1:2" x14ac:dyDescent="0.2">
      <c r="A567" s="183">
        <v>567</v>
      </c>
      <c r="B567" s="185"/>
    </row>
    <row r="568" spans="1:2" x14ac:dyDescent="0.2">
      <c r="A568" s="183">
        <v>568</v>
      </c>
      <c r="B568" s="185"/>
    </row>
    <row r="569" spans="1:2" x14ac:dyDescent="0.2">
      <c r="A569" s="183">
        <v>569</v>
      </c>
      <c r="B569" s="185"/>
    </row>
    <row r="570" spans="1:2" x14ac:dyDescent="0.2">
      <c r="A570" s="183">
        <v>570</v>
      </c>
      <c r="B570" s="185"/>
    </row>
    <row r="571" spans="1:2" x14ac:dyDescent="0.2">
      <c r="A571" s="183">
        <v>571</v>
      </c>
      <c r="B571" s="185"/>
    </row>
    <row r="572" spans="1:2" x14ac:dyDescent="0.2">
      <c r="A572" s="183">
        <v>572</v>
      </c>
      <c r="B572" s="185"/>
    </row>
    <row r="573" spans="1:2" x14ac:dyDescent="0.2">
      <c r="A573" s="183">
        <v>573</v>
      </c>
      <c r="B573" s="185"/>
    </row>
    <row r="574" spans="1:2" x14ac:dyDescent="0.2">
      <c r="A574" s="183">
        <v>574</v>
      </c>
      <c r="B574" s="185"/>
    </row>
    <row r="575" spans="1:2" x14ac:dyDescent="0.2">
      <c r="A575" s="183">
        <v>575</v>
      </c>
      <c r="B575" s="185"/>
    </row>
    <row r="576" spans="1:2" x14ac:dyDescent="0.2">
      <c r="A576" s="183">
        <v>576</v>
      </c>
      <c r="B576" s="185"/>
    </row>
    <row r="577" spans="1:2" x14ac:dyDescent="0.2">
      <c r="A577" s="183">
        <v>577</v>
      </c>
      <c r="B577" s="185"/>
    </row>
    <row r="578" spans="1:2" x14ac:dyDescent="0.2">
      <c r="A578" s="183">
        <v>578</v>
      </c>
      <c r="B578" s="185"/>
    </row>
    <row r="579" spans="1:2" x14ac:dyDescent="0.2">
      <c r="A579" s="183">
        <v>579</v>
      </c>
      <c r="B579" s="185"/>
    </row>
    <row r="580" spans="1:2" x14ac:dyDescent="0.2">
      <c r="A580" s="183">
        <v>580</v>
      </c>
      <c r="B580" s="185"/>
    </row>
    <row r="581" spans="1:2" x14ac:dyDescent="0.2">
      <c r="A581" s="183">
        <v>581</v>
      </c>
      <c r="B581" s="185"/>
    </row>
    <row r="582" spans="1:2" x14ac:dyDescent="0.2">
      <c r="A582" s="183">
        <v>582</v>
      </c>
      <c r="B582" s="185"/>
    </row>
    <row r="583" spans="1:2" x14ac:dyDescent="0.2">
      <c r="A583" s="183">
        <v>583</v>
      </c>
      <c r="B583" s="185"/>
    </row>
    <row r="584" spans="1:2" x14ac:dyDescent="0.2">
      <c r="A584" s="183">
        <v>584</v>
      </c>
      <c r="B584" s="185"/>
    </row>
    <row r="585" spans="1:2" x14ac:dyDescent="0.2">
      <c r="A585" s="183">
        <v>585</v>
      </c>
      <c r="B585" s="185"/>
    </row>
    <row r="586" spans="1:2" x14ac:dyDescent="0.2">
      <c r="A586" s="183">
        <v>586</v>
      </c>
      <c r="B586" s="185"/>
    </row>
    <row r="587" spans="1:2" x14ac:dyDescent="0.2">
      <c r="A587" s="183">
        <v>587</v>
      </c>
      <c r="B587" s="185"/>
    </row>
    <row r="588" spans="1:2" x14ac:dyDescent="0.2">
      <c r="A588" s="183">
        <v>588</v>
      </c>
      <c r="B588" s="185"/>
    </row>
    <row r="589" spans="1:2" x14ac:dyDescent="0.2">
      <c r="A589" s="183">
        <v>589</v>
      </c>
      <c r="B589" s="185"/>
    </row>
    <row r="590" spans="1:2" x14ac:dyDescent="0.2">
      <c r="A590" s="183">
        <v>590</v>
      </c>
      <c r="B590" s="185"/>
    </row>
    <row r="591" spans="1:2" x14ac:dyDescent="0.2">
      <c r="A591" s="183">
        <v>591</v>
      </c>
      <c r="B591" s="185"/>
    </row>
    <row r="592" spans="1:2" x14ac:dyDescent="0.2">
      <c r="A592" s="183">
        <v>592</v>
      </c>
      <c r="B592" s="185"/>
    </row>
    <row r="593" spans="1:2" x14ac:dyDescent="0.2">
      <c r="A593" s="183">
        <v>593</v>
      </c>
      <c r="B593" s="185"/>
    </row>
    <row r="594" spans="1:2" x14ac:dyDescent="0.2">
      <c r="A594" s="183">
        <v>594</v>
      </c>
      <c r="B594" s="185"/>
    </row>
    <row r="595" spans="1:2" x14ac:dyDescent="0.2">
      <c r="A595" s="183">
        <v>595</v>
      </c>
      <c r="B595" s="185"/>
    </row>
    <row r="596" spans="1:2" x14ac:dyDescent="0.2">
      <c r="A596" s="183">
        <v>596</v>
      </c>
      <c r="B596" s="185"/>
    </row>
    <row r="597" spans="1:2" x14ac:dyDescent="0.2">
      <c r="A597" s="183">
        <v>597</v>
      </c>
      <c r="B597" s="185"/>
    </row>
    <row r="598" spans="1:2" x14ac:dyDescent="0.2">
      <c r="A598" s="183">
        <v>598</v>
      </c>
      <c r="B598" s="185"/>
    </row>
    <row r="599" spans="1:2" x14ac:dyDescent="0.2">
      <c r="A599" s="183">
        <v>599</v>
      </c>
      <c r="B599" s="185"/>
    </row>
    <row r="600" spans="1:2" x14ac:dyDescent="0.2">
      <c r="A600" s="183">
        <v>600</v>
      </c>
      <c r="B600" s="185"/>
    </row>
    <row r="601" spans="1:2" x14ac:dyDescent="0.2">
      <c r="A601" s="183">
        <v>601</v>
      </c>
      <c r="B601" s="185"/>
    </row>
    <row r="602" spans="1:2" x14ac:dyDescent="0.2">
      <c r="A602" s="183">
        <v>602</v>
      </c>
      <c r="B602" s="185"/>
    </row>
    <row r="603" spans="1:2" x14ac:dyDescent="0.2">
      <c r="A603" s="183">
        <v>603</v>
      </c>
      <c r="B603" s="185"/>
    </row>
    <row r="604" spans="1:2" x14ac:dyDescent="0.2">
      <c r="A604" s="183">
        <v>604</v>
      </c>
      <c r="B604" s="185"/>
    </row>
    <row r="605" spans="1:2" x14ac:dyDescent="0.2">
      <c r="A605" s="183">
        <v>605</v>
      </c>
      <c r="B605" s="185"/>
    </row>
    <row r="606" spans="1:2" x14ac:dyDescent="0.2">
      <c r="A606" s="183">
        <v>606</v>
      </c>
      <c r="B606" s="185"/>
    </row>
    <row r="607" spans="1:2" x14ac:dyDescent="0.2">
      <c r="A607" s="183">
        <v>607</v>
      </c>
      <c r="B607" s="185"/>
    </row>
    <row r="608" spans="1:2" x14ac:dyDescent="0.2">
      <c r="A608" s="183">
        <v>608</v>
      </c>
      <c r="B608" s="185"/>
    </row>
    <row r="609" spans="1:2" x14ac:dyDescent="0.2">
      <c r="A609" s="183">
        <v>609</v>
      </c>
      <c r="B609" s="185"/>
    </row>
    <row r="610" spans="1:2" x14ac:dyDescent="0.2">
      <c r="A610" s="183">
        <v>610</v>
      </c>
      <c r="B610" s="185"/>
    </row>
    <row r="611" spans="1:2" x14ac:dyDescent="0.2">
      <c r="A611" s="183">
        <v>611</v>
      </c>
      <c r="B611" s="185"/>
    </row>
    <row r="612" spans="1:2" x14ac:dyDescent="0.2">
      <c r="A612" s="183">
        <v>612</v>
      </c>
      <c r="B612" s="185"/>
    </row>
    <row r="613" spans="1:2" x14ac:dyDescent="0.2">
      <c r="A613" s="183">
        <v>613</v>
      </c>
      <c r="B613" s="185"/>
    </row>
    <row r="614" spans="1:2" x14ac:dyDescent="0.2">
      <c r="A614" s="183">
        <v>614</v>
      </c>
      <c r="B614" s="185"/>
    </row>
    <row r="615" spans="1:2" x14ac:dyDescent="0.2">
      <c r="A615" s="183">
        <v>615</v>
      </c>
      <c r="B615" s="185"/>
    </row>
    <row r="616" spans="1:2" x14ac:dyDescent="0.2">
      <c r="A616" s="183">
        <v>616</v>
      </c>
      <c r="B616" s="185"/>
    </row>
    <row r="617" spans="1:2" x14ac:dyDescent="0.2">
      <c r="A617" s="183">
        <v>617</v>
      </c>
      <c r="B617" s="185"/>
    </row>
    <row r="618" spans="1:2" x14ac:dyDescent="0.2">
      <c r="A618" s="183">
        <v>618</v>
      </c>
      <c r="B618" s="185"/>
    </row>
    <row r="619" spans="1:2" x14ac:dyDescent="0.2">
      <c r="A619" s="183">
        <v>619</v>
      </c>
      <c r="B619" s="185"/>
    </row>
    <row r="620" spans="1:2" x14ac:dyDescent="0.2">
      <c r="A620" s="183">
        <v>620</v>
      </c>
      <c r="B620" s="185"/>
    </row>
    <row r="621" spans="1:2" x14ac:dyDescent="0.2">
      <c r="A621" s="183">
        <v>621</v>
      </c>
      <c r="B621" s="185"/>
    </row>
    <row r="622" spans="1:2" x14ac:dyDescent="0.2">
      <c r="A622" s="183">
        <v>622</v>
      </c>
      <c r="B622" s="185"/>
    </row>
    <row r="623" spans="1:2" x14ac:dyDescent="0.2">
      <c r="A623" s="183">
        <v>623</v>
      </c>
      <c r="B623" s="185"/>
    </row>
    <row r="624" spans="1:2" x14ac:dyDescent="0.2">
      <c r="A624" s="183">
        <v>624</v>
      </c>
      <c r="B624" s="185"/>
    </row>
    <row r="625" spans="1:2" x14ac:dyDescent="0.2">
      <c r="A625" s="183">
        <v>625</v>
      </c>
      <c r="B625" s="185"/>
    </row>
    <row r="626" spans="1:2" x14ac:dyDescent="0.2">
      <c r="A626" s="183">
        <v>626</v>
      </c>
      <c r="B626" s="185"/>
    </row>
    <row r="627" spans="1:2" x14ac:dyDescent="0.2">
      <c r="A627" s="183">
        <v>627</v>
      </c>
      <c r="B627" s="185"/>
    </row>
    <row r="628" spans="1:2" x14ac:dyDescent="0.2">
      <c r="A628" s="183">
        <v>628</v>
      </c>
      <c r="B628" s="185"/>
    </row>
    <row r="629" spans="1:2" x14ac:dyDescent="0.2">
      <c r="A629" s="183">
        <v>629</v>
      </c>
      <c r="B629" s="185"/>
    </row>
    <row r="630" spans="1:2" x14ac:dyDescent="0.2">
      <c r="A630" s="183">
        <v>630</v>
      </c>
      <c r="B630" s="185"/>
    </row>
    <row r="631" spans="1:2" x14ac:dyDescent="0.2">
      <c r="A631" s="183">
        <v>631</v>
      </c>
      <c r="B631" s="185"/>
    </row>
    <row r="632" spans="1:2" x14ac:dyDescent="0.2">
      <c r="A632" s="183">
        <v>632</v>
      </c>
      <c r="B632" s="185"/>
    </row>
    <row r="633" spans="1:2" x14ac:dyDescent="0.2">
      <c r="A633" s="183">
        <v>633</v>
      </c>
      <c r="B633" s="185"/>
    </row>
    <row r="634" spans="1:2" x14ac:dyDescent="0.2">
      <c r="A634" s="183">
        <v>634</v>
      </c>
      <c r="B634" s="185"/>
    </row>
    <row r="635" spans="1:2" x14ac:dyDescent="0.2">
      <c r="A635" s="183">
        <v>635</v>
      </c>
      <c r="B635" s="185"/>
    </row>
    <row r="636" spans="1:2" x14ac:dyDescent="0.2">
      <c r="A636" s="183">
        <v>636</v>
      </c>
      <c r="B636" s="185"/>
    </row>
    <row r="637" spans="1:2" x14ac:dyDescent="0.2">
      <c r="A637" s="183">
        <v>637</v>
      </c>
      <c r="B637" s="185"/>
    </row>
    <row r="638" spans="1:2" x14ac:dyDescent="0.2">
      <c r="A638" s="183">
        <v>638</v>
      </c>
      <c r="B638" s="185"/>
    </row>
    <row r="639" spans="1:2" x14ac:dyDescent="0.2">
      <c r="A639" s="183">
        <v>639</v>
      </c>
      <c r="B639" s="185"/>
    </row>
    <row r="640" spans="1:2" x14ac:dyDescent="0.2">
      <c r="A640" s="183">
        <v>640</v>
      </c>
      <c r="B640" s="185"/>
    </row>
    <row r="641" spans="1:2" x14ac:dyDescent="0.2">
      <c r="A641" s="183">
        <v>641</v>
      </c>
      <c r="B641" s="185"/>
    </row>
    <row r="642" spans="1:2" x14ac:dyDescent="0.2">
      <c r="A642" s="183">
        <v>642</v>
      </c>
      <c r="B642" s="185"/>
    </row>
    <row r="643" spans="1:2" x14ac:dyDescent="0.2">
      <c r="A643" s="183">
        <v>643</v>
      </c>
      <c r="B643" s="185"/>
    </row>
    <row r="644" spans="1:2" x14ac:dyDescent="0.2">
      <c r="A644" s="183">
        <v>644</v>
      </c>
      <c r="B644" s="185"/>
    </row>
    <row r="645" spans="1:2" x14ac:dyDescent="0.2">
      <c r="A645" s="183">
        <v>645</v>
      </c>
      <c r="B645" s="185"/>
    </row>
    <row r="646" spans="1:2" x14ac:dyDescent="0.2">
      <c r="A646" s="183">
        <v>646</v>
      </c>
      <c r="B646" s="185"/>
    </row>
    <row r="647" spans="1:2" x14ac:dyDescent="0.2">
      <c r="A647" s="183">
        <v>647</v>
      </c>
      <c r="B647" s="185"/>
    </row>
    <row r="648" spans="1:2" x14ac:dyDescent="0.2">
      <c r="A648" s="183">
        <v>648</v>
      </c>
      <c r="B648" s="185"/>
    </row>
    <row r="649" spans="1:2" x14ac:dyDescent="0.2">
      <c r="A649" s="183">
        <v>649</v>
      </c>
      <c r="B649" s="185"/>
    </row>
    <row r="650" spans="1:2" x14ac:dyDescent="0.2">
      <c r="A650" s="183">
        <v>650</v>
      </c>
      <c r="B650" s="185"/>
    </row>
    <row r="651" spans="1:2" x14ac:dyDescent="0.2">
      <c r="A651" s="183">
        <v>651</v>
      </c>
      <c r="B651" s="185"/>
    </row>
    <row r="652" spans="1:2" x14ac:dyDescent="0.2">
      <c r="A652" s="183">
        <v>652</v>
      </c>
      <c r="B652" s="185"/>
    </row>
    <row r="653" spans="1:2" x14ac:dyDescent="0.2">
      <c r="A653" s="183">
        <v>653</v>
      </c>
      <c r="B653" s="185"/>
    </row>
    <row r="654" spans="1:2" x14ac:dyDescent="0.2">
      <c r="A654" s="183">
        <v>654</v>
      </c>
      <c r="B654" s="185"/>
    </row>
    <row r="655" spans="1:2" x14ac:dyDescent="0.2">
      <c r="A655" s="183">
        <v>655</v>
      </c>
      <c r="B655" s="185"/>
    </row>
    <row r="656" spans="1:2" x14ac:dyDescent="0.2">
      <c r="A656" s="183">
        <v>656</v>
      </c>
      <c r="B656" s="185"/>
    </row>
    <row r="657" spans="1:2" x14ac:dyDescent="0.2">
      <c r="A657" s="183">
        <v>657</v>
      </c>
      <c r="B657" s="185"/>
    </row>
    <row r="658" spans="1:2" x14ac:dyDescent="0.2">
      <c r="A658" s="183">
        <v>658</v>
      </c>
      <c r="B658" s="185"/>
    </row>
    <row r="659" spans="1:2" x14ac:dyDescent="0.2">
      <c r="A659" s="183">
        <v>659</v>
      </c>
      <c r="B659" s="185"/>
    </row>
    <row r="660" spans="1:2" x14ac:dyDescent="0.2">
      <c r="A660" s="183">
        <v>660</v>
      </c>
      <c r="B660" s="185"/>
    </row>
    <row r="661" spans="1:2" x14ac:dyDescent="0.2">
      <c r="A661" s="183">
        <v>661</v>
      </c>
      <c r="B661" s="185"/>
    </row>
    <row r="662" spans="1:2" x14ac:dyDescent="0.2">
      <c r="A662" s="183">
        <v>662</v>
      </c>
      <c r="B662" s="185"/>
    </row>
    <row r="663" spans="1:2" x14ac:dyDescent="0.2">
      <c r="A663" s="183">
        <v>663</v>
      </c>
      <c r="B663" s="185"/>
    </row>
    <row r="664" spans="1:2" x14ac:dyDescent="0.2">
      <c r="A664" s="183">
        <v>664</v>
      </c>
      <c r="B664" s="185"/>
    </row>
    <row r="665" spans="1:2" x14ac:dyDescent="0.2">
      <c r="A665" s="183">
        <v>665</v>
      </c>
      <c r="B665" s="185"/>
    </row>
    <row r="666" spans="1:2" x14ac:dyDescent="0.2">
      <c r="A666" s="183">
        <v>666</v>
      </c>
      <c r="B666" s="185"/>
    </row>
    <row r="667" spans="1:2" x14ac:dyDescent="0.2">
      <c r="A667" s="183">
        <v>667</v>
      </c>
      <c r="B667" s="185"/>
    </row>
    <row r="668" spans="1:2" x14ac:dyDescent="0.2">
      <c r="A668" s="183">
        <v>668</v>
      </c>
      <c r="B668" s="185"/>
    </row>
    <row r="669" spans="1:2" x14ac:dyDescent="0.2">
      <c r="A669" s="183">
        <v>669</v>
      </c>
      <c r="B669" s="185"/>
    </row>
    <row r="670" spans="1:2" x14ac:dyDescent="0.2">
      <c r="A670" s="183">
        <v>670</v>
      </c>
      <c r="B670" s="185"/>
    </row>
    <row r="671" spans="1:2" x14ac:dyDescent="0.2">
      <c r="A671" s="183">
        <v>671</v>
      </c>
      <c r="B671" s="185"/>
    </row>
    <row r="672" spans="1:2" x14ac:dyDescent="0.2">
      <c r="A672" s="183">
        <v>672</v>
      </c>
      <c r="B672" s="185"/>
    </row>
    <row r="673" spans="1:2" x14ac:dyDescent="0.2">
      <c r="A673" s="183">
        <v>673</v>
      </c>
      <c r="B673" s="185"/>
    </row>
    <row r="674" spans="1:2" x14ac:dyDescent="0.2">
      <c r="A674" s="183">
        <v>674</v>
      </c>
      <c r="B674" s="185"/>
    </row>
    <row r="675" spans="1:2" x14ac:dyDescent="0.2">
      <c r="A675" s="183">
        <v>675</v>
      </c>
      <c r="B675" s="185"/>
    </row>
    <row r="676" spans="1:2" x14ac:dyDescent="0.2">
      <c r="A676" s="183">
        <v>676</v>
      </c>
      <c r="B676" s="185"/>
    </row>
    <row r="677" spans="1:2" x14ac:dyDescent="0.2">
      <c r="A677" s="183">
        <v>677</v>
      </c>
      <c r="B677" s="185"/>
    </row>
    <row r="678" spans="1:2" x14ac:dyDescent="0.2">
      <c r="A678" s="183">
        <v>678</v>
      </c>
      <c r="B678" s="185"/>
    </row>
    <row r="679" spans="1:2" x14ac:dyDescent="0.2">
      <c r="A679" s="183">
        <v>679</v>
      </c>
      <c r="B679" s="185"/>
    </row>
    <row r="680" spans="1:2" x14ac:dyDescent="0.2">
      <c r="A680" s="183">
        <v>680</v>
      </c>
      <c r="B680" s="185"/>
    </row>
    <row r="681" spans="1:2" x14ac:dyDescent="0.2">
      <c r="A681" s="183">
        <v>681</v>
      </c>
      <c r="B681" s="185"/>
    </row>
    <row r="682" spans="1:2" x14ac:dyDescent="0.2">
      <c r="A682" s="183">
        <v>682</v>
      </c>
      <c r="B682" s="185"/>
    </row>
    <row r="683" spans="1:2" x14ac:dyDescent="0.2">
      <c r="A683" s="183">
        <v>683</v>
      </c>
      <c r="B683" s="185"/>
    </row>
    <row r="684" spans="1:2" x14ac:dyDescent="0.2">
      <c r="A684" s="183">
        <v>684</v>
      </c>
      <c r="B684" s="185"/>
    </row>
    <row r="685" spans="1:2" x14ac:dyDescent="0.2">
      <c r="A685" s="183">
        <v>685</v>
      </c>
      <c r="B685" s="185"/>
    </row>
    <row r="686" spans="1:2" x14ac:dyDescent="0.2">
      <c r="A686" s="183">
        <v>686</v>
      </c>
      <c r="B686" s="185"/>
    </row>
    <row r="687" spans="1:2" x14ac:dyDescent="0.2">
      <c r="A687" s="183">
        <v>687</v>
      </c>
      <c r="B687" s="185"/>
    </row>
    <row r="688" spans="1:2" x14ac:dyDescent="0.2">
      <c r="A688" s="183">
        <v>688</v>
      </c>
      <c r="B688" s="185"/>
    </row>
    <row r="689" spans="1:2" x14ac:dyDescent="0.2">
      <c r="A689" s="183">
        <v>689</v>
      </c>
      <c r="B689" s="185"/>
    </row>
    <row r="690" spans="1:2" x14ac:dyDescent="0.2">
      <c r="A690" s="183">
        <v>690</v>
      </c>
      <c r="B690" s="185"/>
    </row>
    <row r="691" spans="1:2" x14ac:dyDescent="0.2">
      <c r="A691" s="183">
        <v>691</v>
      </c>
      <c r="B691" s="185"/>
    </row>
    <row r="692" spans="1:2" x14ac:dyDescent="0.2">
      <c r="A692" s="183">
        <v>692</v>
      </c>
      <c r="B692" s="185"/>
    </row>
    <row r="693" spans="1:2" x14ac:dyDescent="0.2">
      <c r="A693" s="183">
        <v>693</v>
      </c>
      <c r="B693" s="185"/>
    </row>
    <row r="694" spans="1:2" x14ac:dyDescent="0.2">
      <c r="A694" s="183">
        <v>694</v>
      </c>
      <c r="B694" s="185"/>
    </row>
    <row r="695" spans="1:2" x14ac:dyDescent="0.2">
      <c r="A695" s="183">
        <v>695</v>
      </c>
      <c r="B695" s="185"/>
    </row>
    <row r="696" spans="1:2" x14ac:dyDescent="0.2">
      <c r="A696" s="183">
        <v>696</v>
      </c>
      <c r="B696" s="185"/>
    </row>
    <row r="697" spans="1:2" x14ac:dyDescent="0.2">
      <c r="A697" s="183">
        <v>697</v>
      </c>
      <c r="B697" s="185"/>
    </row>
    <row r="698" spans="1:2" x14ac:dyDescent="0.2">
      <c r="A698" s="183">
        <v>698</v>
      </c>
      <c r="B698" s="185"/>
    </row>
    <row r="699" spans="1:2" x14ac:dyDescent="0.2">
      <c r="A699" s="183">
        <v>699</v>
      </c>
      <c r="B699" s="185"/>
    </row>
    <row r="700" spans="1:2" x14ac:dyDescent="0.2">
      <c r="A700" s="183">
        <v>700</v>
      </c>
      <c r="B700" s="185"/>
    </row>
    <row r="701" spans="1:2" x14ac:dyDescent="0.2">
      <c r="A701" s="183">
        <v>701</v>
      </c>
      <c r="B701" s="185"/>
    </row>
    <row r="702" spans="1:2" x14ac:dyDescent="0.2">
      <c r="A702" s="183">
        <v>702</v>
      </c>
      <c r="B702" s="185"/>
    </row>
    <row r="703" spans="1:2" x14ac:dyDescent="0.2">
      <c r="A703" s="183">
        <v>703</v>
      </c>
      <c r="B703" s="185"/>
    </row>
    <row r="704" spans="1:2" x14ac:dyDescent="0.2">
      <c r="A704" s="183">
        <v>704</v>
      </c>
      <c r="B704" s="185"/>
    </row>
    <row r="705" spans="1:2" x14ac:dyDescent="0.2">
      <c r="A705" s="183">
        <v>705</v>
      </c>
      <c r="B705" s="185"/>
    </row>
    <row r="706" spans="1:2" x14ac:dyDescent="0.2">
      <c r="A706" s="183">
        <v>706</v>
      </c>
      <c r="B706" s="185"/>
    </row>
    <row r="707" spans="1:2" x14ac:dyDescent="0.2">
      <c r="A707" s="183">
        <v>707</v>
      </c>
      <c r="B707" s="185"/>
    </row>
    <row r="708" spans="1:2" x14ac:dyDescent="0.2">
      <c r="A708" s="183">
        <v>708</v>
      </c>
      <c r="B708" s="185"/>
    </row>
    <row r="709" spans="1:2" x14ac:dyDescent="0.2">
      <c r="A709" s="183">
        <v>709</v>
      </c>
      <c r="B709" s="185"/>
    </row>
    <row r="710" spans="1:2" x14ac:dyDescent="0.2">
      <c r="A710" s="183">
        <v>710</v>
      </c>
      <c r="B710" s="185"/>
    </row>
    <row r="711" spans="1:2" x14ac:dyDescent="0.2">
      <c r="A711" s="183">
        <v>711</v>
      </c>
      <c r="B711" s="185"/>
    </row>
    <row r="712" spans="1:2" x14ac:dyDescent="0.2">
      <c r="A712" s="183">
        <v>712</v>
      </c>
      <c r="B712" s="185"/>
    </row>
    <row r="713" spans="1:2" x14ac:dyDescent="0.2">
      <c r="A713" s="183">
        <v>713</v>
      </c>
      <c r="B713" s="185"/>
    </row>
    <row r="714" spans="1:2" x14ac:dyDescent="0.2">
      <c r="A714" s="183">
        <v>714</v>
      </c>
      <c r="B714" s="185"/>
    </row>
    <row r="715" spans="1:2" x14ac:dyDescent="0.2">
      <c r="A715" s="183">
        <v>715</v>
      </c>
      <c r="B715" s="185"/>
    </row>
    <row r="716" spans="1:2" x14ac:dyDescent="0.2">
      <c r="A716" s="183">
        <v>716</v>
      </c>
      <c r="B716" s="185"/>
    </row>
    <row r="717" spans="1:2" x14ac:dyDescent="0.2">
      <c r="A717" s="183">
        <v>717</v>
      </c>
      <c r="B717" s="185"/>
    </row>
    <row r="718" spans="1:2" x14ac:dyDescent="0.2">
      <c r="A718" s="183">
        <v>718</v>
      </c>
      <c r="B718" s="185"/>
    </row>
    <row r="719" spans="1:2" x14ac:dyDescent="0.2">
      <c r="A719" s="183">
        <v>719</v>
      </c>
      <c r="B719" s="185"/>
    </row>
    <row r="720" spans="1:2" x14ac:dyDescent="0.2">
      <c r="A720" s="183">
        <v>720</v>
      </c>
      <c r="B720" s="185"/>
    </row>
    <row r="721" spans="1:2" x14ac:dyDescent="0.2">
      <c r="A721" s="183">
        <v>721</v>
      </c>
      <c r="B721" s="185"/>
    </row>
    <row r="722" spans="1:2" x14ac:dyDescent="0.2">
      <c r="A722" s="183">
        <v>722</v>
      </c>
      <c r="B722" s="185"/>
    </row>
    <row r="723" spans="1:2" x14ac:dyDescent="0.2">
      <c r="A723" s="183">
        <v>723</v>
      </c>
      <c r="B723" s="185"/>
    </row>
    <row r="724" spans="1:2" x14ac:dyDescent="0.2">
      <c r="A724" s="183">
        <v>724</v>
      </c>
      <c r="B724" s="185"/>
    </row>
    <row r="725" spans="1:2" x14ac:dyDescent="0.2">
      <c r="A725" s="183">
        <v>725</v>
      </c>
      <c r="B725" s="185"/>
    </row>
    <row r="726" spans="1:2" x14ac:dyDescent="0.2">
      <c r="A726" s="183">
        <v>726</v>
      </c>
      <c r="B726" s="185"/>
    </row>
    <row r="727" spans="1:2" x14ac:dyDescent="0.2">
      <c r="A727" s="183">
        <v>727</v>
      </c>
      <c r="B727" s="185"/>
    </row>
    <row r="728" spans="1:2" x14ac:dyDescent="0.2">
      <c r="A728" s="183">
        <v>728</v>
      </c>
      <c r="B728" s="185"/>
    </row>
    <row r="729" spans="1:2" x14ac:dyDescent="0.2">
      <c r="A729" s="183">
        <v>729</v>
      </c>
      <c r="B729" s="185"/>
    </row>
    <row r="730" spans="1:2" x14ac:dyDescent="0.2">
      <c r="A730" s="183">
        <v>730</v>
      </c>
      <c r="B730" s="185"/>
    </row>
    <row r="731" spans="1:2" x14ac:dyDescent="0.2">
      <c r="A731" s="183">
        <v>731</v>
      </c>
      <c r="B731" s="185"/>
    </row>
    <row r="732" spans="1:2" x14ac:dyDescent="0.2">
      <c r="A732" s="183">
        <v>732</v>
      </c>
      <c r="B732" s="185"/>
    </row>
    <row r="733" spans="1:2" x14ac:dyDescent="0.2">
      <c r="A733" s="183">
        <v>733</v>
      </c>
      <c r="B733" s="185"/>
    </row>
    <row r="734" spans="1:2" x14ac:dyDescent="0.2">
      <c r="A734" s="183">
        <v>734</v>
      </c>
      <c r="B734" s="185"/>
    </row>
    <row r="735" spans="1:2" x14ac:dyDescent="0.2">
      <c r="A735" s="183">
        <v>735</v>
      </c>
      <c r="B735" s="185"/>
    </row>
    <row r="736" spans="1:2" x14ac:dyDescent="0.2">
      <c r="A736" s="183">
        <v>736</v>
      </c>
      <c r="B736" s="185"/>
    </row>
    <row r="737" spans="1:2" x14ac:dyDescent="0.2">
      <c r="A737" s="183">
        <v>737</v>
      </c>
      <c r="B737" s="185"/>
    </row>
    <row r="738" spans="1:2" x14ac:dyDescent="0.2">
      <c r="A738" s="183">
        <v>738</v>
      </c>
      <c r="B738" s="185"/>
    </row>
    <row r="739" spans="1:2" x14ac:dyDescent="0.2">
      <c r="A739" s="183">
        <v>739</v>
      </c>
      <c r="B739" s="185"/>
    </row>
    <row r="740" spans="1:2" x14ac:dyDescent="0.2">
      <c r="A740" s="183">
        <v>740</v>
      </c>
      <c r="B740" s="185"/>
    </row>
    <row r="741" spans="1:2" x14ac:dyDescent="0.2">
      <c r="A741" s="183">
        <v>741</v>
      </c>
      <c r="B741" s="185"/>
    </row>
    <row r="742" spans="1:2" x14ac:dyDescent="0.2">
      <c r="A742" s="183">
        <v>742</v>
      </c>
      <c r="B742" s="185"/>
    </row>
    <row r="743" spans="1:2" x14ac:dyDescent="0.2">
      <c r="A743" s="183">
        <v>743</v>
      </c>
      <c r="B743" s="185"/>
    </row>
    <row r="744" spans="1:2" x14ac:dyDescent="0.2">
      <c r="A744" s="183">
        <v>744</v>
      </c>
      <c r="B744" s="185"/>
    </row>
    <row r="745" spans="1:2" x14ac:dyDescent="0.2">
      <c r="A745" s="183">
        <v>745</v>
      </c>
      <c r="B745" s="185"/>
    </row>
    <row r="746" spans="1:2" x14ac:dyDescent="0.2">
      <c r="A746" s="183">
        <v>746</v>
      </c>
      <c r="B746" s="185"/>
    </row>
    <row r="747" spans="1:2" x14ac:dyDescent="0.2">
      <c r="A747" s="183">
        <v>747</v>
      </c>
      <c r="B747" s="185"/>
    </row>
    <row r="748" spans="1:2" x14ac:dyDescent="0.2">
      <c r="A748" s="183">
        <v>748</v>
      </c>
      <c r="B748" s="185"/>
    </row>
    <row r="749" spans="1:2" x14ac:dyDescent="0.2">
      <c r="A749" s="183">
        <v>749</v>
      </c>
      <c r="B749" s="185"/>
    </row>
    <row r="750" spans="1:2" x14ac:dyDescent="0.2">
      <c r="A750" s="183">
        <v>750</v>
      </c>
      <c r="B750" s="185"/>
    </row>
    <row r="751" spans="1:2" x14ac:dyDescent="0.2">
      <c r="A751" s="183">
        <v>751</v>
      </c>
      <c r="B751" s="185"/>
    </row>
    <row r="752" spans="1:2" x14ac:dyDescent="0.2">
      <c r="A752" s="183">
        <v>752</v>
      </c>
      <c r="B752" s="185"/>
    </row>
    <row r="753" spans="1:2" x14ac:dyDescent="0.2">
      <c r="A753" s="183">
        <v>753</v>
      </c>
      <c r="B753" s="185"/>
    </row>
    <row r="754" spans="1:2" x14ac:dyDescent="0.2">
      <c r="A754" s="183">
        <v>754</v>
      </c>
      <c r="B754" s="185"/>
    </row>
    <row r="755" spans="1:2" x14ac:dyDescent="0.2">
      <c r="A755" s="183">
        <v>755</v>
      </c>
      <c r="B755" s="185"/>
    </row>
    <row r="756" spans="1:2" x14ac:dyDescent="0.2">
      <c r="A756" s="183">
        <v>756</v>
      </c>
      <c r="B756" s="185"/>
    </row>
    <row r="757" spans="1:2" x14ac:dyDescent="0.2">
      <c r="A757" s="183">
        <v>757</v>
      </c>
      <c r="B757" s="185"/>
    </row>
    <row r="758" spans="1:2" x14ac:dyDescent="0.2">
      <c r="A758" s="183">
        <v>758</v>
      </c>
      <c r="B758" s="185"/>
    </row>
    <row r="759" spans="1:2" x14ac:dyDescent="0.2">
      <c r="A759" s="183">
        <v>759</v>
      </c>
      <c r="B759" s="185"/>
    </row>
    <row r="760" spans="1:2" x14ac:dyDescent="0.2">
      <c r="A760" s="183">
        <v>760</v>
      </c>
      <c r="B760" s="185"/>
    </row>
    <row r="761" spans="1:2" x14ac:dyDescent="0.2">
      <c r="A761" s="183">
        <v>761</v>
      </c>
      <c r="B761" s="185"/>
    </row>
    <row r="762" spans="1:2" x14ac:dyDescent="0.2">
      <c r="A762" s="183">
        <v>762</v>
      </c>
      <c r="B762" s="185"/>
    </row>
    <row r="763" spans="1:2" x14ac:dyDescent="0.2">
      <c r="A763" s="183">
        <v>763</v>
      </c>
      <c r="B763" s="185"/>
    </row>
    <row r="764" spans="1:2" x14ac:dyDescent="0.2">
      <c r="A764" s="183">
        <v>764</v>
      </c>
      <c r="B764" s="185"/>
    </row>
    <row r="765" spans="1:2" x14ac:dyDescent="0.2">
      <c r="A765" s="183">
        <v>765</v>
      </c>
      <c r="B765" s="185"/>
    </row>
    <row r="766" spans="1:2" x14ac:dyDescent="0.2">
      <c r="A766" s="183">
        <v>766</v>
      </c>
      <c r="B766" s="185"/>
    </row>
    <row r="767" spans="1:2" x14ac:dyDescent="0.2">
      <c r="A767" s="183">
        <v>767</v>
      </c>
      <c r="B767" s="185"/>
    </row>
    <row r="768" spans="1:2" x14ac:dyDescent="0.2">
      <c r="A768" s="183">
        <v>768</v>
      </c>
      <c r="B768" s="185"/>
    </row>
    <row r="769" spans="1:2" x14ac:dyDescent="0.2">
      <c r="A769" s="183">
        <v>769</v>
      </c>
      <c r="B769" s="185"/>
    </row>
    <row r="770" spans="1:2" x14ac:dyDescent="0.2">
      <c r="A770" s="183">
        <v>770</v>
      </c>
      <c r="B770" s="185"/>
    </row>
    <row r="771" spans="1:2" x14ac:dyDescent="0.2">
      <c r="A771" s="183">
        <v>771</v>
      </c>
      <c r="B771" s="185"/>
    </row>
    <row r="772" spans="1:2" x14ac:dyDescent="0.2">
      <c r="A772" s="183">
        <v>772</v>
      </c>
      <c r="B772" s="185"/>
    </row>
    <row r="773" spans="1:2" x14ac:dyDescent="0.2">
      <c r="A773" s="183">
        <v>773</v>
      </c>
      <c r="B773" s="185"/>
    </row>
    <row r="774" spans="1:2" x14ac:dyDescent="0.2">
      <c r="A774" s="183">
        <v>774</v>
      </c>
      <c r="B774" s="185"/>
    </row>
    <row r="775" spans="1:2" x14ac:dyDescent="0.2">
      <c r="A775" s="183">
        <v>775</v>
      </c>
      <c r="B775" s="185"/>
    </row>
    <row r="776" spans="1:2" x14ac:dyDescent="0.2">
      <c r="A776" s="183">
        <v>776</v>
      </c>
      <c r="B776" s="185"/>
    </row>
    <row r="777" spans="1:2" x14ac:dyDescent="0.2">
      <c r="A777" s="183">
        <v>777</v>
      </c>
      <c r="B777" s="185"/>
    </row>
    <row r="778" spans="1:2" x14ac:dyDescent="0.2">
      <c r="A778" s="183">
        <v>778</v>
      </c>
      <c r="B778" s="185"/>
    </row>
    <row r="779" spans="1:2" x14ac:dyDescent="0.2">
      <c r="A779" s="183">
        <v>779</v>
      </c>
      <c r="B779" s="185"/>
    </row>
    <row r="780" spans="1:2" x14ac:dyDescent="0.2">
      <c r="A780" s="183">
        <v>780</v>
      </c>
      <c r="B780" s="185"/>
    </row>
    <row r="781" spans="1:2" x14ac:dyDescent="0.2">
      <c r="A781" s="183">
        <v>781</v>
      </c>
      <c r="B781" s="185"/>
    </row>
    <row r="782" spans="1:2" x14ac:dyDescent="0.2">
      <c r="A782" s="183">
        <v>782</v>
      </c>
      <c r="B782" s="185"/>
    </row>
    <row r="783" spans="1:2" x14ac:dyDescent="0.2">
      <c r="A783" s="183">
        <v>783</v>
      </c>
      <c r="B783" s="185"/>
    </row>
    <row r="784" spans="1:2" x14ac:dyDescent="0.2">
      <c r="A784" s="183">
        <v>784</v>
      </c>
      <c r="B784" s="185"/>
    </row>
    <row r="785" spans="1:2" x14ac:dyDescent="0.2">
      <c r="A785" s="183">
        <v>785</v>
      </c>
      <c r="B785" s="185"/>
    </row>
    <row r="786" spans="1:2" x14ac:dyDescent="0.2">
      <c r="A786" s="183">
        <v>786</v>
      </c>
      <c r="B786" s="185"/>
    </row>
    <row r="787" spans="1:2" x14ac:dyDescent="0.2">
      <c r="A787" s="183">
        <v>787</v>
      </c>
      <c r="B787" s="185"/>
    </row>
    <row r="788" spans="1:2" x14ac:dyDescent="0.2">
      <c r="A788" s="183">
        <v>788</v>
      </c>
      <c r="B788" s="185"/>
    </row>
    <row r="789" spans="1:2" x14ac:dyDescent="0.2">
      <c r="A789" s="183">
        <v>789</v>
      </c>
      <c r="B789" s="185"/>
    </row>
    <row r="790" spans="1:2" x14ac:dyDescent="0.2">
      <c r="A790" s="183">
        <v>790</v>
      </c>
      <c r="B790" s="185"/>
    </row>
    <row r="791" spans="1:2" x14ac:dyDescent="0.2">
      <c r="A791" s="183">
        <v>791</v>
      </c>
      <c r="B791" s="185"/>
    </row>
    <row r="792" spans="1:2" x14ac:dyDescent="0.2">
      <c r="A792" s="183">
        <v>792</v>
      </c>
      <c r="B792" s="185"/>
    </row>
    <row r="793" spans="1:2" x14ac:dyDescent="0.2">
      <c r="A793" s="183">
        <v>793</v>
      </c>
      <c r="B793" s="185"/>
    </row>
    <row r="794" spans="1:2" x14ac:dyDescent="0.2">
      <c r="A794" s="183">
        <v>794</v>
      </c>
      <c r="B794" s="185"/>
    </row>
    <row r="795" spans="1:2" x14ac:dyDescent="0.2">
      <c r="A795" s="183">
        <v>795</v>
      </c>
      <c r="B795" s="185"/>
    </row>
    <row r="796" spans="1:2" x14ac:dyDescent="0.2">
      <c r="A796" s="183">
        <v>796</v>
      </c>
      <c r="B796" s="185"/>
    </row>
    <row r="797" spans="1:2" x14ac:dyDescent="0.2">
      <c r="A797" s="183">
        <v>797</v>
      </c>
      <c r="B797" s="185"/>
    </row>
    <row r="798" spans="1:2" x14ac:dyDescent="0.2">
      <c r="A798" s="183">
        <v>798</v>
      </c>
      <c r="B798" s="185"/>
    </row>
    <row r="799" spans="1:2" x14ac:dyDescent="0.2">
      <c r="A799" s="183">
        <v>799</v>
      </c>
      <c r="B799" s="185"/>
    </row>
    <row r="800" spans="1:2" x14ac:dyDescent="0.2">
      <c r="A800" s="183">
        <v>800</v>
      </c>
      <c r="B800" s="185"/>
    </row>
    <row r="801" spans="1:2" x14ac:dyDescent="0.2">
      <c r="A801" s="183">
        <v>801</v>
      </c>
      <c r="B801" s="185"/>
    </row>
    <row r="802" spans="1:2" x14ac:dyDescent="0.2">
      <c r="A802" s="183">
        <v>802</v>
      </c>
      <c r="B802" s="185"/>
    </row>
    <row r="803" spans="1:2" x14ac:dyDescent="0.2">
      <c r="A803" s="183">
        <v>803</v>
      </c>
      <c r="B803" s="185"/>
    </row>
    <row r="804" spans="1:2" x14ac:dyDescent="0.2">
      <c r="A804" s="183">
        <v>804</v>
      </c>
      <c r="B804" s="185"/>
    </row>
    <row r="805" spans="1:2" x14ac:dyDescent="0.2">
      <c r="A805" s="183">
        <v>805</v>
      </c>
      <c r="B805" s="185"/>
    </row>
    <row r="806" spans="1:2" x14ac:dyDescent="0.2">
      <c r="A806" s="183">
        <v>806</v>
      </c>
      <c r="B806" s="185"/>
    </row>
    <row r="807" spans="1:2" x14ac:dyDescent="0.2">
      <c r="A807" s="183">
        <v>807</v>
      </c>
      <c r="B807" s="185"/>
    </row>
    <row r="808" spans="1:2" x14ac:dyDescent="0.2">
      <c r="A808" s="183">
        <v>808</v>
      </c>
      <c r="B808" s="185"/>
    </row>
    <row r="809" spans="1:2" x14ac:dyDescent="0.2">
      <c r="A809" s="183">
        <v>809</v>
      </c>
      <c r="B809" s="185"/>
    </row>
    <row r="810" spans="1:2" x14ac:dyDescent="0.2">
      <c r="A810" s="183">
        <v>810</v>
      </c>
      <c r="B810" s="185"/>
    </row>
    <row r="811" spans="1:2" x14ac:dyDescent="0.2">
      <c r="A811" s="183">
        <v>811</v>
      </c>
      <c r="B811" s="185"/>
    </row>
    <row r="812" spans="1:2" x14ac:dyDescent="0.2">
      <c r="A812" s="183">
        <v>812</v>
      </c>
      <c r="B812" s="185"/>
    </row>
    <row r="813" spans="1:2" x14ac:dyDescent="0.2">
      <c r="A813" s="183">
        <v>813</v>
      </c>
      <c r="B813" s="185"/>
    </row>
    <row r="814" spans="1:2" x14ac:dyDescent="0.2">
      <c r="A814" s="183">
        <v>814</v>
      </c>
      <c r="B814" s="185"/>
    </row>
    <row r="815" spans="1:2" x14ac:dyDescent="0.2">
      <c r="A815" s="183">
        <v>815</v>
      </c>
      <c r="B815" s="185"/>
    </row>
    <row r="816" spans="1:2" x14ac:dyDescent="0.2">
      <c r="A816" s="183">
        <v>816</v>
      </c>
      <c r="B816" s="185"/>
    </row>
    <row r="817" spans="1:2" x14ac:dyDescent="0.2">
      <c r="A817" s="183">
        <v>817</v>
      </c>
      <c r="B817" s="185"/>
    </row>
    <row r="818" spans="1:2" x14ac:dyDescent="0.2">
      <c r="A818" s="183">
        <v>818</v>
      </c>
      <c r="B818" s="185"/>
    </row>
    <row r="819" spans="1:2" x14ac:dyDescent="0.2">
      <c r="A819" s="183">
        <v>819</v>
      </c>
      <c r="B819" s="185"/>
    </row>
    <row r="820" spans="1:2" x14ac:dyDescent="0.2">
      <c r="A820" s="183">
        <v>820</v>
      </c>
      <c r="B820" s="185"/>
    </row>
    <row r="821" spans="1:2" x14ac:dyDescent="0.2">
      <c r="A821" s="183">
        <v>821</v>
      </c>
      <c r="B821" s="185"/>
    </row>
    <row r="822" spans="1:2" x14ac:dyDescent="0.2">
      <c r="A822" s="183">
        <v>822</v>
      </c>
      <c r="B822" s="185"/>
    </row>
    <row r="823" spans="1:2" x14ac:dyDescent="0.2">
      <c r="A823" s="183">
        <v>823</v>
      </c>
      <c r="B823" s="185"/>
    </row>
    <row r="824" spans="1:2" x14ac:dyDescent="0.2">
      <c r="A824" s="183">
        <v>824</v>
      </c>
      <c r="B824" s="185"/>
    </row>
    <row r="825" spans="1:2" x14ac:dyDescent="0.2">
      <c r="A825" s="183">
        <v>825</v>
      </c>
      <c r="B825" s="185"/>
    </row>
    <row r="826" spans="1:2" x14ac:dyDescent="0.2">
      <c r="A826" s="183">
        <v>826</v>
      </c>
      <c r="B826" s="185"/>
    </row>
    <row r="827" spans="1:2" x14ac:dyDescent="0.2">
      <c r="A827" s="183">
        <v>827</v>
      </c>
      <c r="B827" s="185"/>
    </row>
    <row r="828" spans="1:2" x14ac:dyDescent="0.2">
      <c r="A828" s="183">
        <v>828</v>
      </c>
      <c r="B828" s="185"/>
    </row>
    <row r="829" spans="1:2" x14ac:dyDescent="0.2">
      <c r="A829" s="183">
        <v>829</v>
      </c>
      <c r="B829" s="185"/>
    </row>
    <row r="830" spans="1:2" x14ac:dyDescent="0.2">
      <c r="A830" s="183">
        <v>830</v>
      </c>
      <c r="B830" s="185"/>
    </row>
    <row r="831" spans="1:2" x14ac:dyDescent="0.2">
      <c r="A831" s="183">
        <v>831</v>
      </c>
      <c r="B831" s="185"/>
    </row>
    <row r="832" spans="1:2" x14ac:dyDescent="0.2">
      <c r="A832" s="183">
        <v>832</v>
      </c>
      <c r="B832" s="185"/>
    </row>
    <row r="833" spans="1:2" x14ac:dyDescent="0.2">
      <c r="A833" s="183">
        <v>833</v>
      </c>
      <c r="B833" s="185"/>
    </row>
    <row r="834" spans="1:2" x14ac:dyDescent="0.2">
      <c r="A834" s="183">
        <v>834</v>
      </c>
      <c r="B834" s="185"/>
    </row>
    <row r="835" spans="1:2" x14ac:dyDescent="0.2">
      <c r="A835" s="183">
        <v>835</v>
      </c>
      <c r="B835" s="185"/>
    </row>
    <row r="836" spans="1:2" x14ac:dyDescent="0.2">
      <c r="A836" s="183">
        <v>836</v>
      </c>
      <c r="B836" s="185"/>
    </row>
    <row r="837" spans="1:2" x14ac:dyDescent="0.2">
      <c r="A837" s="183">
        <v>837</v>
      </c>
      <c r="B837" s="185"/>
    </row>
    <row r="838" spans="1:2" x14ac:dyDescent="0.2">
      <c r="A838" s="183">
        <v>838</v>
      </c>
      <c r="B838" s="185"/>
    </row>
    <row r="839" spans="1:2" x14ac:dyDescent="0.2">
      <c r="A839" s="183">
        <v>839</v>
      </c>
      <c r="B839" s="185"/>
    </row>
    <row r="840" spans="1:2" x14ac:dyDescent="0.2">
      <c r="A840" s="183">
        <v>840</v>
      </c>
      <c r="B840" s="185"/>
    </row>
    <row r="841" spans="1:2" x14ac:dyDescent="0.2">
      <c r="A841" s="183">
        <v>841</v>
      </c>
      <c r="B841" s="185"/>
    </row>
    <row r="842" spans="1:2" x14ac:dyDescent="0.2">
      <c r="A842" s="183">
        <v>842</v>
      </c>
      <c r="B842" s="185"/>
    </row>
    <row r="843" spans="1:2" x14ac:dyDescent="0.2">
      <c r="A843" s="183">
        <v>843</v>
      </c>
      <c r="B843" s="185"/>
    </row>
    <row r="844" spans="1:2" x14ac:dyDescent="0.2">
      <c r="A844" s="183">
        <v>844</v>
      </c>
      <c r="B844" s="185"/>
    </row>
    <row r="845" spans="1:2" x14ac:dyDescent="0.2">
      <c r="A845" s="183">
        <v>845</v>
      </c>
      <c r="B845" s="185"/>
    </row>
    <row r="846" spans="1:2" x14ac:dyDescent="0.2">
      <c r="A846" s="183">
        <v>846</v>
      </c>
      <c r="B846" s="185"/>
    </row>
    <row r="847" spans="1:2" x14ac:dyDescent="0.2">
      <c r="A847" s="183">
        <v>847</v>
      </c>
      <c r="B847" s="185"/>
    </row>
    <row r="848" spans="1:2" x14ac:dyDescent="0.2">
      <c r="A848" s="183">
        <v>848</v>
      </c>
      <c r="B848" s="185"/>
    </row>
    <row r="849" spans="1:2" x14ac:dyDescent="0.2">
      <c r="A849" s="183">
        <v>849</v>
      </c>
      <c r="B849" s="185"/>
    </row>
    <row r="850" spans="1:2" x14ac:dyDescent="0.2">
      <c r="A850" s="183">
        <v>850</v>
      </c>
      <c r="B850" s="185"/>
    </row>
    <row r="851" spans="1:2" x14ac:dyDescent="0.2">
      <c r="A851" s="183">
        <v>851</v>
      </c>
      <c r="B851" s="185"/>
    </row>
    <row r="852" spans="1:2" x14ac:dyDescent="0.2">
      <c r="A852" s="183">
        <v>852</v>
      </c>
      <c r="B852" s="185"/>
    </row>
    <row r="853" spans="1:2" x14ac:dyDescent="0.2">
      <c r="A853" s="183">
        <v>853</v>
      </c>
      <c r="B853" s="185"/>
    </row>
    <row r="854" spans="1:2" x14ac:dyDescent="0.2">
      <c r="A854" s="183">
        <v>854</v>
      </c>
      <c r="B854" s="185"/>
    </row>
    <row r="855" spans="1:2" x14ac:dyDescent="0.2">
      <c r="A855" s="183">
        <v>855</v>
      </c>
      <c r="B855" s="185"/>
    </row>
    <row r="856" spans="1:2" x14ac:dyDescent="0.2">
      <c r="A856" s="183">
        <v>856</v>
      </c>
      <c r="B856" s="185"/>
    </row>
    <row r="857" spans="1:2" x14ac:dyDescent="0.2">
      <c r="A857" s="183">
        <v>857</v>
      </c>
      <c r="B857" s="185"/>
    </row>
    <row r="858" spans="1:2" x14ac:dyDescent="0.2">
      <c r="A858" s="183">
        <v>858</v>
      </c>
      <c r="B858" s="185"/>
    </row>
    <row r="859" spans="1:2" x14ac:dyDescent="0.2">
      <c r="A859" s="183">
        <v>859</v>
      </c>
      <c r="B859" s="185"/>
    </row>
    <row r="860" spans="1:2" x14ac:dyDescent="0.2">
      <c r="A860" s="183">
        <v>860</v>
      </c>
      <c r="B860" s="185"/>
    </row>
    <row r="861" spans="1:2" x14ac:dyDescent="0.2">
      <c r="A861" s="183">
        <v>861</v>
      </c>
      <c r="B861" s="185"/>
    </row>
    <row r="862" spans="1:2" x14ac:dyDescent="0.2">
      <c r="A862" s="183">
        <v>862</v>
      </c>
      <c r="B862" s="185"/>
    </row>
    <row r="863" spans="1:2" x14ac:dyDescent="0.2">
      <c r="A863" s="183">
        <v>863</v>
      </c>
      <c r="B863" s="185"/>
    </row>
    <row r="864" spans="1:2" x14ac:dyDescent="0.2">
      <c r="A864" s="183">
        <v>864</v>
      </c>
      <c r="B864" s="185"/>
    </row>
    <row r="865" spans="1:2" x14ac:dyDescent="0.2">
      <c r="A865" s="183">
        <v>865</v>
      </c>
      <c r="B865" s="185"/>
    </row>
    <row r="866" spans="1:2" x14ac:dyDescent="0.2">
      <c r="A866" s="183">
        <v>866</v>
      </c>
      <c r="B866" s="185"/>
    </row>
    <row r="867" spans="1:2" x14ac:dyDescent="0.2">
      <c r="A867" s="183">
        <v>867</v>
      </c>
      <c r="B867" s="185"/>
    </row>
    <row r="868" spans="1:2" x14ac:dyDescent="0.2">
      <c r="A868" s="183">
        <v>868</v>
      </c>
      <c r="B868" s="185"/>
    </row>
    <row r="869" spans="1:2" x14ac:dyDescent="0.2">
      <c r="A869" s="183">
        <v>869</v>
      </c>
      <c r="B869" s="185"/>
    </row>
    <row r="870" spans="1:2" x14ac:dyDescent="0.2">
      <c r="A870" s="183">
        <v>870</v>
      </c>
      <c r="B870" s="185"/>
    </row>
    <row r="871" spans="1:2" x14ac:dyDescent="0.2">
      <c r="A871" s="183">
        <v>871</v>
      </c>
      <c r="B871" s="185"/>
    </row>
    <row r="872" spans="1:2" x14ac:dyDescent="0.2">
      <c r="A872" s="183">
        <v>872</v>
      </c>
      <c r="B872" s="185"/>
    </row>
    <row r="873" spans="1:2" x14ac:dyDescent="0.2">
      <c r="A873" s="183">
        <v>873</v>
      </c>
      <c r="B873" s="185"/>
    </row>
    <row r="874" spans="1:2" x14ac:dyDescent="0.2">
      <c r="A874" s="183">
        <v>874</v>
      </c>
      <c r="B874" s="185"/>
    </row>
    <row r="875" spans="1:2" x14ac:dyDescent="0.2">
      <c r="A875" s="183">
        <v>875</v>
      </c>
      <c r="B875" s="185"/>
    </row>
    <row r="876" spans="1:2" x14ac:dyDescent="0.2">
      <c r="A876" s="183">
        <v>876</v>
      </c>
      <c r="B876" s="185"/>
    </row>
    <row r="877" spans="1:2" x14ac:dyDescent="0.2">
      <c r="A877" s="183">
        <v>877</v>
      </c>
      <c r="B877" s="185"/>
    </row>
    <row r="878" spans="1:2" x14ac:dyDescent="0.2">
      <c r="A878" s="183">
        <v>878</v>
      </c>
      <c r="B878" s="185"/>
    </row>
    <row r="879" spans="1:2" x14ac:dyDescent="0.2">
      <c r="A879" s="183">
        <v>879</v>
      </c>
      <c r="B879" s="185"/>
    </row>
    <row r="880" spans="1:2" x14ac:dyDescent="0.2">
      <c r="A880" s="183">
        <v>880</v>
      </c>
      <c r="B880" s="185"/>
    </row>
    <row r="881" spans="1:2" x14ac:dyDescent="0.2">
      <c r="A881" s="183">
        <v>881</v>
      </c>
      <c r="B881" s="185"/>
    </row>
    <row r="882" spans="1:2" x14ac:dyDescent="0.2">
      <c r="A882" s="183">
        <v>882</v>
      </c>
      <c r="B882" s="185"/>
    </row>
    <row r="883" spans="1:2" x14ac:dyDescent="0.2">
      <c r="A883" s="183">
        <v>883</v>
      </c>
      <c r="B883" s="185"/>
    </row>
    <row r="884" spans="1:2" x14ac:dyDescent="0.2">
      <c r="A884" s="183">
        <v>884</v>
      </c>
      <c r="B884" s="185"/>
    </row>
    <row r="885" spans="1:2" x14ac:dyDescent="0.2">
      <c r="A885" s="183">
        <v>885</v>
      </c>
      <c r="B885" s="185"/>
    </row>
    <row r="886" spans="1:2" x14ac:dyDescent="0.2">
      <c r="A886" s="183">
        <v>886</v>
      </c>
      <c r="B886" s="185"/>
    </row>
    <row r="887" spans="1:2" x14ac:dyDescent="0.2">
      <c r="A887" s="183">
        <v>887</v>
      </c>
      <c r="B887" s="185"/>
    </row>
    <row r="888" spans="1:2" x14ac:dyDescent="0.2">
      <c r="A888" s="183">
        <v>888</v>
      </c>
      <c r="B888" s="185"/>
    </row>
    <row r="889" spans="1:2" x14ac:dyDescent="0.2">
      <c r="A889" s="183">
        <v>889</v>
      </c>
      <c r="B889" s="185"/>
    </row>
    <row r="890" spans="1:2" x14ac:dyDescent="0.2">
      <c r="A890" s="183">
        <v>890</v>
      </c>
      <c r="B890" s="185"/>
    </row>
    <row r="891" spans="1:2" x14ac:dyDescent="0.2">
      <c r="A891" s="183">
        <v>891</v>
      </c>
      <c r="B891" s="185"/>
    </row>
    <row r="892" spans="1:2" x14ac:dyDescent="0.2">
      <c r="A892" s="183">
        <v>892</v>
      </c>
      <c r="B892" s="185"/>
    </row>
    <row r="893" spans="1:2" x14ac:dyDescent="0.2">
      <c r="A893" s="183">
        <v>893</v>
      </c>
      <c r="B893" s="185"/>
    </row>
    <row r="894" spans="1:2" x14ac:dyDescent="0.2">
      <c r="A894" s="183">
        <v>894</v>
      </c>
      <c r="B894" s="185"/>
    </row>
    <row r="895" spans="1:2" x14ac:dyDescent="0.2">
      <c r="A895" s="183">
        <v>895</v>
      </c>
      <c r="B895" s="185"/>
    </row>
    <row r="896" spans="1:2" x14ac:dyDescent="0.2">
      <c r="A896" s="183">
        <v>896</v>
      </c>
      <c r="B896" s="185"/>
    </row>
    <row r="897" spans="1:2" x14ac:dyDescent="0.2">
      <c r="A897" s="183">
        <v>897</v>
      </c>
      <c r="B897" s="185"/>
    </row>
    <row r="898" spans="1:2" x14ac:dyDescent="0.2">
      <c r="A898" s="183">
        <v>898</v>
      </c>
      <c r="B898" s="185"/>
    </row>
    <row r="899" spans="1:2" x14ac:dyDescent="0.2">
      <c r="A899" s="183">
        <v>899</v>
      </c>
      <c r="B899" s="185"/>
    </row>
    <row r="900" spans="1:2" x14ac:dyDescent="0.2">
      <c r="A900" s="183">
        <v>900</v>
      </c>
      <c r="B900" s="185"/>
    </row>
    <row r="901" spans="1:2" x14ac:dyDescent="0.2">
      <c r="A901" s="183">
        <v>901</v>
      </c>
      <c r="B901" s="185"/>
    </row>
    <row r="902" spans="1:2" x14ac:dyDescent="0.2">
      <c r="A902" s="183">
        <v>902</v>
      </c>
      <c r="B902" s="185"/>
    </row>
    <row r="903" spans="1:2" x14ac:dyDescent="0.2">
      <c r="A903" s="183">
        <v>903</v>
      </c>
      <c r="B903" s="185"/>
    </row>
    <row r="904" spans="1:2" x14ac:dyDescent="0.2">
      <c r="A904" s="183">
        <v>904</v>
      </c>
      <c r="B904" s="185"/>
    </row>
    <row r="905" spans="1:2" x14ac:dyDescent="0.2">
      <c r="A905" s="183">
        <v>905</v>
      </c>
      <c r="B905" s="185"/>
    </row>
    <row r="906" spans="1:2" x14ac:dyDescent="0.2">
      <c r="A906" s="183">
        <v>906</v>
      </c>
      <c r="B906" s="185"/>
    </row>
    <row r="907" spans="1:2" x14ac:dyDescent="0.2">
      <c r="A907" s="183">
        <v>907</v>
      </c>
      <c r="B907" s="185"/>
    </row>
    <row r="908" spans="1:2" x14ac:dyDescent="0.2">
      <c r="A908" s="183">
        <v>908</v>
      </c>
      <c r="B908" s="185"/>
    </row>
    <row r="909" spans="1:2" x14ac:dyDescent="0.2">
      <c r="A909" s="183">
        <v>909</v>
      </c>
      <c r="B909" s="185"/>
    </row>
    <row r="910" spans="1:2" x14ac:dyDescent="0.2">
      <c r="A910" s="183">
        <v>910</v>
      </c>
      <c r="B910" s="185"/>
    </row>
    <row r="911" spans="1:2" x14ac:dyDescent="0.2">
      <c r="A911" s="183">
        <v>911</v>
      </c>
      <c r="B911" s="185"/>
    </row>
    <row r="912" spans="1:2" x14ac:dyDescent="0.2">
      <c r="A912" s="183">
        <v>912</v>
      </c>
      <c r="B912" s="185"/>
    </row>
    <row r="913" spans="1:2" x14ac:dyDescent="0.2">
      <c r="A913" s="183">
        <v>913</v>
      </c>
      <c r="B913" s="185"/>
    </row>
    <row r="914" spans="1:2" x14ac:dyDescent="0.2">
      <c r="A914" s="183">
        <v>914</v>
      </c>
      <c r="B914" s="185"/>
    </row>
    <row r="915" spans="1:2" x14ac:dyDescent="0.2">
      <c r="A915" s="183">
        <v>915</v>
      </c>
      <c r="B915" s="185"/>
    </row>
    <row r="916" spans="1:2" x14ac:dyDescent="0.2">
      <c r="A916" s="183">
        <v>916</v>
      </c>
      <c r="B916" s="185"/>
    </row>
    <row r="917" spans="1:2" x14ac:dyDescent="0.2">
      <c r="A917" s="183">
        <v>917</v>
      </c>
      <c r="B917" s="185"/>
    </row>
    <row r="918" spans="1:2" x14ac:dyDescent="0.2">
      <c r="A918" s="183">
        <v>918</v>
      </c>
      <c r="B918" s="185"/>
    </row>
    <row r="919" spans="1:2" x14ac:dyDescent="0.2">
      <c r="A919" s="183">
        <v>919</v>
      </c>
      <c r="B919" s="185"/>
    </row>
    <row r="920" spans="1:2" x14ac:dyDescent="0.2">
      <c r="A920" s="183">
        <v>920</v>
      </c>
      <c r="B920" s="185"/>
    </row>
    <row r="921" spans="1:2" x14ac:dyDescent="0.2">
      <c r="A921" s="183">
        <v>921</v>
      </c>
      <c r="B921" s="185"/>
    </row>
    <row r="922" spans="1:2" x14ac:dyDescent="0.2">
      <c r="A922" s="183">
        <v>922</v>
      </c>
      <c r="B922" s="185"/>
    </row>
    <row r="923" spans="1:2" x14ac:dyDescent="0.2">
      <c r="A923" s="183">
        <v>923</v>
      </c>
      <c r="B923" s="185"/>
    </row>
    <row r="924" spans="1:2" x14ac:dyDescent="0.2">
      <c r="A924" s="183">
        <v>924</v>
      </c>
      <c r="B924" s="185"/>
    </row>
    <row r="925" spans="1:2" x14ac:dyDescent="0.2">
      <c r="A925" s="183">
        <v>925</v>
      </c>
      <c r="B925" s="185"/>
    </row>
    <row r="926" spans="1:2" x14ac:dyDescent="0.2">
      <c r="A926" s="183">
        <v>926</v>
      </c>
      <c r="B926" s="185"/>
    </row>
    <row r="927" spans="1:2" x14ac:dyDescent="0.2">
      <c r="A927" s="183">
        <v>927</v>
      </c>
      <c r="B927" s="185"/>
    </row>
    <row r="928" spans="1:2" x14ac:dyDescent="0.2">
      <c r="A928" s="183">
        <v>928</v>
      </c>
      <c r="B928" s="185"/>
    </row>
    <row r="929" spans="1:2" x14ac:dyDescent="0.2">
      <c r="A929" s="183">
        <v>929</v>
      </c>
      <c r="B929" s="185"/>
    </row>
    <row r="930" spans="1:2" x14ac:dyDescent="0.2">
      <c r="A930" s="183">
        <v>930</v>
      </c>
      <c r="B930" s="185"/>
    </row>
    <row r="931" spans="1:2" x14ac:dyDescent="0.2">
      <c r="A931" s="183">
        <v>931</v>
      </c>
      <c r="B931" s="185"/>
    </row>
    <row r="932" spans="1:2" x14ac:dyDescent="0.2">
      <c r="A932" s="183">
        <v>932</v>
      </c>
      <c r="B932" s="185"/>
    </row>
    <row r="933" spans="1:2" x14ac:dyDescent="0.2">
      <c r="A933" s="183">
        <v>933</v>
      </c>
      <c r="B933" s="185"/>
    </row>
    <row r="934" spans="1:2" x14ac:dyDescent="0.2">
      <c r="A934" s="183">
        <v>934</v>
      </c>
      <c r="B934" s="185"/>
    </row>
    <row r="935" spans="1:2" x14ac:dyDescent="0.2">
      <c r="A935" s="183">
        <v>935</v>
      </c>
      <c r="B935" s="185"/>
    </row>
    <row r="936" spans="1:2" x14ac:dyDescent="0.2">
      <c r="A936" s="183">
        <v>936</v>
      </c>
      <c r="B936" s="185"/>
    </row>
    <row r="937" spans="1:2" x14ac:dyDescent="0.2">
      <c r="A937" s="183">
        <v>937</v>
      </c>
      <c r="B937" s="185"/>
    </row>
    <row r="938" spans="1:2" x14ac:dyDescent="0.2">
      <c r="A938" s="183">
        <v>938</v>
      </c>
      <c r="B938" s="185"/>
    </row>
    <row r="939" spans="1:2" x14ac:dyDescent="0.2">
      <c r="A939" s="183">
        <v>939</v>
      </c>
      <c r="B939" s="185"/>
    </row>
    <row r="940" spans="1:2" x14ac:dyDescent="0.2">
      <c r="A940" s="183">
        <v>940</v>
      </c>
      <c r="B940" s="185"/>
    </row>
    <row r="941" spans="1:2" x14ac:dyDescent="0.2">
      <c r="A941" s="183">
        <v>941</v>
      </c>
      <c r="B941" s="185"/>
    </row>
    <row r="942" spans="1:2" x14ac:dyDescent="0.2">
      <c r="A942" s="183">
        <v>942</v>
      </c>
      <c r="B942" s="185"/>
    </row>
    <row r="943" spans="1:2" x14ac:dyDescent="0.2">
      <c r="A943" s="183">
        <v>943</v>
      </c>
      <c r="B943" s="185"/>
    </row>
    <row r="944" spans="1:2" x14ac:dyDescent="0.2">
      <c r="A944" s="183">
        <v>944</v>
      </c>
      <c r="B944" s="185"/>
    </row>
    <row r="945" spans="1:2" x14ac:dyDescent="0.2">
      <c r="A945" s="183">
        <v>945</v>
      </c>
      <c r="B945" s="185"/>
    </row>
    <row r="946" spans="1:2" x14ac:dyDescent="0.2">
      <c r="A946" s="183">
        <v>946</v>
      </c>
      <c r="B946" s="185"/>
    </row>
    <row r="947" spans="1:2" x14ac:dyDescent="0.2">
      <c r="A947" s="183">
        <v>947</v>
      </c>
      <c r="B947" s="185"/>
    </row>
    <row r="948" spans="1:2" x14ac:dyDescent="0.2">
      <c r="A948" s="183">
        <v>948</v>
      </c>
      <c r="B948" s="185"/>
    </row>
    <row r="949" spans="1:2" x14ac:dyDescent="0.2">
      <c r="A949" s="183">
        <v>949</v>
      </c>
      <c r="B949" s="185"/>
    </row>
    <row r="950" spans="1:2" x14ac:dyDescent="0.2">
      <c r="A950" s="183">
        <v>950</v>
      </c>
      <c r="B950" s="185"/>
    </row>
    <row r="951" spans="1:2" x14ac:dyDescent="0.2">
      <c r="A951" s="183">
        <v>951</v>
      </c>
      <c r="B951" s="185"/>
    </row>
    <row r="952" spans="1:2" x14ac:dyDescent="0.2">
      <c r="A952" s="183">
        <v>952</v>
      </c>
      <c r="B952" s="185"/>
    </row>
    <row r="953" spans="1:2" x14ac:dyDescent="0.2">
      <c r="A953" s="183">
        <v>953</v>
      </c>
      <c r="B953" s="185"/>
    </row>
    <row r="954" spans="1:2" x14ac:dyDescent="0.2">
      <c r="A954" s="183">
        <v>954</v>
      </c>
      <c r="B954" s="185"/>
    </row>
    <row r="955" spans="1:2" x14ac:dyDescent="0.2">
      <c r="A955" s="183">
        <v>955</v>
      </c>
      <c r="B955" s="185"/>
    </row>
    <row r="956" spans="1:2" x14ac:dyDescent="0.2">
      <c r="A956" s="183">
        <v>956</v>
      </c>
      <c r="B956" s="185"/>
    </row>
    <row r="957" spans="1:2" x14ac:dyDescent="0.2">
      <c r="A957" s="183">
        <v>957</v>
      </c>
      <c r="B957" s="185"/>
    </row>
    <row r="958" spans="1:2" x14ac:dyDescent="0.2">
      <c r="A958" s="183">
        <v>958</v>
      </c>
      <c r="B958" s="185"/>
    </row>
    <row r="959" spans="1:2" x14ac:dyDescent="0.2">
      <c r="A959" s="183">
        <v>959</v>
      </c>
      <c r="B959" s="185"/>
    </row>
    <row r="960" spans="1:2" x14ac:dyDescent="0.2">
      <c r="A960" s="183">
        <v>960</v>
      </c>
      <c r="B960" s="185"/>
    </row>
    <row r="961" spans="1:2" x14ac:dyDescent="0.2">
      <c r="A961" s="183">
        <v>961</v>
      </c>
      <c r="B961" s="185"/>
    </row>
    <row r="962" spans="1:2" x14ac:dyDescent="0.2">
      <c r="A962" s="183">
        <v>962</v>
      </c>
      <c r="B962" s="185"/>
    </row>
    <row r="963" spans="1:2" x14ac:dyDescent="0.2">
      <c r="A963" s="183">
        <v>963</v>
      </c>
      <c r="B963" s="185"/>
    </row>
    <row r="964" spans="1:2" x14ac:dyDescent="0.2">
      <c r="A964" s="183">
        <v>964</v>
      </c>
      <c r="B964" s="185"/>
    </row>
    <row r="965" spans="1:2" x14ac:dyDescent="0.2">
      <c r="A965" s="183">
        <v>965</v>
      </c>
      <c r="B965" s="185"/>
    </row>
    <row r="966" spans="1:2" x14ac:dyDescent="0.2">
      <c r="A966" s="183">
        <v>966</v>
      </c>
      <c r="B966" s="185"/>
    </row>
    <row r="967" spans="1:2" x14ac:dyDescent="0.2">
      <c r="A967" s="183">
        <v>967</v>
      </c>
      <c r="B967" s="185"/>
    </row>
    <row r="968" spans="1:2" x14ac:dyDescent="0.2">
      <c r="A968" s="183">
        <v>968</v>
      </c>
      <c r="B968" s="185"/>
    </row>
    <row r="969" spans="1:2" x14ac:dyDescent="0.2">
      <c r="A969" s="183">
        <v>969</v>
      </c>
      <c r="B969" s="185"/>
    </row>
    <row r="970" spans="1:2" x14ac:dyDescent="0.2">
      <c r="A970" s="183">
        <v>970</v>
      </c>
      <c r="B970" s="185"/>
    </row>
    <row r="971" spans="1:2" x14ac:dyDescent="0.2">
      <c r="A971" s="183">
        <v>971</v>
      </c>
      <c r="B971" s="185"/>
    </row>
    <row r="972" spans="1:2" x14ac:dyDescent="0.2">
      <c r="A972" s="183">
        <v>972</v>
      </c>
      <c r="B972" s="185"/>
    </row>
    <row r="973" spans="1:2" x14ac:dyDescent="0.2">
      <c r="A973" s="183">
        <v>973</v>
      </c>
      <c r="B973" s="185"/>
    </row>
    <row r="974" spans="1:2" x14ac:dyDescent="0.2">
      <c r="A974" s="183">
        <v>974</v>
      </c>
      <c r="B974" s="185"/>
    </row>
    <row r="975" spans="1:2" x14ac:dyDescent="0.2">
      <c r="A975" s="183">
        <v>975</v>
      </c>
      <c r="B975" s="185"/>
    </row>
    <row r="976" spans="1:2" x14ac:dyDescent="0.2">
      <c r="A976" s="183">
        <v>976</v>
      </c>
      <c r="B976" s="185"/>
    </row>
    <row r="977" spans="1:2" x14ac:dyDescent="0.2">
      <c r="A977" s="183">
        <v>977</v>
      </c>
      <c r="B977" s="185"/>
    </row>
    <row r="978" spans="1:2" x14ac:dyDescent="0.2">
      <c r="A978" s="183">
        <v>978</v>
      </c>
      <c r="B978" s="185"/>
    </row>
    <row r="979" spans="1:2" x14ac:dyDescent="0.2">
      <c r="A979" s="183">
        <v>979</v>
      </c>
      <c r="B979" s="185"/>
    </row>
    <row r="980" spans="1:2" x14ac:dyDescent="0.2">
      <c r="A980" s="183">
        <v>980</v>
      </c>
      <c r="B980" s="185"/>
    </row>
    <row r="981" spans="1:2" x14ac:dyDescent="0.2">
      <c r="A981" s="183">
        <v>981</v>
      </c>
      <c r="B981" s="185"/>
    </row>
    <row r="982" spans="1:2" x14ac:dyDescent="0.2">
      <c r="A982" s="183">
        <v>982</v>
      </c>
      <c r="B982" s="185"/>
    </row>
    <row r="983" spans="1:2" x14ac:dyDescent="0.2">
      <c r="A983" s="183">
        <v>983</v>
      </c>
      <c r="B983" s="185"/>
    </row>
    <row r="984" spans="1:2" x14ac:dyDescent="0.2">
      <c r="A984" s="183">
        <v>984</v>
      </c>
      <c r="B984" s="185"/>
    </row>
    <row r="985" spans="1:2" x14ac:dyDescent="0.2">
      <c r="A985" s="183">
        <v>985</v>
      </c>
      <c r="B985" s="185"/>
    </row>
    <row r="986" spans="1:2" x14ac:dyDescent="0.2">
      <c r="A986" s="183">
        <v>986</v>
      </c>
      <c r="B986" s="185"/>
    </row>
    <row r="987" spans="1:2" x14ac:dyDescent="0.2">
      <c r="A987" s="183">
        <v>987</v>
      </c>
      <c r="B987" s="185"/>
    </row>
    <row r="988" spans="1:2" x14ac:dyDescent="0.2">
      <c r="A988" s="183">
        <v>988</v>
      </c>
      <c r="B988" s="185"/>
    </row>
    <row r="989" spans="1:2" x14ac:dyDescent="0.2">
      <c r="A989" s="183">
        <v>989</v>
      </c>
      <c r="B989" s="185"/>
    </row>
    <row r="990" spans="1:2" x14ac:dyDescent="0.2">
      <c r="A990" s="183">
        <v>990</v>
      </c>
      <c r="B990" s="185"/>
    </row>
    <row r="991" spans="1:2" x14ac:dyDescent="0.2">
      <c r="A991" s="183">
        <v>991</v>
      </c>
      <c r="B991" s="185"/>
    </row>
    <row r="992" spans="1:2" x14ac:dyDescent="0.2">
      <c r="A992" s="183">
        <v>992</v>
      </c>
      <c r="B992" s="185"/>
    </row>
    <row r="993" spans="1:2" x14ac:dyDescent="0.2">
      <c r="A993" s="183">
        <v>993</v>
      </c>
      <c r="B993" s="185"/>
    </row>
    <row r="994" spans="1:2" x14ac:dyDescent="0.2">
      <c r="A994" s="183">
        <v>994</v>
      </c>
      <c r="B994" s="185"/>
    </row>
    <row r="995" spans="1:2" x14ac:dyDescent="0.2">
      <c r="A995" s="183">
        <v>995</v>
      </c>
      <c r="B995" s="185"/>
    </row>
    <row r="996" spans="1:2" x14ac:dyDescent="0.2">
      <c r="A996" s="183">
        <v>996</v>
      </c>
      <c r="B996" s="185"/>
    </row>
    <row r="997" spans="1:2" x14ac:dyDescent="0.2">
      <c r="A997" s="183">
        <v>997</v>
      </c>
      <c r="B997" s="185"/>
    </row>
    <row r="998" spans="1:2" x14ac:dyDescent="0.2">
      <c r="A998" s="183">
        <v>998</v>
      </c>
      <c r="B998" s="185"/>
    </row>
    <row r="999" spans="1:2" x14ac:dyDescent="0.2">
      <c r="A999" s="183">
        <v>999</v>
      </c>
      <c r="B999" s="185"/>
    </row>
    <row r="1000" spans="1:2" x14ac:dyDescent="0.2">
      <c r="A1000" s="183">
        <v>1000</v>
      </c>
      <c r="B1000" s="185"/>
    </row>
    <row r="1001" spans="1:2" x14ac:dyDescent="0.2">
      <c r="A1001" s="183"/>
      <c r="B1001" s="185"/>
    </row>
    <row r="1002" spans="1:2" x14ac:dyDescent="0.2">
      <c r="A1002" s="183"/>
      <c r="B1002" s="185"/>
    </row>
    <row r="1003" spans="1:2" x14ac:dyDescent="0.2">
      <c r="A1003" s="183"/>
      <c r="B1003" s="185"/>
    </row>
    <row r="1004" spans="1:2" x14ac:dyDescent="0.2">
      <c r="A1004" s="183"/>
      <c r="B1004" s="185"/>
    </row>
    <row r="1005" spans="1:2" x14ac:dyDescent="0.2">
      <c r="A1005" s="183"/>
      <c r="B1005" s="185"/>
    </row>
    <row r="1006" spans="1:2" x14ac:dyDescent="0.2">
      <c r="A1006" s="183"/>
      <c r="B1006" s="185"/>
    </row>
    <row r="1007" spans="1:2" x14ac:dyDescent="0.2">
      <c r="A1007" s="183"/>
      <c r="B1007" s="185"/>
    </row>
    <row r="1008" spans="1:2" x14ac:dyDescent="0.2">
      <c r="A1008" s="183"/>
      <c r="B1008" s="185"/>
    </row>
    <row r="1009" spans="1:1" x14ac:dyDescent="0.15">
      <c r="A1009" s="183"/>
    </row>
    <row r="1010" spans="1:1" x14ac:dyDescent="0.15">
      <c r="A1010" s="183"/>
    </row>
    <row r="1011" spans="1:1" x14ac:dyDescent="0.15">
      <c r="A1011" s="183"/>
    </row>
    <row r="1012" spans="1:1" x14ac:dyDescent="0.15">
      <c r="A1012" s="183"/>
    </row>
    <row r="1013" spans="1:1" x14ac:dyDescent="0.15">
      <c r="A1013" s="183"/>
    </row>
    <row r="1014" spans="1:1" x14ac:dyDescent="0.15">
      <c r="A1014" s="183"/>
    </row>
    <row r="1015" spans="1:1" x14ac:dyDescent="0.15">
      <c r="A1015" s="183"/>
    </row>
    <row r="1016" spans="1:1" x14ac:dyDescent="0.15">
      <c r="A1016" s="183"/>
    </row>
    <row r="1017" spans="1:1" x14ac:dyDescent="0.15">
      <c r="A1017" s="183"/>
    </row>
    <row r="1018" spans="1:1" x14ac:dyDescent="0.15">
      <c r="A1018" s="183"/>
    </row>
    <row r="1019" spans="1:1" x14ac:dyDescent="0.15">
      <c r="A1019" s="1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V639"/>
  <sheetViews>
    <sheetView view="pageBreakPreview" zoomScale="60" zoomScaleNormal="100" workbookViewId="0">
      <selection activeCell="O11" sqref="O11"/>
    </sheetView>
  </sheetViews>
  <sheetFormatPr defaultColWidth="9.01171875" defaultRowHeight="10.5" customHeight="1" x14ac:dyDescent="0.2"/>
  <cols>
    <col min="1" max="1" width="8.609375" style="187" customWidth="1"/>
    <col min="2" max="2" width="14.52734375" style="187" customWidth="1"/>
    <col min="3" max="3" width="12.23828125" style="187" customWidth="1"/>
    <col min="4" max="4" width="5.24609375" style="187" hidden="1"/>
    <col min="5" max="5" width="11.296875" style="187" customWidth="1"/>
    <col min="6" max="6" width="3.2265625" style="187" customWidth="1"/>
    <col min="7" max="7" width="8.609375" style="187" customWidth="1"/>
    <col min="8" max="8" width="14.52734375" style="187" customWidth="1"/>
    <col min="9" max="9" width="12.23828125" style="187" customWidth="1"/>
    <col min="10" max="10" width="8.609375" style="187" hidden="1"/>
    <col min="11" max="11" width="11.296875" style="187" customWidth="1"/>
    <col min="12" max="12" width="9.14453125" style="187" customWidth="1"/>
    <col min="13" max="13" width="5.91796875" style="187" customWidth="1"/>
    <col min="14" max="14" width="10.76171875" style="187" customWidth="1"/>
    <col min="15" max="256" width="9.14453125" style="187" customWidth="1"/>
  </cols>
  <sheetData>
    <row r="2" spans="1:17" ht="15" customHeight="1" x14ac:dyDescent="0.2">
      <c r="A2" s="331" t="s">
        <v>17</v>
      </c>
      <c r="B2" s="307"/>
      <c r="C2" s="307"/>
      <c r="D2" s="188"/>
      <c r="E2" s="3" t="s">
        <v>16</v>
      </c>
      <c r="G2" s="331" t="s">
        <v>17</v>
      </c>
      <c r="H2" s="307"/>
      <c r="I2" s="307"/>
      <c r="J2" s="188"/>
      <c r="K2" s="3" t="s">
        <v>16</v>
      </c>
    </row>
    <row r="3" spans="1:17" ht="15" customHeight="1" x14ac:dyDescent="0.2">
      <c r="A3" s="332"/>
      <c r="B3" s="309"/>
      <c r="C3" s="309"/>
      <c r="D3" s="189"/>
      <c r="E3" s="5">
        <f>$N$3</f>
        <v>44499</v>
      </c>
      <c r="G3" s="332"/>
      <c r="H3" s="309"/>
      <c r="I3" s="309"/>
      <c r="J3" s="189"/>
      <c r="K3" s="5">
        <f>$N$3</f>
        <v>44499</v>
      </c>
      <c r="M3" s="344" t="s">
        <v>965</v>
      </c>
      <c r="N3" s="346">
        <f>FACTURAS!P3</f>
        <v>44499</v>
      </c>
      <c r="O3" s="347"/>
    </row>
    <row r="4" spans="1:17" ht="10.5" customHeight="1" x14ac:dyDescent="0.2">
      <c r="A4" s="330" t="s">
        <v>15</v>
      </c>
      <c r="B4" s="297"/>
      <c r="C4" s="297"/>
      <c r="D4" s="190"/>
      <c r="E4" s="7">
        <f>$N$3</f>
        <v>44499</v>
      </c>
      <c r="G4" s="330" t="s">
        <v>15</v>
      </c>
      <c r="H4" s="297"/>
      <c r="I4" s="297"/>
      <c r="J4" s="190"/>
      <c r="K4" s="7">
        <f>$N$3</f>
        <v>44499</v>
      </c>
      <c r="M4" s="345"/>
      <c r="N4" s="348"/>
      <c r="O4" s="349"/>
      <c r="P4" s="191"/>
    </row>
    <row r="5" spans="1:17" ht="10.5" customHeight="1" x14ac:dyDescent="0.2">
      <c r="A5" s="330" t="s">
        <v>14</v>
      </c>
      <c r="B5" s="297"/>
      <c r="C5" s="297"/>
      <c r="D5" s="190"/>
      <c r="E5" s="10">
        <f>$N$3</f>
        <v>44499</v>
      </c>
      <c r="G5" s="330" t="s">
        <v>14</v>
      </c>
      <c r="H5" s="297"/>
      <c r="I5" s="297"/>
      <c r="J5" s="190"/>
      <c r="K5" s="10">
        <f>$N$3</f>
        <v>44499</v>
      </c>
      <c r="N5" s="192"/>
      <c r="O5" s="192"/>
      <c r="P5" s="193"/>
      <c r="Q5" s="192"/>
    </row>
    <row r="6" spans="1:17" ht="10.5" customHeight="1" x14ac:dyDescent="0.2">
      <c r="A6" s="330" t="s">
        <v>13</v>
      </c>
      <c r="B6" s="297"/>
      <c r="C6" s="297"/>
      <c r="D6" s="190"/>
      <c r="E6" s="13" t="s">
        <v>12</v>
      </c>
      <c r="G6" s="330" t="s">
        <v>13</v>
      </c>
      <c r="H6" s="297"/>
      <c r="I6" s="297"/>
      <c r="J6" s="190"/>
      <c r="K6" s="13" t="s">
        <v>12</v>
      </c>
      <c r="M6" s="14"/>
      <c r="N6" s="350">
        <f>FACTURAS!P6</f>
        <v>0</v>
      </c>
      <c r="O6" s="323"/>
      <c r="P6" s="194"/>
      <c r="Q6" s="192"/>
    </row>
    <row r="7" spans="1:17" ht="10.5" customHeight="1" x14ac:dyDescent="0.2">
      <c r="A7" s="195"/>
      <c r="B7" s="36">
        <v>3017216119</v>
      </c>
      <c r="C7" s="36"/>
      <c r="D7" s="190"/>
      <c r="E7" s="333">
        <f>FACTURAS!F7</f>
        <v>0</v>
      </c>
      <c r="G7" s="195"/>
      <c r="H7" s="36">
        <v>3017216119</v>
      </c>
      <c r="I7" s="36"/>
      <c r="J7" s="190"/>
      <c r="K7" s="333">
        <f>FACTURAS!M7</f>
        <v>0</v>
      </c>
      <c r="M7" s="196"/>
      <c r="N7" s="351"/>
      <c r="O7" s="325"/>
      <c r="P7" s="193"/>
      <c r="Q7" s="192"/>
    </row>
    <row r="8" spans="1:17" ht="10.5" customHeight="1" x14ac:dyDescent="0.2">
      <c r="A8" s="335" t="s">
        <v>11</v>
      </c>
      <c r="B8" s="336"/>
      <c r="C8" s="336"/>
      <c r="D8" s="197"/>
      <c r="E8" s="334"/>
      <c r="G8" s="335" t="s">
        <v>11</v>
      </c>
      <c r="H8" s="336"/>
      <c r="I8" s="336"/>
      <c r="J8" s="197"/>
      <c r="K8" s="334"/>
      <c r="M8" s="19"/>
      <c r="N8" s="352"/>
      <c r="O8" s="327"/>
    </row>
    <row r="9" spans="1:17" ht="10.5" customHeight="1" x14ac:dyDescent="0.2">
      <c r="A9" s="20" t="s">
        <v>10</v>
      </c>
      <c r="B9" s="313" t="e">
        <f>FACTURAS!B9</f>
        <v>#N/A</v>
      </c>
      <c r="C9" s="314"/>
      <c r="D9" s="314"/>
      <c r="E9" s="315"/>
      <c r="G9" s="20" t="s">
        <v>10</v>
      </c>
      <c r="H9" s="313" t="e">
        <f>FACTURAS!I9</f>
        <v>#N/A</v>
      </c>
      <c r="I9" s="314"/>
      <c r="J9" s="314"/>
      <c r="K9" s="315"/>
    </row>
    <row r="10" spans="1:17" ht="10.5" customHeight="1" x14ac:dyDescent="0.2">
      <c r="A10" s="21" t="s">
        <v>9</v>
      </c>
      <c r="B10" s="294" t="e">
        <f>FACTURAS!B10</f>
        <v>#N/A</v>
      </c>
      <c r="C10" s="295"/>
      <c r="D10" s="295"/>
      <c r="E10" s="296"/>
      <c r="G10" s="21" t="s">
        <v>9</v>
      </c>
      <c r="H10" s="294" t="e">
        <f>FACTURAS!I10</f>
        <v>#N/A</v>
      </c>
      <c r="I10" s="295"/>
      <c r="J10" s="295"/>
      <c r="K10" s="296"/>
    </row>
    <row r="11" spans="1:17" ht="10.5" customHeight="1" x14ac:dyDescent="0.2">
      <c r="A11" s="21" t="s">
        <v>8</v>
      </c>
      <c r="B11" s="294" t="e">
        <f>FACTURAS!B11</f>
        <v>#N/A</v>
      </c>
      <c r="C11" s="295"/>
      <c r="D11" s="295"/>
      <c r="E11" s="296"/>
      <c r="G11" s="21" t="s">
        <v>8</v>
      </c>
      <c r="H11" s="294" t="e">
        <f>FACTURAS!I11</f>
        <v>#N/A</v>
      </c>
      <c r="I11" s="295"/>
      <c r="J11" s="295"/>
      <c r="K11" s="296"/>
    </row>
    <row r="12" spans="1:17" ht="10.5" customHeight="1" x14ac:dyDescent="0.2">
      <c r="A12" s="21" t="s">
        <v>7</v>
      </c>
      <c r="B12" s="294" t="e">
        <f>FACTURAS!B12</f>
        <v>#N/A</v>
      </c>
      <c r="C12" s="295"/>
      <c r="D12" s="295"/>
      <c r="E12" s="296"/>
      <c r="G12" s="21" t="s">
        <v>7</v>
      </c>
      <c r="H12" s="294" t="e">
        <f>FACTURAS!I12</f>
        <v>#N/A</v>
      </c>
      <c r="I12" s="295"/>
      <c r="J12" s="295"/>
      <c r="K12" s="296"/>
    </row>
    <row r="13" spans="1:17" ht="10.5" customHeight="1" x14ac:dyDescent="0.2">
      <c r="A13" s="21" t="s">
        <v>6</v>
      </c>
      <c r="B13" s="294" t="e">
        <f>FACTURAS!B13</f>
        <v>#N/A</v>
      </c>
      <c r="C13" s="295"/>
      <c r="D13" s="295"/>
      <c r="E13" s="296"/>
      <c r="G13" s="21" t="s">
        <v>6</v>
      </c>
      <c r="H13" s="294" t="e">
        <f>FACTURAS!I13</f>
        <v>#N/A</v>
      </c>
      <c r="I13" s="295"/>
      <c r="J13" s="295"/>
      <c r="K13" s="296"/>
    </row>
    <row r="14" spans="1:17" ht="10.5" customHeight="1" x14ac:dyDescent="0.2">
      <c r="A14" s="22" t="s">
        <v>5</v>
      </c>
      <c r="B14" s="294" t="e">
        <f>FACTURAS!B14</f>
        <v>#N/A</v>
      </c>
      <c r="C14" s="295"/>
      <c r="D14" s="295"/>
      <c r="E14" s="296"/>
      <c r="G14" s="22" t="s">
        <v>5</v>
      </c>
      <c r="H14" s="294" t="e">
        <f>FACTURAS!I14</f>
        <v>#N/A</v>
      </c>
      <c r="I14" s="295"/>
      <c r="J14" s="295"/>
      <c r="K14" s="296"/>
    </row>
    <row r="15" spans="1:17" ht="10.5" customHeight="1" x14ac:dyDescent="0.2">
      <c r="A15" s="23" t="s">
        <v>4</v>
      </c>
      <c r="B15" s="291" t="e">
        <f>FACTURAS!B15</f>
        <v>#N/A</v>
      </c>
      <c r="C15" s="292"/>
      <c r="D15" s="292"/>
      <c r="E15" s="293"/>
      <c r="G15" s="23" t="s">
        <v>4</v>
      </c>
      <c r="H15" s="294" t="e">
        <f>FACTURAS!I15</f>
        <v>#N/A</v>
      </c>
      <c r="I15" s="295"/>
      <c r="J15" s="295"/>
      <c r="K15" s="296"/>
    </row>
    <row r="16" spans="1:17" ht="10.5" customHeight="1" x14ac:dyDescent="0.2">
      <c r="A16" s="24" t="s">
        <v>3</v>
      </c>
      <c r="B16" s="341" t="s">
        <v>2</v>
      </c>
      <c r="C16" s="342"/>
      <c r="D16" s="26"/>
      <c r="E16" s="27" t="s">
        <v>1</v>
      </c>
      <c r="G16" s="24" t="s">
        <v>3</v>
      </c>
      <c r="H16" s="341" t="s">
        <v>2</v>
      </c>
      <c r="I16" s="342"/>
      <c r="J16" s="26"/>
      <c r="K16" s="27" t="s">
        <v>1</v>
      </c>
    </row>
    <row r="17" spans="1:17" ht="10.5" customHeight="1" x14ac:dyDescent="0.2">
      <c r="A17" s="198" t="str">
        <f>IF(FACTURAS!A17=0,"",FACTURAS!A17)</f>
        <v/>
      </c>
      <c r="B17" s="343" t="str">
        <f>IF(FACTURAS!B17="","",FACTURAS!B17)</f>
        <v/>
      </c>
      <c r="C17" s="339"/>
      <c r="D17" s="199" t="e">
        <f>VLOOKUP(B17,BDPRODUCTOS!$B:$C,2,0)</f>
        <v>#N/A</v>
      </c>
      <c r="E17" s="31" t="str">
        <f>FACTURAS!F17</f>
        <v/>
      </c>
      <c r="G17" s="198" t="str">
        <f>IF(FACTURAS!H17=0,"",FACTURAS!H17)</f>
        <v/>
      </c>
      <c r="H17" s="313" t="str">
        <f>IF(FACTURAS!I17="","",FACTURAS!I17)</f>
        <v/>
      </c>
      <c r="I17" s="339"/>
      <c r="J17" s="199" t="e">
        <f>VLOOKUP(H17,BDPRODUCTOS!$B:$C,2,0)</f>
        <v>#N/A</v>
      </c>
      <c r="K17" s="31" t="str">
        <f>FACTURAS!M17</f>
        <v/>
      </c>
      <c r="N17" s="200"/>
      <c r="P17" s="340"/>
      <c r="Q17" s="340"/>
    </row>
    <row r="18" spans="1:17" ht="10.5" customHeight="1" x14ac:dyDescent="0.2">
      <c r="A18" s="201" t="str">
        <f>IF(FACTURAS!A18=0,"",FACTURAS!A18)</f>
        <v/>
      </c>
      <c r="B18" s="328" t="str">
        <f>IF(FACTURAS!B18="","",FACTURAS!B18)</f>
        <v/>
      </c>
      <c r="C18" s="329"/>
      <c r="D18" s="202" t="e">
        <f>VLOOKUP(B18,BDPRODUCTOS!$B:$C,2,0)</f>
        <v>#N/A</v>
      </c>
      <c r="E18" s="31" t="str">
        <f>FACTURAS!F18</f>
        <v/>
      </c>
      <c r="G18" s="201" t="str">
        <f>IF(FACTURAS!H18=0,"",FACTURAS!H18)</f>
        <v/>
      </c>
      <c r="H18" s="328" t="str">
        <f>IF(FACTURAS!I18="","",FACTURAS!I18)</f>
        <v/>
      </c>
      <c r="I18" s="329"/>
      <c r="J18" s="202" t="e">
        <f>VLOOKUP(H18,BDPRODUCTOS!$B:$C,2,0)</f>
        <v>#N/A</v>
      </c>
      <c r="K18" s="31" t="str">
        <f>FACTURAS!M18</f>
        <v/>
      </c>
      <c r="N18" s="200"/>
      <c r="P18" s="340"/>
      <c r="Q18" s="340"/>
    </row>
    <row r="19" spans="1:17" ht="10.5" customHeight="1" x14ac:dyDescent="0.2">
      <c r="A19" s="201" t="str">
        <f>IF(FACTURAS!A19=0,"",FACTURAS!A19)</f>
        <v/>
      </c>
      <c r="B19" s="328" t="str">
        <f>IF(FACTURAS!B19="","",FACTURAS!B19)</f>
        <v/>
      </c>
      <c r="C19" s="329"/>
      <c r="D19" s="202" t="e">
        <f>VLOOKUP(B19,BDPRODUCTOS!$B:$C,2,0)</f>
        <v>#N/A</v>
      </c>
      <c r="E19" s="31" t="str">
        <f>FACTURAS!F19</f>
        <v/>
      </c>
      <c r="G19" s="201" t="str">
        <f>IF(FACTURAS!H19=0,"",FACTURAS!H19)</f>
        <v/>
      </c>
      <c r="H19" s="328" t="str">
        <f>IF(FACTURAS!I19="","",FACTURAS!I19)</f>
        <v/>
      </c>
      <c r="I19" s="329"/>
      <c r="J19" s="202" t="e">
        <f>VLOOKUP(H19,BDPRODUCTOS!$B:$C,2,0)</f>
        <v>#N/A</v>
      </c>
      <c r="K19" s="31" t="str">
        <f>FACTURAS!M19</f>
        <v/>
      </c>
      <c r="N19" s="200"/>
      <c r="P19" s="340"/>
      <c r="Q19" s="340"/>
    </row>
    <row r="20" spans="1:17" ht="10.5" customHeight="1" x14ac:dyDescent="0.2">
      <c r="A20" s="201" t="str">
        <f>IF(FACTURAS!A20=0,"",FACTURAS!A20)</f>
        <v/>
      </c>
      <c r="B20" s="328" t="str">
        <f>IF(FACTURAS!B20="","",FACTURAS!B20)</f>
        <v/>
      </c>
      <c r="C20" s="329"/>
      <c r="D20" s="202" t="e">
        <f>VLOOKUP(B20,BDPRODUCTOS!$B:$C,2,0)</f>
        <v>#N/A</v>
      </c>
      <c r="E20" s="31" t="str">
        <f>FACTURAS!F20</f>
        <v/>
      </c>
      <c r="G20" s="201" t="str">
        <f>IF(FACTURAS!H20=0,"",FACTURAS!H20)</f>
        <v/>
      </c>
      <c r="H20" s="328" t="str">
        <f>IF(FACTURAS!I20="","",FACTURAS!I20)</f>
        <v/>
      </c>
      <c r="I20" s="329"/>
      <c r="J20" s="202" t="e">
        <f>VLOOKUP(H20,BDPRODUCTOS!$B:$C,2,0)</f>
        <v>#N/A</v>
      </c>
      <c r="K20" s="31" t="str">
        <f>FACTURAS!M20</f>
        <v/>
      </c>
      <c r="N20" s="200"/>
      <c r="P20" s="340"/>
      <c r="Q20" s="340"/>
    </row>
    <row r="21" spans="1:17" ht="10.5" customHeight="1" x14ac:dyDescent="0.2">
      <c r="A21" s="201" t="str">
        <f>IF(FACTURAS!A21=0,"",FACTURAS!A21)</f>
        <v/>
      </c>
      <c r="B21" s="328" t="str">
        <f>IF(FACTURAS!B21="","",FACTURAS!B21)</f>
        <v/>
      </c>
      <c r="C21" s="329"/>
      <c r="D21" s="202" t="e">
        <f>VLOOKUP(B21,BDPRODUCTOS!$B:$C,2,0)</f>
        <v>#N/A</v>
      </c>
      <c r="E21" s="31" t="str">
        <f>FACTURAS!F21</f>
        <v/>
      </c>
      <c r="G21" s="201" t="str">
        <f>IF(FACTURAS!H21=0,"",FACTURAS!H21)</f>
        <v/>
      </c>
      <c r="H21" s="328" t="str">
        <f>IF(FACTURAS!I21="","",FACTURAS!I21)</f>
        <v/>
      </c>
      <c r="I21" s="329"/>
      <c r="J21" s="202" t="e">
        <f>VLOOKUP(H21,BDPRODUCTOS!$B:$C,2,0)</f>
        <v>#N/A</v>
      </c>
      <c r="K21" s="31" t="str">
        <f>FACTURAS!M21</f>
        <v/>
      </c>
      <c r="N21" s="203"/>
      <c r="P21" s="353"/>
      <c r="Q21" s="353"/>
    </row>
    <row r="22" spans="1:17" ht="10.5" customHeight="1" x14ac:dyDescent="0.2">
      <c r="A22" s="201" t="str">
        <f>IF(FACTURAS!A22=0,"",FACTURAS!A22)</f>
        <v/>
      </c>
      <c r="B22" s="328" t="str">
        <f>IF(FACTURAS!B22="","",FACTURAS!B22)</f>
        <v/>
      </c>
      <c r="C22" s="329"/>
      <c r="D22" s="202" t="e">
        <f>VLOOKUP(B22,BDPRODUCTOS!$B:$C,2,0)</f>
        <v>#N/A</v>
      </c>
      <c r="E22" s="31" t="str">
        <f>FACTURAS!F22</f>
        <v/>
      </c>
      <c r="G22" s="201" t="str">
        <f>IF(FACTURAS!H22=0,"",FACTURAS!H22)</f>
        <v/>
      </c>
      <c r="H22" s="328" t="str">
        <f>IF(FACTURAS!I22="","",FACTURAS!I22)</f>
        <v/>
      </c>
      <c r="I22" s="329"/>
      <c r="J22" s="202" t="e">
        <f>VLOOKUP(H22,BDPRODUCTOS!$B:$C,2,0)</f>
        <v>#N/A</v>
      </c>
      <c r="K22" s="31" t="str">
        <f>FACTURAS!M22</f>
        <v/>
      </c>
    </row>
    <row r="23" spans="1:17" ht="10.5" customHeight="1" x14ac:dyDescent="0.2">
      <c r="A23" s="201" t="str">
        <f>IF(FACTURAS!A23=0,"",FACTURAS!A23)</f>
        <v/>
      </c>
      <c r="B23" s="328" t="str">
        <f>IF(FACTURAS!B23="","",FACTURAS!B23)</f>
        <v/>
      </c>
      <c r="C23" s="329"/>
      <c r="D23" s="202" t="e">
        <f>VLOOKUP(B23,BDPRODUCTOS!$B:$C,2,0)</f>
        <v>#N/A</v>
      </c>
      <c r="E23" s="31" t="str">
        <f>FACTURAS!F23</f>
        <v/>
      </c>
      <c r="G23" s="201" t="str">
        <f>IF(FACTURAS!H23=0,"",FACTURAS!H23)</f>
        <v/>
      </c>
      <c r="H23" s="328" t="str">
        <f>IF(FACTURAS!I23="","",FACTURAS!I23)</f>
        <v/>
      </c>
      <c r="I23" s="329"/>
      <c r="J23" s="202" t="e">
        <f>VLOOKUP(H23,BDPRODUCTOS!$B:$C,2,0)</f>
        <v>#N/A</v>
      </c>
      <c r="K23" s="31" t="str">
        <f>FACTURAS!M23</f>
        <v/>
      </c>
    </row>
    <row r="24" spans="1:17" ht="10.5" customHeight="1" x14ac:dyDescent="0.2">
      <c r="A24" s="201" t="str">
        <f>IF(FACTURAS!A24=0,"",FACTURAS!A24)</f>
        <v/>
      </c>
      <c r="B24" s="328" t="str">
        <f>IF(FACTURAS!B24="","",FACTURAS!B24)</f>
        <v/>
      </c>
      <c r="C24" s="329"/>
      <c r="D24" s="202" t="e">
        <f>VLOOKUP(B24,BDPRODUCTOS!$B:$C,2,0)</f>
        <v>#N/A</v>
      </c>
      <c r="E24" s="31" t="str">
        <f>FACTURAS!F24</f>
        <v/>
      </c>
      <c r="G24" s="201" t="str">
        <f>IF(FACTURAS!H24=0,"",FACTURAS!H24)</f>
        <v/>
      </c>
      <c r="H24" s="328" t="str">
        <f>IF(FACTURAS!I24="","",FACTURAS!I24)</f>
        <v/>
      </c>
      <c r="I24" s="329"/>
      <c r="J24" s="202" t="e">
        <f>VLOOKUP(H24,BDPRODUCTOS!$B:$C,2,0)</f>
        <v>#N/A</v>
      </c>
      <c r="K24" s="31" t="str">
        <f>FACTURAS!M24</f>
        <v/>
      </c>
    </row>
    <row r="25" spans="1:17" ht="10.5" customHeight="1" x14ac:dyDescent="0.2">
      <c r="A25" s="201" t="str">
        <f>IF(FACTURAS!A25=0,"",FACTURAS!A25)</f>
        <v/>
      </c>
      <c r="B25" s="328" t="str">
        <f>IF(FACTURAS!B25="","",FACTURAS!B25)</f>
        <v/>
      </c>
      <c r="C25" s="329"/>
      <c r="D25" s="202" t="e">
        <f>VLOOKUP(B25,BDPRODUCTOS!$B:$C,2,0)</f>
        <v>#N/A</v>
      </c>
      <c r="E25" s="31" t="str">
        <f>FACTURAS!F25</f>
        <v/>
      </c>
      <c r="G25" s="201" t="str">
        <f>IF(FACTURAS!H25=0,"",FACTURAS!H25)</f>
        <v/>
      </c>
      <c r="H25" s="328" t="str">
        <f>IF(FACTURAS!I25="","",FACTURAS!I25)</f>
        <v/>
      </c>
      <c r="I25" s="329"/>
      <c r="J25" s="202" t="e">
        <f>VLOOKUP(H25,BDPRODUCTOS!$B:$C,2,0)</f>
        <v>#N/A</v>
      </c>
      <c r="K25" s="31" t="str">
        <f>FACTURAS!M25</f>
        <v/>
      </c>
    </row>
    <row r="26" spans="1:17" ht="10.5" customHeight="1" x14ac:dyDescent="0.2">
      <c r="A26" s="201" t="str">
        <f>IF(FACTURAS!A26=0,"",FACTURAS!A26)</f>
        <v/>
      </c>
      <c r="B26" s="328" t="str">
        <f>IF(FACTURAS!B26="","",FACTURAS!B26)</f>
        <v/>
      </c>
      <c r="C26" s="329"/>
      <c r="D26" s="202" t="e">
        <f>VLOOKUP(B26,BDPRODUCTOS!$B:$C,2,0)</f>
        <v>#N/A</v>
      </c>
      <c r="E26" s="31" t="str">
        <f>FACTURAS!F26</f>
        <v/>
      </c>
      <c r="G26" s="201" t="str">
        <f>IF(FACTURAS!H26=0,"",FACTURAS!H26)</f>
        <v/>
      </c>
      <c r="H26" s="328" t="str">
        <f>IF(FACTURAS!I26="","",FACTURAS!I26)</f>
        <v/>
      </c>
      <c r="I26" s="329"/>
      <c r="J26" s="202" t="e">
        <f>VLOOKUP(H26,BDPRODUCTOS!$B:$C,2,0)</f>
        <v>#N/A</v>
      </c>
      <c r="K26" s="31" t="str">
        <f>FACTURAS!M26</f>
        <v/>
      </c>
    </row>
    <row r="27" spans="1:17" ht="10.5" customHeight="1" x14ac:dyDescent="0.2">
      <c r="A27" s="201" t="str">
        <f>IF(FACTURAS!A27=0,"",FACTURAS!A27)</f>
        <v/>
      </c>
      <c r="B27" s="328" t="str">
        <f>IF(FACTURAS!B27="","",FACTURAS!B27)</f>
        <v/>
      </c>
      <c r="C27" s="329"/>
      <c r="D27" s="202" t="e">
        <f>VLOOKUP(B27,BDPRODUCTOS!$B:$C,2,0)</f>
        <v>#N/A</v>
      </c>
      <c r="E27" s="31" t="str">
        <f>FACTURAS!F27</f>
        <v/>
      </c>
      <c r="G27" s="201" t="str">
        <f>IF(FACTURAS!H27=0,"",FACTURAS!H27)</f>
        <v/>
      </c>
      <c r="H27" s="328" t="str">
        <f>IF(FACTURAS!I27="","",FACTURAS!I27)</f>
        <v/>
      </c>
      <c r="I27" s="329"/>
      <c r="J27" s="202" t="e">
        <f>VLOOKUP(H27,BDPRODUCTOS!$B:$C,2,0)</f>
        <v>#N/A</v>
      </c>
      <c r="K27" s="31" t="str">
        <f>FACTURAS!M27</f>
        <v/>
      </c>
    </row>
    <row r="28" spans="1:17" ht="10.5" customHeight="1" x14ac:dyDescent="0.2">
      <c r="A28" s="201" t="str">
        <f>IF(FACTURAS!A28=0,"",FACTURAS!A28)</f>
        <v/>
      </c>
      <c r="B28" s="328" t="str">
        <f>IF(FACTURAS!B28="","",FACTURAS!B28)</f>
        <v/>
      </c>
      <c r="C28" s="329"/>
      <c r="D28" s="202" t="e">
        <f>VLOOKUP(B28,BDPRODUCTOS!$B:$C,2,0)</f>
        <v>#N/A</v>
      </c>
      <c r="E28" s="31" t="str">
        <f>FACTURAS!F28</f>
        <v/>
      </c>
      <c r="G28" s="201" t="str">
        <f>IF(FACTURAS!H28=0,"",FACTURAS!H28)</f>
        <v/>
      </c>
      <c r="H28" s="328" t="str">
        <f>IF(FACTURAS!I28="","",FACTURAS!I28)</f>
        <v/>
      </c>
      <c r="I28" s="329"/>
      <c r="J28" s="202" t="e">
        <f>VLOOKUP(H28,BDPRODUCTOS!$B:$C,2,0)</f>
        <v>#N/A</v>
      </c>
      <c r="K28" s="31" t="str">
        <f>FACTURAS!M28</f>
        <v/>
      </c>
    </row>
    <row r="29" spans="1:17" ht="10.5" customHeight="1" x14ac:dyDescent="0.2">
      <c r="A29" s="201" t="str">
        <f>IF(FACTURAS!A29=0,"",FACTURAS!A29)</f>
        <v/>
      </c>
      <c r="B29" s="328" t="str">
        <f>IF(FACTURAS!B29="","",FACTURAS!B29)</f>
        <v/>
      </c>
      <c r="C29" s="329"/>
      <c r="D29" s="202" t="e">
        <f>VLOOKUP(B29,BDPRODUCTOS!$B:$C,2,0)</f>
        <v>#N/A</v>
      </c>
      <c r="E29" s="31" t="str">
        <f>FACTURAS!F29</f>
        <v/>
      </c>
      <c r="G29" s="201" t="str">
        <f>IF(FACTURAS!H29=0,"",FACTURAS!H29)</f>
        <v/>
      </c>
      <c r="H29" s="328" t="str">
        <f>IF(FACTURAS!I29="","",FACTURAS!I29)</f>
        <v/>
      </c>
      <c r="I29" s="329"/>
      <c r="J29" s="202" t="e">
        <f>VLOOKUP(H29,BDPRODUCTOS!$B:$C,2,0)</f>
        <v>#N/A</v>
      </c>
      <c r="K29" s="31" t="str">
        <f>FACTURAS!M29</f>
        <v/>
      </c>
    </row>
    <row r="30" spans="1:17" ht="10.5" customHeight="1" x14ac:dyDescent="0.2">
      <c r="A30" s="201" t="str">
        <f>IF(FACTURAS!A30=0,"",FACTURAS!A30)</f>
        <v/>
      </c>
      <c r="B30" s="337" t="str">
        <f>IF(FACTURAS!B30="","",FACTURAS!B30)</f>
        <v/>
      </c>
      <c r="C30" s="329"/>
      <c r="D30" s="202" t="e">
        <f>VLOOKUP(B30,BDPRODUCTOS!$B:$C,2,0)</f>
        <v>#N/A</v>
      </c>
      <c r="E30" s="31" t="str">
        <f>FACTURAS!F30</f>
        <v/>
      </c>
      <c r="G30" s="201" t="str">
        <f>IF(FACTURAS!H30=0,"",FACTURAS!H30)</f>
        <v/>
      </c>
      <c r="H30" s="337" t="str">
        <f>IF(FACTURAS!I30="","",FACTURAS!I30)</f>
        <v/>
      </c>
      <c r="I30" s="338"/>
      <c r="J30" s="204" t="e">
        <f>VLOOKUP(H30,BDPRODUCTOS!$B:$C,2,0)</f>
        <v>#N/A</v>
      </c>
      <c r="K30" s="31" t="str">
        <f>FACTURAS!M30</f>
        <v/>
      </c>
    </row>
    <row r="31" spans="1:17" ht="20.100000000000001" customHeight="1" x14ac:dyDescent="0.2">
      <c r="A31" s="42"/>
      <c r="B31" s="205" t="s">
        <v>0</v>
      </c>
      <c r="C31" s="298">
        <f>SUM(E17:E30)</f>
        <v>0</v>
      </c>
      <c r="D31" s="299"/>
      <c r="E31" s="300"/>
      <c r="G31" s="42"/>
      <c r="H31" s="205" t="s">
        <v>0</v>
      </c>
      <c r="I31" s="298">
        <f>SUM(K17:K30)</f>
        <v>0</v>
      </c>
      <c r="J31" s="299"/>
      <c r="K31" s="300"/>
    </row>
    <row r="34" spans="1:11" ht="15" customHeight="1" x14ac:dyDescent="0.2">
      <c r="A34" s="331" t="s">
        <v>17</v>
      </c>
      <c r="B34" s="307"/>
      <c r="C34" s="307"/>
      <c r="D34" s="188"/>
      <c r="E34" s="3" t="s">
        <v>16</v>
      </c>
      <c r="G34" s="331" t="s">
        <v>17</v>
      </c>
      <c r="H34" s="307"/>
      <c r="I34" s="307"/>
      <c r="J34" s="188"/>
      <c r="K34" s="3" t="s">
        <v>16</v>
      </c>
    </row>
    <row r="35" spans="1:11" ht="15" customHeight="1" x14ac:dyDescent="0.2">
      <c r="A35" s="332"/>
      <c r="B35" s="309"/>
      <c r="C35" s="309"/>
      <c r="D35" s="189"/>
      <c r="E35" s="5">
        <f>$N$3</f>
        <v>44499</v>
      </c>
      <c r="G35" s="332"/>
      <c r="H35" s="309"/>
      <c r="I35" s="309"/>
      <c r="J35" s="189"/>
      <c r="K35" s="5">
        <f>$N$3</f>
        <v>44499</v>
      </c>
    </row>
    <row r="36" spans="1:11" ht="10.5" customHeight="1" x14ac:dyDescent="0.2">
      <c r="A36" s="330" t="s">
        <v>15</v>
      </c>
      <c r="B36" s="297"/>
      <c r="C36" s="297"/>
      <c r="D36" s="190"/>
      <c r="E36" s="7">
        <f>$N$3</f>
        <v>44499</v>
      </c>
      <c r="G36" s="330" t="s">
        <v>15</v>
      </c>
      <c r="H36" s="297"/>
      <c r="I36" s="297"/>
      <c r="J36" s="190"/>
      <c r="K36" s="7">
        <f>$N$3</f>
        <v>44499</v>
      </c>
    </row>
    <row r="37" spans="1:11" ht="10.5" customHeight="1" x14ac:dyDescent="0.2">
      <c r="A37" s="330" t="s">
        <v>14</v>
      </c>
      <c r="B37" s="297"/>
      <c r="C37" s="297"/>
      <c r="D37" s="190"/>
      <c r="E37" s="10">
        <f>$N$3</f>
        <v>44499</v>
      </c>
      <c r="G37" s="330" t="s">
        <v>14</v>
      </c>
      <c r="H37" s="297"/>
      <c r="I37" s="297"/>
      <c r="J37" s="190"/>
      <c r="K37" s="10">
        <f>$N$3</f>
        <v>44499</v>
      </c>
    </row>
    <row r="38" spans="1:11" ht="10.5" customHeight="1" x14ac:dyDescent="0.2">
      <c r="A38" s="330" t="s">
        <v>13</v>
      </c>
      <c r="B38" s="297"/>
      <c r="C38" s="297"/>
      <c r="D38" s="190"/>
      <c r="E38" s="13" t="s">
        <v>12</v>
      </c>
      <c r="G38" s="330" t="s">
        <v>13</v>
      </c>
      <c r="H38" s="297"/>
      <c r="I38" s="297"/>
      <c r="J38" s="190"/>
      <c r="K38" s="13" t="s">
        <v>12</v>
      </c>
    </row>
    <row r="39" spans="1:11" ht="10.5" customHeight="1" x14ac:dyDescent="0.2">
      <c r="A39" s="195"/>
      <c r="B39" s="36">
        <v>3017216119</v>
      </c>
      <c r="C39" s="36"/>
      <c r="D39" s="190"/>
      <c r="E39" s="333">
        <f>FACTURAS!F39</f>
        <v>0</v>
      </c>
      <c r="G39" s="195"/>
      <c r="H39" s="36">
        <v>3017216119</v>
      </c>
      <c r="I39" s="36"/>
      <c r="J39" s="190"/>
      <c r="K39" s="333">
        <f>FACTURAS!M39</f>
        <v>0</v>
      </c>
    </row>
    <row r="40" spans="1:11" ht="10.5" customHeight="1" x14ac:dyDescent="0.2">
      <c r="A40" s="335" t="s">
        <v>11</v>
      </c>
      <c r="B40" s="336"/>
      <c r="C40" s="336"/>
      <c r="D40" s="197"/>
      <c r="E40" s="334"/>
      <c r="G40" s="335" t="s">
        <v>11</v>
      </c>
      <c r="H40" s="336"/>
      <c r="I40" s="336"/>
      <c r="J40" s="197"/>
      <c r="K40" s="334"/>
    </row>
    <row r="41" spans="1:11" ht="10.5" customHeight="1" x14ac:dyDescent="0.2">
      <c r="A41" s="20" t="s">
        <v>10</v>
      </c>
      <c r="B41" s="313" t="e">
        <f>FACTURAS!B41</f>
        <v>#N/A</v>
      </c>
      <c r="C41" s="314"/>
      <c r="D41" s="314"/>
      <c r="E41" s="315"/>
      <c r="G41" s="20" t="s">
        <v>10</v>
      </c>
      <c r="H41" s="313" t="e">
        <f>FACTURAS!I41</f>
        <v>#N/A</v>
      </c>
      <c r="I41" s="314"/>
      <c r="J41" s="314"/>
      <c r="K41" s="315"/>
    </row>
    <row r="42" spans="1:11" ht="10.5" customHeight="1" x14ac:dyDescent="0.2">
      <c r="A42" s="21" t="s">
        <v>9</v>
      </c>
      <c r="B42" s="294" t="e">
        <f>FACTURAS!B42</f>
        <v>#N/A</v>
      </c>
      <c r="C42" s="295"/>
      <c r="D42" s="295"/>
      <c r="E42" s="296"/>
      <c r="G42" s="21" t="s">
        <v>9</v>
      </c>
      <c r="H42" s="294" t="e">
        <f>FACTURAS!I42</f>
        <v>#N/A</v>
      </c>
      <c r="I42" s="295"/>
      <c r="J42" s="295"/>
      <c r="K42" s="296"/>
    </row>
    <row r="43" spans="1:11" ht="10.5" customHeight="1" x14ac:dyDescent="0.2">
      <c r="A43" s="21" t="s">
        <v>8</v>
      </c>
      <c r="B43" s="294" t="e">
        <f>FACTURAS!B43</f>
        <v>#N/A</v>
      </c>
      <c r="C43" s="295"/>
      <c r="D43" s="295"/>
      <c r="E43" s="296"/>
      <c r="G43" s="21" t="s">
        <v>8</v>
      </c>
      <c r="H43" s="294" t="e">
        <f>FACTURAS!I43</f>
        <v>#N/A</v>
      </c>
      <c r="I43" s="295"/>
      <c r="J43" s="295"/>
      <c r="K43" s="296"/>
    </row>
    <row r="44" spans="1:11" ht="10.5" customHeight="1" x14ac:dyDescent="0.2">
      <c r="A44" s="21" t="s">
        <v>7</v>
      </c>
      <c r="B44" s="294" t="e">
        <f>FACTURAS!B44</f>
        <v>#N/A</v>
      </c>
      <c r="C44" s="295"/>
      <c r="D44" s="295"/>
      <c r="E44" s="296"/>
      <c r="G44" s="21" t="s">
        <v>7</v>
      </c>
      <c r="H44" s="294" t="e">
        <f>FACTURAS!I44</f>
        <v>#N/A</v>
      </c>
      <c r="I44" s="295"/>
      <c r="J44" s="295"/>
      <c r="K44" s="296"/>
    </row>
    <row r="45" spans="1:11" ht="10.5" customHeight="1" x14ac:dyDescent="0.2">
      <c r="A45" s="21" t="s">
        <v>6</v>
      </c>
      <c r="B45" s="294" t="e">
        <f>FACTURAS!B45</f>
        <v>#N/A</v>
      </c>
      <c r="C45" s="295"/>
      <c r="D45" s="295"/>
      <c r="E45" s="296"/>
      <c r="G45" s="21" t="s">
        <v>6</v>
      </c>
      <c r="H45" s="294" t="e">
        <f>FACTURAS!I45</f>
        <v>#N/A</v>
      </c>
      <c r="I45" s="295"/>
      <c r="J45" s="295"/>
      <c r="K45" s="296"/>
    </row>
    <row r="46" spans="1:11" ht="10.5" customHeight="1" x14ac:dyDescent="0.2">
      <c r="A46" s="22" t="s">
        <v>5</v>
      </c>
      <c r="B46" s="294" t="e">
        <f>FACTURAS!B46</f>
        <v>#N/A</v>
      </c>
      <c r="C46" s="295"/>
      <c r="D46" s="295"/>
      <c r="E46" s="296"/>
      <c r="G46" s="22" t="s">
        <v>5</v>
      </c>
      <c r="H46" s="294" t="e">
        <f>FACTURAS!I46</f>
        <v>#N/A</v>
      </c>
      <c r="I46" s="295"/>
      <c r="J46" s="295"/>
      <c r="K46" s="296"/>
    </row>
    <row r="47" spans="1:11" ht="10.5" customHeight="1" x14ac:dyDescent="0.2">
      <c r="A47" s="23" t="s">
        <v>4</v>
      </c>
      <c r="B47" s="291" t="e">
        <f>FACTURAS!B47</f>
        <v>#N/A</v>
      </c>
      <c r="C47" s="292"/>
      <c r="D47" s="292"/>
      <c r="E47" s="293"/>
      <c r="G47" s="23" t="s">
        <v>4</v>
      </c>
      <c r="H47" s="291" t="e">
        <f>FACTURAS!I47</f>
        <v>#N/A</v>
      </c>
      <c r="I47" s="292"/>
      <c r="J47" s="292"/>
      <c r="K47" s="293"/>
    </row>
    <row r="48" spans="1:11" ht="10.5" customHeight="1" x14ac:dyDescent="0.2">
      <c r="A48" s="24" t="s">
        <v>3</v>
      </c>
      <c r="B48" s="341" t="s">
        <v>2</v>
      </c>
      <c r="C48" s="342"/>
      <c r="D48" s="26"/>
      <c r="E48" s="27" t="s">
        <v>1</v>
      </c>
      <c r="G48" s="24" t="s">
        <v>3</v>
      </c>
      <c r="H48" s="341" t="s">
        <v>2</v>
      </c>
      <c r="I48" s="342"/>
      <c r="J48" s="26"/>
      <c r="K48" s="27" t="s">
        <v>1</v>
      </c>
    </row>
    <row r="49" spans="1:11" ht="10.5" customHeight="1" x14ac:dyDescent="0.2">
      <c r="A49" s="198" t="str">
        <f>IF(FACTURAS!A49=0,"",FACTURAS!A49)</f>
        <v/>
      </c>
      <c r="B49" s="313" t="str">
        <f>IF(FACTURAS!B49="","",FACTURAS!B49)</f>
        <v/>
      </c>
      <c r="C49" s="339"/>
      <c r="D49" s="199" t="e">
        <f>VLOOKUP(B49,BDPRODUCTOS!$B:$C,2,0)</f>
        <v>#N/A</v>
      </c>
      <c r="E49" s="31" t="str">
        <f>FACTURAS!F49</f>
        <v/>
      </c>
      <c r="G49" s="198" t="str">
        <f>IF(FACTURAS!H49=0,"",FACTURAS!H49)</f>
        <v/>
      </c>
      <c r="H49" s="313" t="str">
        <f>IF(FACTURAS!I49="","",FACTURAS!I49)</f>
        <v/>
      </c>
      <c r="I49" s="339"/>
      <c r="J49" s="199" t="e">
        <f>VLOOKUP(H49,BDPRODUCTOS!$B:$C,2,0)</f>
        <v>#N/A</v>
      </c>
      <c r="K49" s="31" t="str">
        <f>FACTURAS!M49</f>
        <v/>
      </c>
    </row>
    <row r="50" spans="1:11" ht="10.5" customHeight="1" x14ac:dyDescent="0.2">
      <c r="A50" s="201" t="str">
        <f>IF(FACTURAS!A50=0,"",FACTURAS!A50)</f>
        <v/>
      </c>
      <c r="B50" s="328" t="str">
        <f>IF(FACTURAS!B50="","",FACTURAS!B50)</f>
        <v/>
      </c>
      <c r="C50" s="329"/>
      <c r="D50" s="202" t="e">
        <f>VLOOKUP(B50,BDPRODUCTOS!$B:$C,2,0)</f>
        <v>#N/A</v>
      </c>
      <c r="E50" s="31" t="str">
        <f>FACTURAS!F50</f>
        <v/>
      </c>
      <c r="G50" s="201" t="str">
        <f>IF(FACTURAS!H50=0,"",FACTURAS!H50)</f>
        <v/>
      </c>
      <c r="H50" s="328" t="str">
        <f>IF(FACTURAS!I50="","",FACTURAS!I50)</f>
        <v/>
      </c>
      <c r="I50" s="329"/>
      <c r="J50" s="202" t="e">
        <f>VLOOKUP(H50,BDPRODUCTOS!$B:$C,2,0)</f>
        <v>#N/A</v>
      </c>
      <c r="K50" s="31" t="str">
        <f>FACTURAS!M50</f>
        <v/>
      </c>
    </row>
    <row r="51" spans="1:11" ht="10.5" customHeight="1" x14ac:dyDescent="0.2">
      <c r="A51" s="201" t="str">
        <f>IF(FACTURAS!A51=0,"",FACTURAS!A51)</f>
        <v/>
      </c>
      <c r="B51" s="328" t="str">
        <f>IF(FACTURAS!B51="","",FACTURAS!B51)</f>
        <v/>
      </c>
      <c r="C51" s="329"/>
      <c r="D51" s="202" t="e">
        <f>VLOOKUP(B51,BDPRODUCTOS!$B:$C,2,0)</f>
        <v>#N/A</v>
      </c>
      <c r="E51" s="31" t="str">
        <f>FACTURAS!F51</f>
        <v/>
      </c>
      <c r="G51" s="201" t="str">
        <f>IF(FACTURAS!H51=0,"",FACTURAS!H51)</f>
        <v/>
      </c>
      <c r="H51" s="328" t="str">
        <f>IF(FACTURAS!I51="","",FACTURAS!I51)</f>
        <v/>
      </c>
      <c r="I51" s="329"/>
      <c r="J51" s="202" t="e">
        <f>VLOOKUP(H51,BDPRODUCTOS!$B:$C,2,0)</f>
        <v>#N/A</v>
      </c>
      <c r="K51" s="31" t="str">
        <f>FACTURAS!M51</f>
        <v/>
      </c>
    </row>
    <row r="52" spans="1:11" ht="10.5" customHeight="1" x14ac:dyDescent="0.2">
      <c r="A52" s="201" t="str">
        <f>IF(FACTURAS!A52=0,"",FACTURAS!A52)</f>
        <v/>
      </c>
      <c r="B52" s="328" t="str">
        <f>IF(FACTURAS!B52="","",FACTURAS!B52)</f>
        <v/>
      </c>
      <c r="C52" s="329"/>
      <c r="D52" s="202" t="e">
        <f>VLOOKUP(B52,BDPRODUCTOS!$B:$C,2,0)</f>
        <v>#N/A</v>
      </c>
      <c r="E52" s="31" t="str">
        <f>FACTURAS!F52</f>
        <v/>
      </c>
      <c r="G52" s="201" t="str">
        <f>IF(FACTURAS!H52=0,"",FACTURAS!H52)</f>
        <v/>
      </c>
      <c r="H52" s="328" t="str">
        <f>IF(FACTURAS!I52="","",FACTURAS!I52)</f>
        <v/>
      </c>
      <c r="I52" s="329"/>
      <c r="J52" s="202" t="e">
        <f>VLOOKUP(H52,BDPRODUCTOS!$B:$C,2,0)</f>
        <v>#N/A</v>
      </c>
      <c r="K52" s="31" t="str">
        <f>FACTURAS!M52</f>
        <v/>
      </c>
    </row>
    <row r="53" spans="1:11" ht="10.5" customHeight="1" x14ac:dyDescent="0.2">
      <c r="A53" s="201" t="str">
        <f>IF(FACTURAS!A53=0,"",FACTURAS!A53)</f>
        <v/>
      </c>
      <c r="B53" s="328" t="str">
        <f>IF(FACTURAS!B53="","",FACTURAS!B53)</f>
        <v/>
      </c>
      <c r="C53" s="329"/>
      <c r="D53" s="202" t="e">
        <f>VLOOKUP(B53,BDPRODUCTOS!$B:$C,2,0)</f>
        <v>#N/A</v>
      </c>
      <c r="E53" s="31" t="str">
        <f>FACTURAS!F53</f>
        <v/>
      </c>
      <c r="G53" s="201" t="str">
        <f>IF(FACTURAS!H53=0,"",FACTURAS!H53)</f>
        <v/>
      </c>
      <c r="H53" s="328" t="str">
        <f>IF(FACTURAS!I53="","",FACTURAS!I53)</f>
        <v/>
      </c>
      <c r="I53" s="329"/>
      <c r="J53" s="202" t="e">
        <f>VLOOKUP(H53,BDPRODUCTOS!$B:$C,2,0)</f>
        <v>#N/A</v>
      </c>
      <c r="K53" s="31" t="str">
        <f>FACTURAS!M53</f>
        <v/>
      </c>
    </row>
    <row r="54" spans="1:11" ht="10.5" customHeight="1" x14ac:dyDescent="0.2">
      <c r="A54" s="201" t="str">
        <f>IF(FACTURAS!A54=0,"",FACTURAS!A54)</f>
        <v/>
      </c>
      <c r="B54" s="328" t="str">
        <f>IF(FACTURAS!B54="","",FACTURAS!B54)</f>
        <v/>
      </c>
      <c r="C54" s="329"/>
      <c r="D54" s="202" t="e">
        <f>VLOOKUP(B54,BDPRODUCTOS!$B:$C,2,0)</f>
        <v>#N/A</v>
      </c>
      <c r="E54" s="31" t="str">
        <f>FACTURAS!F54</f>
        <v/>
      </c>
      <c r="G54" s="201" t="str">
        <f>IF(FACTURAS!H54=0,"",FACTURAS!H54)</f>
        <v/>
      </c>
      <c r="H54" s="328" t="str">
        <f>IF(FACTURAS!I54="","",FACTURAS!I54)</f>
        <v/>
      </c>
      <c r="I54" s="329"/>
      <c r="J54" s="202" t="e">
        <f>VLOOKUP(H54,BDPRODUCTOS!$B:$C,2,0)</f>
        <v>#N/A</v>
      </c>
      <c r="K54" s="31" t="str">
        <f>FACTURAS!M54</f>
        <v/>
      </c>
    </row>
    <row r="55" spans="1:11" ht="10.5" customHeight="1" x14ac:dyDescent="0.2">
      <c r="A55" s="201" t="str">
        <f>IF(FACTURAS!A55=0,"",FACTURAS!A55)</f>
        <v/>
      </c>
      <c r="B55" s="328" t="str">
        <f>IF(FACTURAS!B55="","",FACTURAS!B55)</f>
        <v/>
      </c>
      <c r="C55" s="329"/>
      <c r="D55" s="202" t="e">
        <f>VLOOKUP(B55,BDPRODUCTOS!$B:$C,2,0)</f>
        <v>#N/A</v>
      </c>
      <c r="E55" s="31" t="str">
        <f>FACTURAS!F55</f>
        <v/>
      </c>
      <c r="G55" s="201" t="str">
        <f>IF(FACTURAS!H55=0,"",FACTURAS!H55)</f>
        <v/>
      </c>
      <c r="H55" s="328" t="str">
        <f>IF(FACTURAS!I55="","",FACTURAS!I55)</f>
        <v/>
      </c>
      <c r="I55" s="329"/>
      <c r="J55" s="202" t="e">
        <f>VLOOKUP(H55,BDPRODUCTOS!$B:$C,2,0)</f>
        <v>#N/A</v>
      </c>
      <c r="K55" s="31" t="str">
        <f>FACTURAS!M55</f>
        <v/>
      </c>
    </row>
    <row r="56" spans="1:11" ht="10.5" customHeight="1" x14ac:dyDescent="0.2">
      <c r="A56" s="201" t="str">
        <f>IF(FACTURAS!A56=0,"",FACTURAS!A56)</f>
        <v/>
      </c>
      <c r="B56" s="328" t="str">
        <f>IF(FACTURAS!B56="","",FACTURAS!B56)</f>
        <v/>
      </c>
      <c r="C56" s="329"/>
      <c r="D56" s="202" t="e">
        <f>VLOOKUP(B56,BDPRODUCTOS!$B:$C,2,0)</f>
        <v>#N/A</v>
      </c>
      <c r="E56" s="31" t="str">
        <f>FACTURAS!F56</f>
        <v/>
      </c>
      <c r="G56" s="201" t="str">
        <f>IF(FACTURAS!H56=0,"",FACTURAS!H56)</f>
        <v/>
      </c>
      <c r="H56" s="328" t="str">
        <f>IF(FACTURAS!I56="","",FACTURAS!I56)</f>
        <v/>
      </c>
      <c r="I56" s="329"/>
      <c r="J56" s="202" t="e">
        <f>VLOOKUP(H56,BDPRODUCTOS!$B:$C,2,0)</f>
        <v>#N/A</v>
      </c>
      <c r="K56" s="31" t="str">
        <f>FACTURAS!M56</f>
        <v/>
      </c>
    </row>
    <row r="57" spans="1:11" ht="10.5" customHeight="1" x14ac:dyDescent="0.2">
      <c r="A57" s="201" t="str">
        <f>IF(FACTURAS!A57=0,"",FACTURAS!A57)</f>
        <v/>
      </c>
      <c r="B57" s="328" t="str">
        <f>IF(FACTURAS!B57="","",FACTURAS!B57)</f>
        <v/>
      </c>
      <c r="C57" s="329"/>
      <c r="D57" s="202" t="e">
        <f>VLOOKUP(B57,BDPRODUCTOS!$B:$C,2,0)</f>
        <v>#N/A</v>
      </c>
      <c r="E57" s="31" t="str">
        <f>FACTURAS!F57</f>
        <v/>
      </c>
      <c r="G57" s="201" t="str">
        <f>IF(FACTURAS!H57=0,"",FACTURAS!H57)</f>
        <v/>
      </c>
      <c r="H57" s="328" t="str">
        <f>IF(FACTURAS!I57="","",FACTURAS!I57)</f>
        <v/>
      </c>
      <c r="I57" s="329"/>
      <c r="J57" s="202" t="e">
        <f>VLOOKUP(H57,BDPRODUCTOS!$B:$C,2,0)</f>
        <v>#N/A</v>
      </c>
      <c r="K57" s="31" t="str">
        <f>FACTURAS!M57</f>
        <v/>
      </c>
    </row>
    <row r="58" spans="1:11" ht="10.5" customHeight="1" x14ac:dyDescent="0.2">
      <c r="A58" s="201" t="str">
        <f>IF(FACTURAS!A58=0,"",FACTURAS!A58)</f>
        <v/>
      </c>
      <c r="B58" s="328" t="str">
        <f>IF(FACTURAS!B58="","",FACTURAS!B58)</f>
        <v/>
      </c>
      <c r="C58" s="329"/>
      <c r="D58" s="202" t="e">
        <f>VLOOKUP(B58,BDPRODUCTOS!$B:$C,2,0)</f>
        <v>#N/A</v>
      </c>
      <c r="E58" s="31" t="str">
        <f>FACTURAS!F58</f>
        <v/>
      </c>
      <c r="G58" s="201" t="str">
        <f>IF(FACTURAS!H58=0,"",FACTURAS!H58)</f>
        <v/>
      </c>
      <c r="H58" s="328" t="str">
        <f>IF(FACTURAS!I58="","",FACTURAS!I58)</f>
        <v/>
      </c>
      <c r="I58" s="329"/>
      <c r="J58" s="202" t="e">
        <f>VLOOKUP(H58,BDPRODUCTOS!$B:$C,2,0)</f>
        <v>#N/A</v>
      </c>
      <c r="K58" s="31" t="str">
        <f>FACTURAS!M58</f>
        <v/>
      </c>
    </row>
    <row r="59" spans="1:11" ht="10.5" customHeight="1" x14ac:dyDescent="0.2">
      <c r="A59" s="201" t="str">
        <f>IF(FACTURAS!A59=0,"",FACTURAS!A59)</f>
        <v/>
      </c>
      <c r="B59" s="328" t="str">
        <f>IF(FACTURAS!B59="","",FACTURAS!B59)</f>
        <v/>
      </c>
      <c r="C59" s="329"/>
      <c r="D59" s="202" t="e">
        <f>VLOOKUP(B59,BDPRODUCTOS!$B:$C,2,0)</f>
        <v>#N/A</v>
      </c>
      <c r="E59" s="31" t="str">
        <f>FACTURAS!F59</f>
        <v/>
      </c>
      <c r="G59" s="201" t="str">
        <f>IF(FACTURAS!H59=0,"",FACTURAS!H59)</f>
        <v/>
      </c>
      <c r="H59" s="328" t="str">
        <f>IF(FACTURAS!I59="","",FACTURAS!I59)</f>
        <v/>
      </c>
      <c r="I59" s="329"/>
      <c r="J59" s="202" t="e">
        <f>VLOOKUP(H59,BDPRODUCTOS!$B:$C,2,0)</f>
        <v>#N/A</v>
      </c>
      <c r="K59" s="31" t="str">
        <f>FACTURAS!M59</f>
        <v/>
      </c>
    </row>
    <row r="60" spans="1:11" ht="10.5" customHeight="1" x14ac:dyDescent="0.2">
      <c r="A60" s="201" t="str">
        <f>IF(FACTURAS!A60=0,"",FACTURAS!A60)</f>
        <v/>
      </c>
      <c r="B60" s="328" t="str">
        <f>IF(FACTURAS!B60="","",FACTURAS!B60)</f>
        <v/>
      </c>
      <c r="C60" s="329"/>
      <c r="D60" s="202" t="e">
        <f>VLOOKUP(B60,BDPRODUCTOS!$B:$C,2,0)</f>
        <v>#N/A</v>
      </c>
      <c r="E60" s="31" t="str">
        <f>FACTURAS!F60</f>
        <v/>
      </c>
      <c r="G60" s="201" t="str">
        <f>IF(FACTURAS!H60=0,"",FACTURAS!H60)</f>
        <v/>
      </c>
      <c r="H60" s="328" t="str">
        <f>IF(FACTURAS!I60="","",FACTURAS!I60)</f>
        <v/>
      </c>
      <c r="I60" s="329"/>
      <c r="J60" s="202" t="e">
        <f>VLOOKUP(H60,BDPRODUCTOS!$B:$C,2,0)</f>
        <v>#N/A</v>
      </c>
      <c r="K60" s="31" t="str">
        <f>FACTURAS!M60</f>
        <v/>
      </c>
    </row>
    <row r="61" spans="1:11" ht="10.5" customHeight="1" x14ac:dyDescent="0.2">
      <c r="A61" s="201" t="str">
        <f>IF(FACTURAS!A61=0,"",FACTURAS!A61)</f>
        <v/>
      </c>
      <c r="B61" s="328" t="str">
        <f>IF(FACTURAS!B61="","",FACTURAS!B61)</f>
        <v/>
      </c>
      <c r="C61" s="329"/>
      <c r="D61" s="202" t="e">
        <f>VLOOKUP(B61,BDPRODUCTOS!$B:$C,2,0)</f>
        <v>#N/A</v>
      </c>
      <c r="E61" s="31" t="str">
        <f>FACTURAS!F61</f>
        <v/>
      </c>
      <c r="G61" s="201" t="str">
        <f>IF(FACTURAS!H61=0,"",FACTURAS!H61)</f>
        <v/>
      </c>
      <c r="H61" s="328" t="str">
        <f>IF(FACTURAS!I61="","",FACTURAS!I61)</f>
        <v/>
      </c>
      <c r="I61" s="329"/>
      <c r="J61" s="202" t="e">
        <f>VLOOKUP(H61,BDPRODUCTOS!$B:$C,2,0)</f>
        <v>#N/A</v>
      </c>
      <c r="K61" s="31" t="str">
        <f>FACTURAS!M61</f>
        <v/>
      </c>
    </row>
    <row r="62" spans="1:11" ht="10.5" customHeight="1" x14ac:dyDescent="0.2">
      <c r="A62" s="201" t="str">
        <f>IF(FACTURAS!A62=0,"",FACTURAS!A62)</f>
        <v/>
      </c>
      <c r="B62" s="337" t="str">
        <f>IF(FACTURAS!B62="","",FACTURAS!B62)</f>
        <v/>
      </c>
      <c r="C62" s="329"/>
      <c r="D62" s="204" t="e">
        <f>VLOOKUP(B62,BDPRODUCTOS!$B:$C,2,0)</f>
        <v>#N/A</v>
      </c>
      <c r="E62" s="31" t="str">
        <f>FACTURAS!F62</f>
        <v/>
      </c>
      <c r="G62" s="201" t="str">
        <f>IF(FACTURAS!H62=0,"",FACTURAS!H62)</f>
        <v/>
      </c>
      <c r="H62" s="337" t="str">
        <f>IF(FACTURAS!I62="","",FACTURAS!I62)</f>
        <v/>
      </c>
      <c r="I62" s="338"/>
      <c r="J62" s="204" t="e">
        <f>VLOOKUP(H62,BDPRODUCTOS!$B:$C,2,0)</f>
        <v>#N/A</v>
      </c>
      <c r="K62" s="31" t="str">
        <f>FACTURAS!M62</f>
        <v/>
      </c>
    </row>
    <row r="63" spans="1:11" ht="20.100000000000001" customHeight="1" x14ac:dyDescent="0.2">
      <c r="A63" s="42"/>
      <c r="B63" s="205" t="s">
        <v>0</v>
      </c>
      <c r="C63" s="298">
        <f>SUM(E49:E62)</f>
        <v>0</v>
      </c>
      <c r="D63" s="299"/>
      <c r="E63" s="300"/>
      <c r="G63" s="42"/>
      <c r="H63" s="205" t="s">
        <v>0</v>
      </c>
      <c r="I63" s="298">
        <f>SUM(K49:K62)</f>
        <v>0</v>
      </c>
      <c r="J63" s="299"/>
      <c r="K63" s="300"/>
    </row>
    <row r="66" spans="1:11" ht="15" customHeight="1" x14ac:dyDescent="0.2">
      <c r="A66" s="331" t="s">
        <v>17</v>
      </c>
      <c r="B66" s="307"/>
      <c r="C66" s="307"/>
      <c r="D66" s="188"/>
      <c r="E66" s="3" t="s">
        <v>16</v>
      </c>
      <c r="G66" s="331" t="s">
        <v>17</v>
      </c>
      <c r="H66" s="307"/>
      <c r="I66" s="307"/>
      <c r="J66" s="188"/>
      <c r="K66" s="3" t="s">
        <v>16</v>
      </c>
    </row>
    <row r="67" spans="1:11" ht="15" customHeight="1" x14ac:dyDescent="0.2">
      <c r="A67" s="332"/>
      <c r="B67" s="309"/>
      <c r="C67" s="309"/>
      <c r="D67" s="189"/>
      <c r="E67" s="5">
        <f>$N$3</f>
        <v>44499</v>
      </c>
      <c r="G67" s="332"/>
      <c r="H67" s="309"/>
      <c r="I67" s="309"/>
      <c r="J67" s="189"/>
      <c r="K67" s="5">
        <f>$N$3</f>
        <v>44499</v>
      </c>
    </row>
    <row r="68" spans="1:11" ht="10.5" customHeight="1" x14ac:dyDescent="0.2">
      <c r="A68" s="330" t="s">
        <v>15</v>
      </c>
      <c r="B68" s="297"/>
      <c r="C68" s="297"/>
      <c r="D68" s="190"/>
      <c r="E68" s="7">
        <f>$N$3</f>
        <v>44499</v>
      </c>
      <c r="G68" s="330" t="s">
        <v>15</v>
      </c>
      <c r="H68" s="297"/>
      <c r="I68" s="297"/>
      <c r="J68" s="190"/>
      <c r="K68" s="7">
        <f>$N$3</f>
        <v>44499</v>
      </c>
    </row>
    <row r="69" spans="1:11" ht="10.5" customHeight="1" x14ac:dyDescent="0.2">
      <c r="A69" s="330" t="s">
        <v>14</v>
      </c>
      <c r="B69" s="297"/>
      <c r="C69" s="297"/>
      <c r="D69" s="190"/>
      <c r="E69" s="10">
        <f>$N$3</f>
        <v>44499</v>
      </c>
      <c r="G69" s="330" t="s">
        <v>14</v>
      </c>
      <c r="H69" s="297"/>
      <c r="I69" s="297"/>
      <c r="J69" s="190"/>
      <c r="K69" s="10">
        <f>$N$3</f>
        <v>44499</v>
      </c>
    </row>
    <row r="70" spans="1:11" ht="10.5" customHeight="1" x14ac:dyDescent="0.2">
      <c r="A70" s="330" t="s">
        <v>13</v>
      </c>
      <c r="B70" s="297"/>
      <c r="C70" s="297"/>
      <c r="D70" s="190"/>
      <c r="E70" s="13" t="s">
        <v>12</v>
      </c>
      <c r="G70" s="330" t="s">
        <v>13</v>
      </c>
      <c r="H70" s="297"/>
      <c r="I70" s="297"/>
      <c r="J70" s="190"/>
      <c r="K70" s="13" t="s">
        <v>12</v>
      </c>
    </row>
    <row r="71" spans="1:11" ht="10.5" customHeight="1" x14ac:dyDescent="0.2">
      <c r="A71" s="195"/>
      <c r="B71" s="36">
        <v>3017216119</v>
      </c>
      <c r="C71" s="36"/>
      <c r="D71" s="190"/>
      <c r="E71" s="333">
        <f>FACTURAS!F71</f>
        <v>0</v>
      </c>
      <c r="G71" s="195"/>
      <c r="H71" s="36">
        <v>3017216119</v>
      </c>
      <c r="I71" s="36"/>
      <c r="J71" s="190"/>
      <c r="K71" s="333">
        <f>FACTURAS!M71</f>
        <v>0</v>
      </c>
    </row>
    <row r="72" spans="1:11" ht="10.5" customHeight="1" x14ac:dyDescent="0.2">
      <c r="A72" s="335" t="s">
        <v>11</v>
      </c>
      <c r="B72" s="336"/>
      <c r="C72" s="336"/>
      <c r="D72" s="197"/>
      <c r="E72" s="334"/>
      <c r="G72" s="335" t="s">
        <v>11</v>
      </c>
      <c r="H72" s="336"/>
      <c r="I72" s="336"/>
      <c r="J72" s="197"/>
      <c r="K72" s="334"/>
    </row>
    <row r="73" spans="1:11" ht="10.5" customHeight="1" x14ac:dyDescent="0.2">
      <c r="A73" s="20" t="s">
        <v>10</v>
      </c>
      <c r="B73" s="313" t="e">
        <f>FACTURAS!B73</f>
        <v>#N/A</v>
      </c>
      <c r="C73" s="314"/>
      <c r="D73" s="314"/>
      <c r="E73" s="315"/>
      <c r="G73" s="20" t="s">
        <v>10</v>
      </c>
      <c r="H73" s="313" t="e">
        <f>FACTURAS!I73</f>
        <v>#N/A</v>
      </c>
      <c r="I73" s="314"/>
      <c r="J73" s="314"/>
      <c r="K73" s="315"/>
    </row>
    <row r="74" spans="1:11" ht="10.5" customHeight="1" x14ac:dyDescent="0.2">
      <c r="A74" s="21" t="s">
        <v>9</v>
      </c>
      <c r="B74" s="294" t="e">
        <f>FACTURAS!B74</f>
        <v>#N/A</v>
      </c>
      <c r="C74" s="295"/>
      <c r="D74" s="295"/>
      <c r="E74" s="296"/>
      <c r="G74" s="21" t="s">
        <v>9</v>
      </c>
      <c r="H74" s="294" t="e">
        <f>FACTURAS!I74</f>
        <v>#N/A</v>
      </c>
      <c r="I74" s="295"/>
      <c r="J74" s="295"/>
      <c r="K74" s="296"/>
    </row>
    <row r="75" spans="1:11" ht="10.5" customHeight="1" x14ac:dyDescent="0.2">
      <c r="A75" s="21" t="s">
        <v>8</v>
      </c>
      <c r="B75" s="294" t="e">
        <f>FACTURAS!B75</f>
        <v>#N/A</v>
      </c>
      <c r="C75" s="295"/>
      <c r="D75" s="295"/>
      <c r="E75" s="296"/>
      <c r="G75" s="21" t="s">
        <v>8</v>
      </c>
      <c r="H75" s="294" t="e">
        <f>FACTURAS!I75</f>
        <v>#N/A</v>
      </c>
      <c r="I75" s="295"/>
      <c r="J75" s="295"/>
      <c r="K75" s="296"/>
    </row>
    <row r="76" spans="1:11" ht="10.5" customHeight="1" x14ac:dyDescent="0.2">
      <c r="A76" s="21" t="s">
        <v>7</v>
      </c>
      <c r="B76" s="294" t="e">
        <f>FACTURAS!B76</f>
        <v>#N/A</v>
      </c>
      <c r="C76" s="295"/>
      <c r="D76" s="295"/>
      <c r="E76" s="296"/>
      <c r="G76" s="21" t="s">
        <v>7</v>
      </c>
      <c r="H76" s="294" t="e">
        <f>FACTURAS!I76</f>
        <v>#N/A</v>
      </c>
      <c r="I76" s="295"/>
      <c r="J76" s="295"/>
      <c r="K76" s="296"/>
    </row>
    <row r="77" spans="1:11" ht="10.5" customHeight="1" x14ac:dyDescent="0.2">
      <c r="A77" s="21" t="s">
        <v>6</v>
      </c>
      <c r="B77" s="294" t="e">
        <f>FACTURAS!B77</f>
        <v>#N/A</v>
      </c>
      <c r="C77" s="295"/>
      <c r="D77" s="295"/>
      <c r="E77" s="296"/>
      <c r="G77" s="21" t="s">
        <v>6</v>
      </c>
      <c r="H77" s="294" t="e">
        <f>FACTURAS!I77</f>
        <v>#N/A</v>
      </c>
      <c r="I77" s="295"/>
      <c r="J77" s="295"/>
      <c r="K77" s="296"/>
    </row>
    <row r="78" spans="1:11" ht="10.5" customHeight="1" x14ac:dyDescent="0.2">
      <c r="A78" s="22" t="s">
        <v>5</v>
      </c>
      <c r="B78" s="294" t="e">
        <f>FACTURAS!B78</f>
        <v>#N/A</v>
      </c>
      <c r="C78" s="295"/>
      <c r="D78" s="295"/>
      <c r="E78" s="296"/>
      <c r="G78" s="22" t="s">
        <v>5</v>
      </c>
      <c r="H78" s="294" t="e">
        <f>FACTURAS!I78</f>
        <v>#N/A</v>
      </c>
      <c r="I78" s="295"/>
      <c r="J78" s="295"/>
      <c r="K78" s="296"/>
    </row>
    <row r="79" spans="1:11" ht="10.5" customHeight="1" x14ac:dyDescent="0.2">
      <c r="A79" s="23" t="s">
        <v>4</v>
      </c>
      <c r="B79" s="291" t="e">
        <f>FACTURAS!B79</f>
        <v>#N/A</v>
      </c>
      <c r="C79" s="292"/>
      <c r="D79" s="292"/>
      <c r="E79" s="293"/>
      <c r="G79" s="23" t="s">
        <v>4</v>
      </c>
      <c r="H79" s="291" t="e">
        <f>FACTURAS!I79</f>
        <v>#N/A</v>
      </c>
      <c r="I79" s="292"/>
      <c r="J79" s="292"/>
      <c r="K79" s="293"/>
    </row>
    <row r="80" spans="1:11" ht="10.5" customHeight="1" x14ac:dyDescent="0.2">
      <c r="A80" s="24" t="s">
        <v>3</v>
      </c>
      <c r="B80" s="341" t="s">
        <v>2</v>
      </c>
      <c r="C80" s="342"/>
      <c r="D80" s="26"/>
      <c r="E80" s="27" t="s">
        <v>1</v>
      </c>
      <c r="G80" s="24" t="s">
        <v>3</v>
      </c>
      <c r="H80" s="341" t="s">
        <v>2</v>
      </c>
      <c r="I80" s="342"/>
      <c r="J80" s="26"/>
      <c r="K80" s="27" t="s">
        <v>1</v>
      </c>
    </row>
    <row r="81" spans="1:11" ht="10.5" customHeight="1" x14ac:dyDescent="0.2">
      <c r="A81" s="198" t="str">
        <f>IF(FACTURAS!A81=0,"",FACTURAS!A81)</f>
        <v/>
      </c>
      <c r="B81" s="313" t="str">
        <f>IF(FACTURAS!B81="","",FACTURAS!B81)</f>
        <v/>
      </c>
      <c r="C81" s="339"/>
      <c r="D81" s="199" t="e">
        <f>VLOOKUP(B81,BDPRODUCTOS!$B:$C,2,0)</f>
        <v>#N/A</v>
      </c>
      <c r="E81" s="31" t="str">
        <f>FACTURAS!F81</f>
        <v/>
      </c>
      <c r="G81" s="198" t="str">
        <f>IF(FACTURAS!H81=0,"",FACTURAS!H81)</f>
        <v/>
      </c>
      <c r="H81" s="313" t="str">
        <f>IF(FACTURAS!I81="","",FACTURAS!I81)</f>
        <v/>
      </c>
      <c r="I81" s="339"/>
      <c r="J81" s="199" t="e">
        <f>VLOOKUP(H81,BDPRODUCTOS!$B:$C,2,0)</f>
        <v>#N/A</v>
      </c>
      <c r="K81" s="31" t="str">
        <f>FACTURAS!M81</f>
        <v/>
      </c>
    </row>
    <row r="82" spans="1:11" ht="10.5" customHeight="1" x14ac:dyDescent="0.2">
      <c r="A82" s="201" t="str">
        <f>IF(FACTURAS!A82=0,"",FACTURAS!A82)</f>
        <v/>
      </c>
      <c r="B82" s="328" t="str">
        <f>IF(FACTURAS!B82="","",FACTURAS!B82)</f>
        <v/>
      </c>
      <c r="C82" s="329"/>
      <c r="D82" s="202" t="e">
        <f>VLOOKUP(B82,BDPRODUCTOS!$B:$C,2,0)</f>
        <v>#N/A</v>
      </c>
      <c r="E82" s="31" t="str">
        <f>FACTURAS!F82</f>
        <v/>
      </c>
      <c r="G82" s="201" t="str">
        <f>IF(FACTURAS!H82=0,"",FACTURAS!H82)</f>
        <v/>
      </c>
      <c r="H82" s="328" t="str">
        <f>IF(FACTURAS!I82="","",FACTURAS!I82)</f>
        <v/>
      </c>
      <c r="I82" s="329"/>
      <c r="J82" s="202" t="e">
        <f>VLOOKUP(H82,BDPRODUCTOS!$B:$C,2,0)</f>
        <v>#N/A</v>
      </c>
      <c r="K82" s="31" t="str">
        <f>FACTURAS!M82</f>
        <v/>
      </c>
    </row>
    <row r="83" spans="1:11" ht="10.5" customHeight="1" x14ac:dyDescent="0.2">
      <c r="A83" s="201" t="str">
        <f>IF(FACTURAS!A83=0,"",FACTURAS!A83)</f>
        <v/>
      </c>
      <c r="B83" s="328" t="str">
        <f>IF(FACTURAS!B83="","",FACTURAS!B83)</f>
        <v/>
      </c>
      <c r="C83" s="329"/>
      <c r="D83" s="202" t="e">
        <f>VLOOKUP(B83,BDPRODUCTOS!$B:$C,2,0)</f>
        <v>#N/A</v>
      </c>
      <c r="E83" s="31" t="str">
        <f>FACTURAS!F83</f>
        <v/>
      </c>
      <c r="G83" s="201" t="str">
        <f>IF(FACTURAS!H83=0,"",FACTURAS!H83)</f>
        <v/>
      </c>
      <c r="H83" s="328" t="str">
        <f>IF(FACTURAS!I83="","",FACTURAS!I83)</f>
        <v/>
      </c>
      <c r="I83" s="329"/>
      <c r="J83" s="202" t="e">
        <f>VLOOKUP(H83,BDPRODUCTOS!$B:$C,2,0)</f>
        <v>#N/A</v>
      </c>
      <c r="K83" s="31" t="str">
        <f>FACTURAS!M83</f>
        <v/>
      </c>
    </row>
    <row r="84" spans="1:11" ht="10.5" customHeight="1" x14ac:dyDescent="0.2">
      <c r="A84" s="201" t="str">
        <f>IF(FACTURAS!A84=0,"",FACTURAS!A84)</f>
        <v/>
      </c>
      <c r="B84" s="328" t="str">
        <f>IF(FACTURAS!B84="","",FACTURAS!B84)</f>
        <v/>
      </c>
      <c r="C84" s="329"/>
      <c r="D84" s="202" t="e">
        <f>VLOOKUP(B84,BDPRODUCTOS!$B:$C,2,0)</f>
        <v>#N/A</v>
      </c>
      <c r="E84" s="31" t="str">
        <f>FACTURAS!F84</f>
        <v/>
      </c>
      <c r="G84" s="201" t="str">
        <f>IF(FACTURAS!H84=0,"",FACTURAS!H84)</f>
        <v/>
      </c>
      <c r="H84" s="328" t="str">
        <f>IF(FACTURAS!I84="","",FACTURAS!I84)</f>
        <v/>
      </c>
      <c r="I84" s="329"/>
      <c r="J84" s="202" t="e">
        <f>VLOOKUP(H84,BDPRODUCTOS!$B:$C,2,0)</f>
        <v>#N/A</v>
      </c>
      <c r="K84" s="31" t="str">
        <f>FACTURAS!M84</f>
        <v/>
      </c>
    </row>
    <row r="85" spans="1:11" ht="10.5" customHeight="1" x14ac:dyDescent="0.2">
      <c r="A85" s="201" t="str">
        <f>IF(FACTURAS!A85=0,"",FACTURAS!A85)</f>
        <v/>
      </c>
      <c r="B85" s="328" t="str">
        <f>IF(FACTURAS!B85="","",FACTURAS!B85)</f>
        <v/>
      </c>
      <c r="C85" s="329"/>
      <c r="D85" s="202" t="e">
        <f>VLOOKUP(B85,BDPRODUCTOS!$B:$C,2,0)</f>
        <v>#N/A</v>
      </c>
      <c r="E85" s="31" t="str">
        <f>FACTURAS!F85</f>
        <v/>
      </c>
      <c r="G85" s="201" t="str">
        <f>IF(FACTURAS!H85=0,"",FACTURAS!H85)</f>
        <v/>
      </c>
      <c r="H85" s="328" t="str">
        <f>IF(FACTURAS!I85="","",FACTURAS!I85)</f>
        <v/>
      </c>
      <c r="I85" s="329"/>
      <c r="J85" s="202" t="e">
        <f>VLOOKUP(H85,BDPRODUCTOS!$B:$C,2,0)</f>
        <v>#N/A</v>
      </c>
      <c r="K85" s="31" t="str">
        <f>FACTURAS!M85</f>
        <v/>
      </c>
    </row>
    <row r="86" spans="1:11" ht="10.5" customHeight="1" x14ac:dyDescent="0.2">
      <c r="A86" s="201" t="str">
        <f>IF(FACTURAS!A86=0,"",FACTURAS!A86)</f>
        <v/>
      </c>
      <c r="B86" s="328" t="str">
        <f>IF(FACTURAS!B86="","",FACTURAS!B86)</f>
        <v/>
      </c>
      <c r="C86" s="329"/>
      <c r="D86" s="202" t="e">
        <f>VLOOKUP(B86,BDPRODUCTOS!$B:$C,2,0)</f>
        <v>#N/A</v>
      </c>
      <c r="E86" s="31" t="str">
        <f>FACTURAS!F86</f>
        <v/>
      </c>
      <c r="G86" s="201" t="str">
        <f>IF(FACTURAS!H86=0,"",FACTURAS!H86)</f>
        <v/>
      </c>
      <c r="H86" s="328" t="str">
        <f>IF(FACTURAS!I86="","",FACTURAS!I86)</f>
        <v/>
      </c>
      <c r="I86" s="329"/>
      <c r="J86" s="202" t="e">
        <f>VLOOKUP(H86,BDPRODUCTOS!$B:$C,2,0)</f>
        <v>#N/A</v>
      </c>
      <c r="K86" s="31" t="str">
        <f>FACTURAS!M86</f>
        <v/>
      </c>
    </row>
    <row r="87" spans="1:11" ht="10.5" customHeight="1" x14ac:dyDescent="0.2">
      <c r="A87" s="201" t="str">
        <f>IF(FACTURAS!A87=0,"",FACTURAS!A87)</f>
        <v/>
      </c>
      <c r="B87" s="328" t="str">
        <f>IF(FACTURAS!B87="","",FACTURAS!B87)</f>
        <v/>
      </c>
      <c r="C87" s="329"/>
      <c r="D87" s="202" t="e">
        <f>VLOOKUP(B87,BDPRODUCTOS!$B:$C,2,0)</f>
        <v>#N/A</v>
      </c>
      <c r="E87" s="31" t="str">
        <f>FACTURAS!F87</f>
        <v/>
      </c>
      <c r="G87" s="201" t="str">
        <f>IF(FACTURAS!H87=0,"",FACTURAS!H87)</f>
        <v/>
      </c>
      <c r="H87" s="328" t="str">
        <f>IF(FACTURAS!I87="","",FACTURAS!I87)</f>
        <v/>
      </c>
      <c r="I87" s="329"/>
      <c r="J87" s="202" t="e">
        <f>VLOOKUP(H87,BDPRODUCTOS!$B:$C,2,0)</f>
        <v>#N/A</v>
      </c>
      <c r="K87" s="31" t="str">
        <f>FACTURAS!M87</f>
        <v/>
      </c>
    </row>
    <row r="88" spans="1:11" ht="10.5" customHeight="1" x14ac:dyDescent="0.2">
      <c r="A88" s="201" t="str">
        <f>IF(FACTURAS!A88=0,"",FACTURAS!A88)</f>
        <v/>
      </c>
      <c r="B88" s="328" t="str">
        <f>IF(FACTURAS!B88="","",FACTURAS!B88)</f>
        <v/>
      </c>
      <c r="C88" s="329"/>
      <c r="D88" s="202" t="e">
        <f>VLOOKUP(B88,BDPRODUCTOS!$B:$C,2,0)</f>
        <v>#N/A</v>
      </c>
      <c r="E88" s="31" t="str">
        <f>FACTURAS!F88</f>
        <v/>
      </c>
      <c r="G88" s="201" t="str">
        <f>IF(FACTURAS!H88=0,"",FACTURAS!H88)</f>
        <v/>
      </c>
      <c r="H88" s="328" t="str">
        <f>IF(FACTURAS!I88="","",FACTURAS!I88)</f>
        <v/>
      </c>
      <c r="I88" s="329"/>
      <c r="J88" s="202" t="e">
        <f>VLOOKUP(H88,BDPRODUCTOS!$B:$C,2,0)</f>
        <v>#N/A</v>
      </c>
      <c r="K88" s="31" t="str">
        <f>FACTURAS!M88</f>
        <v/>
      </c>
    </row>
    <row r="89" spans="1:11" ht="10.5" customHeight="1" x14ac:dyDescent="0.2">
      <c r="A89" s="201" t="str">
        <f>IF(FACTURAS!A89=0,"",FACTURAS!A89)</f>
        <v/>
      </c>
      <c r="B89" s="328" t="str">
        <f>IF(FACTURAS!B89="","",FACTURAS!B89)</f>
        <v/>
      </c>
      <c r="C89" s="329"/>
      <c r="D89" s="202" t="e">
        <f>VLOOKUP(B89,BDPRODUCTOS!$B:$C,2,0)</f>
        <v>#N/A</v>
      </c>
      <c r="E89" s="31" t="str">
        <f>FACTURAS!F89</f>
        <v/>
      </c>
      <c r="G89" s="201" t="str">
        <f>IF(FACTURAS!H89=0,"",FACTURAS!H89)</f>
        <v/>
      </c>
      <c r="H89" s="328" t="str">
        <f>IF(FACTURAS!I89="","",FACTURAS!I89)</f>
        <v/>
      </c>
      <c r="I89" s="329"/>
      <c r="J89" s="202" t="e">
        <f>VLOOKUP(H89,BDPRODUCTOS!$B:$C,2,0)</f>
        <v>#N/A</v>
      </c>
      <c r="K89" s="31" t="str">
        <f>FACTURAS!M89</f>
        <v/>
      </c>
    </row>
    <row r="90" spans="1:11" ht="10.5" customHeight="1" x14ac:dyDescent="0.2">
      <c r="A90" s="201" t="str">
        <f>IF(FACTURAS!A90=0,"",FACTURAS!A90)</f>
        <v/>
      </c>
      <c r="B90" s="328" t="str">
        <f>IF(FACTURAS!B90="","",FACTURAS!B90)</f>
        <v/>
      </c>
      <c r="C90" s="329"/>
      <c r="D90" s="202" t="e">
        <f>VLOOKUP(B90,BDPRODUCTOS!$B:$C,2,0)</f>
        <v>#N/A</v>
      </c>
      <c r="E90" s="31" t="str">
        <f>FACTURAS!F90</f>
        <v/>
      </c>
      <c r="G90" s="201" t="str">
        <f>IF(FACTURAS!H90=0,"",FACTURAS!H90)</f>
        <v/>
      </c>
      <c r="H90" s="328" t="str">
        <f>IF(FACTURAS!I90="","",FACTURAS!I90)</f>
        <v/>
      </c>
      <c r="I90" s="329"/>
      <c r="J90" s="202" t="e">
        <f>VLOOKUP(H90,BDPRODUCTOS!$B:$C,2,0)</f>
        <v>#N/A</v>
      </c>
      <c r="K90" s="31" t="str">
        <f>FACTURAS!M90</f>
        <v/>
      </c>
    </row>
    <row r="91" spans="1:11" ht="10.5" customHeight="1" x14ac:dyDescent="0.2">
      <c r="A91" s="201" t="str">
        <f>IF(FACTURAS!A91=0,"",FACTURAS!A91)</f>
        <v/>
      </c>
      <c r="B91" s="328" t="str">
        <f>IF(FACTURAS!B91="","",FACTURAS!B91)</f>
        <v/>
      </c>
      <c r="C91" s="329"/>
      <c r="D91" s="202" t="e">
        <f>VLOOKUP(B91,BDPRODUCTOS!$B:$C,2,0)</f>
        <v>#N/A</v>
      </c>
      <c r="E91" s="31" t="str">
        <f>FACTURAS!F91</f>
        <v/>
      </c>
      <c r="G91" s="201" t="str">
        <f>IF(FACTURAS!H91=0,"",FACTURAS!H91)</f>
        <v/>
      </c>
      <c r="H91" s="328" t="str">
        <f>IF(FACTURAS!I91="","",FACTURAS!I91)</f>
        <v/>
      </c>
      <c r="I91" s="329"/>
      <c r="J91" s="202" t="e">
        <f>VLOOKUP(H91,BDPRODUCTOS!$B:$C,2,0)</f>
        <v>#N/A</v>
      </c>
      <c r="K91" s="31" t="str">
        <f>FACTURAS!M91</f>
        <v/>
      </c>
    </row>
    <row r="92" spans="1:11" ht="10.5" customHeight="1" x14ac:dyDescent="0.2">
      <c r="A92" s="201" t="str">
        <f>IF(FACTURAS!A92=0,"",FACTURAS!A92)</f>
        <v/>
      </c>
      <c r="B92" s="328" t="str">
        <f>IF(FACTURAS!B92="","",FACTURAS!B92)</f>
        <v/>
      </c>
      <c r="C92" s="329"/>
      <c r="D92" s="202" t="e">
        <f>VLOOKUP(B92,BDPRODUCTOS!$B:$C,2,0)</f>
        <v>#N/A</v>
      </c>
      <c r="E92" s="31" t="str">
        <f>FACTURAS!F92</f>
        <v/>
      </c>
      <c r="G92" s="201" t="str">
        <f>IF(FACTURAS!H92=0,"",FACTURAS!H92)</f>
        <v/>
      </c>
      <c r="H92" s="328" t="str">
        <f>IF(FACTURAS!I92="","",FACTURAS!I92)</f>
        <v/>
      </c>
      <c r="I92" s="329"/>
      <c r="J92" s="202" t="e">
        <f>VLOOKUP(H92,BDPRODUCTOS!$B:$C,2,0)</f>
        <v>#N/A</v>
      </c>
      <c r="K92" s="31" t="str">
        <f>FACTURAS!M92</f>
        <v/>
      </c>
    </row>
    <row r="93" spans="1:11" ht="10.5" customHeight="1" x14ac:dyDescent="0.2">
      <c r="A93" s="201" t="str">
        <f>IF(FACTURAS!A93=0,"",FACTURAS!A93)</f>
        <v/>
      </c>
      <c r="B93" s="328" t="str">
        <f>IF(FACTURAS!B93="","",FACTURAS!B93)</f>
        <v/>
      </c>
      <c r="C93" s="329"/>
      <c r="D93" s="202" t="e">
        <f>VLOOKUP(B93,BDPRODUCTOS!$B:$C,2,0)</f>
        <v>#N/A</v>
      </c>
      <c r="E93" s="31" t="str">
        <f>FACTURAS!F93</f>
        <v/>
      </c>
      <c r="G93" s="201" t="str">
        <f>IF(FACTURAS!H93=0,"",FACTURAS!H93)</f>
        <v/>
      </c>
      <c r="H93" s="328" t="str">
        <f>IF(FACTURAS!I93="","",FACTURAS!I93)</f>
        <v/>
      </c>
      <c r="I93" s="329"/>
      <c r="J93" s="202" t="e">
        <f>VLOOKUP(H93,BDPRODUCTOS!$B:$C,2,0)</f>
        <v>#N/A</v>
      </c>
      <c r="K93" s="31" t="str">
        <f>FACTURAS!M93</f>
        <v/>
      </c>
    </row>
    <row r="94" spans="1:11" ht="10.5" customHeight="1" x14ac:dyDescent="0.2">
      <c r="A94" s="201" t="str">
        <f>IF(FACTURAS!A94=0,"",FACTURAS!A94)</f>
        <v/>
      </c>
      <c r="B94" s="337" t="str">
        <f>IF(FACTURAS!B94="","",FACTURAS!B94)</f>
        <v/>
      </c>
      <c r="C94" s="329"/>
      <c r="D94" s="204" t="e">
        <f>VLOOKUP(B94,BDPRODUCTOS!$B:$C,2,0)</f>
        <v>#N/A</v>
      </c>
      <c r="E94" s="31" t="str">
        <f>FACTURAS!F94</f>
        <v/>
      </c>
      <c r="G94" s="201" t="str">
        <f>IF(FACTURAS!H94=0,"",FACTURAS!H94)</f>
        <v/>
      </c>
      <c r="H94" s="337" t="str">
        <f>IF(FACTURAS!I94="","",FACTURAS!I94)</f>
        <v/>
      </c>
      <c r="I94" s="338"/>
      <c r="J94" s="204" t="e">
        <f>VLOOKUP(H94,BDPRODUCTOS!$B:$C,2,0)</f>
        <v>#N/A</v>
      </c>
      <c r="K94" s="31" t="str">
        <f>FACTURAS!M94</f>
        <v/>
      </c>
    </row>
    <row r="95" spans="1:11" ht="20.100000000000001" customHeight="1" x14ac:dyDescent="0.2">
      <c r="A95" s="42"/>
      <c r="B95" s="205" t="s">
        <v>0</v>
      </c>
      <c r="C95" s="298">
        <f>SUM(E81:E94)</f>
        <v>0</v>
      </c>
      <c r="D95" s="299"/>
      <c r="E95" s="300"/>
      <c r="G95" s="42"/>
      <c r="H95" s="205" t="s">
        <v>0</v>
      </c>
      <c r="I95" s="298">
        <f>SUM(K81:K94)</f>
        <v>0</v>
      </c>
      <c r="J95" s="299"/>
      <c r="K95" s="300"/>
    </row>
    <row r="98" spans="1:11" ht="15" customHeight="1" x14ac:dyDescent="0.2">
      <c r="A98" s="331" t="s">
        <v>17</v>
      </c>
      <c r="B98" s="307"/>
      <c r="C98" s="307"/>
      <c r="D98" s="188"/>
      <c r="E98" s="3" t="s">
        <v>16</v>
      </c>
      <c r="G98" s="331" t="s">
        <v>17</v>
      </c>
      <c r="H98" s="307"/>
      <c r="I98" s="307"/>
      <c r="J98" s="188"/>
      <c r="K98" s="3" t="s">
        <v>16</v>
      </c>
    </row>
    <row r="99" spans="1:11" ht="15" customHeight="1" x14ac:dyDescent="0.2">
      <c r="A99" s="332"/>
      <c r="B99" s="309"/>
      <c r="C99" s="309"/>
      <c r="D99" s="189"/>
      <c r="E99" s="5">
        <f>$N$3</f>
        <v>44499</v>
      </c>
      <c r="G99" s="332"/>
      <c r="H99" s="309"/>
      <c r="I99" s="309"/>
      <c r="J99" s="189"/>
      <c r="K99" s="5">
        <f>$N$3</f>
        <v>44499</v>
      </c>
    </row>
    <row r="100" spans="1:11" ht="10.5" customHeight="1" x14ac:dyDescent="0.2">
      <c r="A100" s="330" t="s">
        <v>15</v>
      </c>
      <c r="B100" s="297"/>
      <c r="C100" s="297"/>
      <c r="D100" s="190"/>
      <c r="E100" s="7">
        <f>$N$3</f>
        <v>44499</v>
      </c>
      <c r="G100" s="330" t="s">
        <v>15</v>
      </c>
      <c r="H100" s="297"/>
      <c r="I100" s="297"/>
      <c r="J100" s="190"/>
      <c r="K100" s="7">
        <f>$N$3</f>
        <v>44499</v>
      </c>
    </row>
    <row r="101" spans="1:11" ht="10.5" customHeight="1" x14ac:dyDescent="0.2">
      <c r="A101" s="330" t="s">
        <v>14</v>
      </c>
      <c r="B101" s="297"/>
      <c r="C101" s="297"/>
      <c r="D101" s="190"/>
      <c r="E101" s="10">
        <f>$N$3</f>
        <v>44499</v>
      </c>
      <c r="G101" s="330" t="s">
        <v>14</v>
      </c>
      <c r="H101" s="297"/>
      <c r="I101" s="297"/>
      <c r="J101" s="190"/>
      <c r="K101" s="10">
        <f>$N$3</f>
        <v>44499</v>
      </c>
    </row>
    <row r="102" spans="1:11" ht="10.5" customHeight="1" x14ac:dyDescent="0.2">
      <c r="A102" s="330" t="s">
        <v>13</v>
      </c>
      <c r="B102" s="297"/>
      <c r="C102" s="297"/>
      <c r="D102" s="190"/>
      <c r="E102" s="13" t="s">
        <v>12</v>
      </c>
      <c r="G102" s="330" t="s">
        <v>13</v>
      </c>
      <c r="H102" s="297"/>
      <c r="I102" s="297"/>
      <c r="J102" s="190"/>
      <c r="K102" s="13" t="s">
        <v>12</v>
      </c>
    </row>
    <row r="103" spans="1:11" ht="10.5" customHeight="1" x14ac:dyDescent="0.2">
      <c r="A103" s="195"/>
      <c r="B103" s="36">
        <v>3017216119</v>
      </c>
      <c r="C103" s="36"/>
      <c r="D103" s="190"/>
      <c r="E103" s="333">
        <f>FACTURAS!F103</f>
        <v>0</v>
      </c>
      <c r="G103" s="195"/>
      <c r="H103" s="36">
        <v>3017216119</v>
      </c>
      <c r="I103" s="36"/>
      <c r="J103" s="190"/>
      <c r="K103" s="333">
        <f>FACTURAS!M103</f>
        <v>0</v>
      </c>
    </row>
    <row r="104" spans="1:11" ht="10.5" customHeight="1" x14ac:dyDescent="0.2">
      <c r="A104" s="335" t="s">
        <v>11</v>
      </c>
      <c r="B104" s="336"/>
      <c r="C104" s="336"/>
      <c r="D104" s="197"/>
      <c r="E104" s="334"/>
      <c r="G104" s="335" t="s">
        <v>11</v>
      </c>
      <c r="H104" s="336"/>
      <c r="I104" s="336"/>
      <c r="J104" s="197"/>
      <c r="K104" s="334"/>
    </row>
    <row r="105" spans="1:11" ht="10.5" customHeight="1" x14ac:dyDescent="0.2">
      <c r="A105" s="20" t="s">
        <v>10</v>
      </c>
      <c r="B105" s="313" t="e">
        <f>FACTURAS!B105</f>
        <v>#N/A</v>
      </c>
      <c r="C105" s="314"/>
      <c r="D105" s="314"/>
      <c r="E105" s="315"/>
      <c r="G105" s="20" t="s">
        <v>10</v>
      </c>
      <c r="H105" s="313" t="e">
        <f>FACTURAS!I105</f>
        <v>#N/A</v>
      </c>
      <c r="I105" s="314"/>
      <c r="J105" s="314"/>
      <c r="K105" s="315"/>
    </row>
    <row r="106" spans="1:11" ht="10.5" customHeight="1" x14ac:dyDescent="0.2">
      <c r="A106" s="21" t="s">
        <v>9</v>
      </c>
      <c r="B106" s="294" t="e">
        <f>FACTURAS!B106</f>
        <v>#N/A</v>
      </c>
      <c r="C106" s="295"/>
      <c r="D106" s="295"/>
      <c r="E106" s="296"/>
      <c r="G106" s="21" t="s">
        <v>9</v>
      </c>
      <c r="H106" s="294" t="e">
        <f>FACTURAS!I106</f>
        <v>#N/A</v>
      </c>
      <c r="I106" s="295"/>
      <c r="J106" s="295"/>
      <c r="K106" s="296"/>
    </row>
    <row r="107" spans="1:11" ht="10.5" customHeight="1" x14ac:dyDescent="0.2">
      <c r="A107" s="21" t="s">
        <v>8</v>
      </c>
      <c r="B107" s="294" t="e">
        <f>FACTURAS!B107</f>
        <v>#N/A</v>
      </c>
      <c r="C107" s="295"/>
      <c r="D107" s="295"/>
      <c r="E107" s="296"/>
      <c r="G107" s="21" t="s">
        <v>8</v>
      </c>
      <c r="H107" s="294" t="e">
        <f>FACTURAS!I107</f>
        <v>#N/A</v>
      </c>
      <c r="I107" s="295"/>
      <c r="J107" s="295"/>
      <c r="K107" s="296"/>
    </row>
    <row r="108" spans="1:11" ht="10.5" customHeight="1" x14ac:dyDescent="0.2">
      <c r="A108" s="21" t="s">
        <v>7</v>
      </c>
      <c r="B108" s="294" t="e">
        <f>FACTURAS!B108</f>
        <v>#N/A</v>
      </c>
      <c r="C108" s="295"/>
      <c r="D108" s="295"/>
      <c r="E108" s="296"/>
      <c r="G108" s="21" t="s">
        <v>7</v>
      </c>
      <c r="H108" s="294" t="e">
        <f>FACTURAS!I108</f>
        <v>#N/A</v>
      </c>
      <c r="I108" s="295"/>
      <c r="J108" s="295"/>
      <c r="K108" s="296"/>
    </row>
    <row r="109" spans="1:11" ht="10.5" customHeight="1" x14ac:dyDescent="0.2">
      <c r="A109" s="21" t="s">
        <v>6</v>
      </c>
      <c r="B109" s="294" t="e">
        <f>FACTURAS!B109</f>
        <v>#N/A</v>
      </c>
      <c r="C109" s="295"/>
      <c r="D109" s="295"/>
      <c r="E109" s="296"/>
      <c r="G109" s="21" t="s">
        <v>6</v>
      </c>
      <c r="H109" s="294" t="e">
        <f>FACTURAS!I109</f>
        <v>#N/A</v>
      </c>
      <c r="I109" s="295"/>
      <c r="J109" s="295"/>
      <c r="K109" s="296"/>
    </row>
    <row r="110" spans="1:11" ht="10.5" customHeight="1" x14ac:dyDescent="0.2">
      <c r="A110" s="22" t="s">
        <v>5</v>
      </c>
      <c r="B110" s="294" t="e">
        <f>FACTURAS!B110</f>
        <v>#N/A</v>
      </c>
      <c r="C110" s="295"/>
      <c r="D110" s="295"/>
      <c r="E110" s="296"/>
      <c r="G110" s="22" t="s">
        <v>5</v>
      </c>
      <c r="H110" s="294" t="e">
        <f>FACTURAS!I110</f>
        <v>#N/A</v>
      </c>
      <c r="I110" s="295"/>
      <c r="J110" s="295"/>
      <c r="K110" s="296"/>
    </row>
    <row r="111" spans="1:11" ht="10.5" customHeight="1" x14ac:dyDescent="0.2">
      <c r="A111" s="23" t="s">
        <v>4</v>
      </c>
      <c r="B111" s="291" t="e">
        <f>FACTURAS!B111</f>
        <v>#N/A</v>
      </c>
      <c r="C111" s="292"/>
      <c r="D111" s="292"/>
      <c r="E111" s="293"/>
      <c r="G111" s="23" t="s">
        <v>4</v>
      </c>
      <c r="H111" s="291" t="e">
        <f>FACTURAS!I111</f>
        <v>#N/A</v>
      </c>
      <c r="I111" s="292"/>
      <c r="J111" s="292"/>
      <c r="K111" s="293"/>
    </row>
    <row r="112" spans="1:11" ht="10.5" customHeight="1" x14ac:dyDescent="0.2">
      <c r="A112" s="24" t="s">
        <v>3</v>
      </c>
      <c r="B112" s="341" t="s">
        <v>2</v>
      </c>
      <c r="C112" s="342"/>
      <c r="D112" s="26"/>
      <c r="E112" s="27" t="s">
        <v>1</v>
      </c>
      <c r="G112" s="24" t="s">
        <v>3</v>
      </c>
      <c r="H112" s="341" t="s">
        <v>2</v>
      </c>
      <c r="I112" s="342"/>
      <c r="J112" s="26"/>
      <c r="K112" s="27" t="s">
        <v>1</v>
      </c>
    </row>
    <row r="113" spans="1:11" ht="10.5" customHeight="1" x14ac:dyDescent="0.2">
      <c r="A113" s="198" t="str">
        <f>IF(FACTURAS!A113=0,"",FACTURAS!A113)</f>
        <v/>
      </c>
      <c r="B113" s="313" t="str">
        <f>IF(FACTURAS!B113="","",FACTURAS!B113)</f>
        <v/>
      </c>
      <c r="C113" s="339"/>
      <c r="D113" s="199" t="e">
        <f>VLOOKUP(B113,BDPRODUCTOS!$B:$C,2,0)</f>
        <v>#N/A</v>
      </c>
      <c r="E113" s="31" t="str">
        <f>FACTURAS!F113</f>
        <v/>
      </c>
      <c r="G113" s="198" t="str">
        <f>IF(FACTURAS!H113=0,"",FACTURAS!H113)</f>
        <v/>
      </c>
      <c r="H113" s="313" t="str">
        <f>IF(FACTURAS!I113="","",FACTURAS!I113)</f>
        <v/>
      </c>
      <c r="I113" s="339"/>
      <c r="J113" s="199" t="e">
        <f>VLOOKUP(H113,BDPRODUCTOS!$B:$C,2,0)</f>
        <v>#N/A</v>
      </c>
      <c r="K113" s="31" t="str">
        <f>FACTURAS!M113</f>
        <v/>
      </c>
    </row>
    <row r="114" spans="1:11" ht="10.5" customHeight="1" x14ac:dyDescent="0.2">
      <c r="A114" s="201" t="str">
        <f>IF(FACTURAS!A114=0,"",FACTURAS!A114)</f>
        <v/>
      </c>
      <c r="B114" s="328" t="str">
        <f>IF(FACTURAS!B114="","",FACTURAS!B114)</f>
        <v/>
      </c>
      <c r="C114" s="329"/>
      <c r="D114" s="202" t="e">
        <f>VLOOKUP(B114,BDPRODUCTOS!$B:$C,2,0)</f>
        <v>#N/A</v>
      </c>
      <c r="E114" s="31" t="str">
        <f>FACTURAS!F114</f>
        <v/>
      </c>
      <c r="G114" s="201" t="str">
        <f>IF(FACTURAS!H114=0,"",FACTURAS!H114)</f>
        <v/>
      </c>
      <c r="H114" s="328" t="str">
        <f>IF(FACTURAS!I114="","",FACTURAS!I114)</f>
        <v/>
      </c>
      <c r="I114" s="329"/>
      <c r="J114" s="202" t="e">
        <f>VLOOKUP(H114,BDPRODUCTOS!$B:$C,2,0)</f>
        <v>#N/A</v>
      </c>
      <c r="K114" s="31" t="str">
        <f>FACTURAS!M114</f>
        <v/>
      </c>
    </row>
    <row r="115" spans="1:11" ht="10.5" customHeight="1" x14ac:dyDescent="0.2">
      <c r="A115" s="201" t="str">
        <f>IF(FACTURAS!A115=0,"",FACTURAS!A115)</f>
        <v/>
      </c>
      <c r="B115" s="328" t="str">
        <f>IF(FACTURAS!B115="","",FACTURAS!B115)</f>
        <v/>
      </c>
      <c r="C115" s="329"/>
      <c r="D115" s="202" t="e">
        <f>VLOOKUP(B115,BDPRODUCTOS!$B:$C,2,0)</f>
        <v>#N/A</v>
      </c>
      <c r="E115" s="31" t="str">
        <f>FACTURAS!F115</f>
        <v/>
      </c>
      <c r="G115" s="201" t="str">
        <f>IF(FACTURAS!H115=0,"",FACTURAS!H115)</f>
        <v/>
      </c>
      <c r="H115" s="328" t="str">
        <f>IF(FACTURAS!I115="","",FACTURAS!I115)</f>
        <v/>
      </c>
      <c r="I115" s="329"/>
      <c r="J115" s="202" t="e">
        <f>VLOOKUP(H115,BDPRODUCTOS!$B:$C,2,0)</f>
        <v>#N/A</v>
      </c>
      <c r="K115" s="31" t="str">
        <f>FACTURAS!M115</f>
        <v/>
      </c>
    </row>
    <row r="116" spans="1:11" ht="10.5" customHeight="1" x14ac:dyDescent="0.2">
      <c r="A116" s="201" t="str">
        <f>IF(FACTURAS!A116=0,"",FACTURAS!A116)</f>
        <v/>
      </c>
      <c r="B116" s="328" t="str">
        <f>IF(FACTURAS!B116="","",FACTURAS!B116)</f>
        <v/>
      </c>
      <c r="C116" s="329"/>
      <c r="D116" s="202" t="e">
        <f>VLOOKUP(B116,BDPRODUCTOS!$B:$C,2,0)</f>
        <v>#N/A</v>
      </c>
      <c r="E116" s="31" t="str">
        <f>FACTURAS!F116</f>
        <v/>
      </c>
      <c r="G116" s="201" t="str">
        <f>IF(FACTURAS!H116=0,"",FACTURAS!H116)</f>
        <v/>
      </c>
      <c r="H116" s="328" t="str">
        <f>IF(FACTURAS!I116="","",FACTURAS!I116)</f>
        <v/>
      </c>
      <c r="I116" s="329"/>
      <c r="J116" s="202" t="e">
        <f>VLOOKUP(H116,BDPRODUCTOS!$B:$C,2,0)</f>
        <v>#N/A</v>
      </c>
      <c r="K116" s="31" t="str">
        <f>FACTURAS!M116</f>
        <v/>
      </c>
    </row>
    <row r="117" spans="1:11" ht="10.5" customHeight="1" x14ac:dyDescent="0.2">
      <c r="A117" s="201" t="str">
        <f>IF(FACTURAS!A117=0,"",FACTURAS!A117)</f>
        <v/>
      </c>
      <c r="B117" s="328" t="str">
        <f>IF(FACTURAS!B117="","",FACTURAS!B117)</f>
        <v/>
      </c>
      <c r="C117" s="329"/>
      <c r="D117" s="202" t="e">
        <f>VLOOKUP(B117,BDPRODUCTOS!$B:$C,2,0)</f>
        <v>#N/A</v>
      </c>
      <c r="E117" s="31" t="str">
        <f>FACTURAS!F117</f>
        <v/>
      </c>
      <c r="G117" s="201" t="str">
        <f>IF(FACTURAS!H117=0,"",FACTURAS!H117)</f>
        <v/>
      </c>
      <c r="H117" s="328" t="str">
        <f>IF(FACTURAS!I117="","",FACTURAS!I117)</f>
        <v/>
      </c>
      <c r="I117" s="329"/>
      <c r="J117" s="202" t="e">
        <f>VLOOKUP(H117,BDPRODUCTOS!$B:$C,2,0)</f>
        <v>#N/A</v>
      </c>
      <c r="K117" s="31" t="str">
        <f>FACTURAS!M117</f>
        <v/>
      </c>
    </row>
    <row r="118" spans="1:11" ht="10.5" customHeight="1" x14ac:dyDescent="0.2">
      <c r="A118" s="201" t="str">
        <f>IF(FACTURAS!A118=0,"",FACTURAS!A118)</f>
        <v/>
      </c>
      <c r="B118" s="328" t="str">
        <f>IF(FACTURAS!B118="","",FACTURAS!B118)</f>
        <v/>
      </c>
      <c r="C118" s="329"/>
      <c r="D118" s="202" t="e">
        <f>VLOOKUP(B118,BDPRODUCTOS!$B:$C,2,0)</f>
        <v>#N/A</v>
      </c>
      <c r="E118" s="31" t="str">
        <f>FACTURAS!F118</f>
        <v/>
      </c>
      <c r="G118" s="201" t="str">
        <f>IF(FACTURAS!H118=0,"",FACTURAS!H118)</f>
        <v/>
      </c>
      <c r="H118" s="328" t="str">
        <f>IF(FACTURAS!I118="","",FACTURAS!I118)</f>
        <v/>
      </c>
      <c r="I118" s="329"/>
      <c r="J118" s="202" t="e">
        <f>VLOOKUP(H118,BDPRODUCTOS!$B:$C,2,0)</f>
        <v>#N/A</v>
      </c>
      <c r="K118" s="31" t="str">
        <f>FACTURAS!M118</f>
        <v/>
      </c>
    </row>
    <row r="119" spans="1:11" ht="10.5" customHeight="1" x14ac:dyDescent="0.2">
      <c r="A119" s="201" t="str">
        <f>IF(FACTURAS!A119=0,"",FACTURAS!A119)</f>
        <v/>
      </c>
      <c r="B119" s="328" t="str">
        <f>IF(FACTURAS!B119="","",FACTURAS!B119)</f>
        <v/>
      </c>
      <c r="C119" s="329"/>
      <c r="D119" s="202" t="e">
        <f>VLOOKUP(B119,BDPRODUCTOS!$B:$C,2,0)</f>
        <v>#N/A</v>
      </c>
      <c r="E119" s="31" t="str">
        <f>FACTURAS!F119</f>
        <v/>
      </c>
      <c r="G119" s="201" t="str">
        <f>IF(FACTURAS!H119=0,"",FACTURAS!H119)</f>
        <v/>
      </c>
      <c r="H119" s="328" t="str">
        <f>IF(FACTURAS!I119="","",FACTURAS!I119)</f>
        <v/>
      </c>
      <c r="I119" s="329"/>
      <c r="J119" s="202" t="e">
        <f>VLOOKUP(H119,BDPRODUCTOS!$B:$C,2,0)</f>
        <v>#N/A</v>
      </c>
      <c r="K119" s="31" t="str">
        <f>FACTURAS!M119</f>
        <v/>
      </c>
    </row>
    <row r="120" spans="1:11" ht="10.5" customHeight="1" x14ac:dyDescent="0.2">
      <c r="A120" s="201" t="str">
        <f>IF(FACTURAS!A120=0,"",FACTURAS!A120)</f>
        <v/>
      </c>
      <c r="B120" s="328" t="str">
        <f>IF(FACTURAS!B120="","",FACTURAS!B120)</f>
        <v/>
      </c>
      <c r="C120" s="329"/>
      <c r="D120" s="202" t="e">
        <f>VLOOKUP(B120,BDPRODUCTOS!$B:$C,2,0)</f>
        <v>#N/A</v>
      </c>
      <c r="E120" s="31" t="str">
        <f>FACTURAS!F120</f>
        <v/>
      </c>
      <c r="G120" s="201" t="str">
        <f>IF(FACTURAS!H120=0,"",FACTURAS!H120)</f>
        <v/>
      </c>
      <c r="H120" s="328" t="str">
        <f>IF(FACTURAS!I120="","",FACTURAS!I120)</f>
        <v/>
      </c>
      <c r="I120" s="329"/>
      <c r="J120" s="202" t="e">
        <f>VLOOKUP(H120,BDPRODUCTOS!$B:$C,2,0)</f>
        <v>#N/A</v>
      </c>
      <c r="K120" s="31" t="str">
        <f>FACTURAS!M120</f>
        <v/>
      </c>
    </row>
    <row r="121" spans="1:11" ht="10.5" customHeight="1" x14ac:dyDescent="0.2">
      <c r="A121" s="201" t="str">
        <f>IF(FACTURAS!A121=0,"",FACTURAS!A121)</f>
        <v/>
      </c>
      <c r="B121" s="328" t="str">
        <f>IF(FACTURAS!B121="","",FACTURAS!B121)</f>
        <v/>
      </c>
      <c r="C121" s="329"/>
      <c r="D121" s="202" t="e">
        <f>VLOOKUP(B121,BDPRODUCTOS!$B:$C,2,0)</f>
        <v>#N/A</v>
      </c>
      <c r="E121" s="31" t="str">
        <f>FACTURAS!F121</f>
        <v/>
      </c>
      <c r="G121" s="201" t="str">
        <f>IF(FACTURAS!H121=0,"",FACTURAS!H121)</f>
        <v/>
      </c>
      <c r="H121" s="328" t="str">
        <f>IF(FACTURAS!I121="","",FACTURAS!I121)</f>
        <v/>
      </c>
      <c r="I121" s="329"/>
      <c r="J121" s="202" t="e">
        <f>VLOOKUP(H121,BDPRODUCTOS!$B:$C,2,0)</f>
        <v>#N/A</v>
      </c>
      <c r="K121" s="31" t="str">
        <f>FACTURAS!M121</f>
        <v/>
      </c>
    </row>
    <row r="122" spans="1:11" ht="10.5" customHeight="1" x14ac:dyDescent="0.2">
      <c r="A122" s="201" t="str">
        <f>IF(FACTURAS!A122=0,"",FACTURAS!A122)</f>
        <v/>
      </c>
      <c r="B122" s="328" t="str">
        <f>IF(FACTURAS!B122="","",FACTURAS!B122)</f>
        <v/>
      </c>
      <c r="C122" s="329"/>
      <c r="D122" s="202" t="e">
        <f>VLOOKUP(B122,BDPRODUCTOS!$B:$C,2,0)</f>
        <v>#N/A</v>
      </c>
      <c r="E122" s="31" t="str">
        <f>FACTURAS!F122</f>
        <v/>
      </c>
      <c r="G122" s="201" t="str">
        <f>IF(FACTURAS!H122=0,"",FACTURAS!H122)</f>
        <v/>
      </c>
      <c r="H122" s="328" t="str">
        <f>IF(FACTURAS!I122="","",FACTURAS!I122)</f>
        <v/>
      </c>
      <c r="I122" s="329"/>
      <c r="J122" s="202" t="e">
        <f>VLOOKUP(H122,BDPRODUCTOS!$B:$C,2,0)</f>
        <v>#N/A</v>
      </c>
      <c r="K122" s="31" t="str">
        <f>FACTURAS!M122</f>
        <v/>
      </c>
    </row>
    <row r="123" spans="1:11" ht="10.5" customHeight="1" x14ac:dyDescent="0.2">
      <c r="A123" s="201" t="str">
        <f>IF(FACTURAS!A123=0,"",FACTURAS!A123)</f>
        <v/>
      </c>
      <c r="B123" s="328" t="str">
        <f>IF(FACTURAS!B123="","",FACTURAS!B123)</f>
        <v/>
      </c>
      <c r="C123" s="329"/>
      <c r="D123" s="202" t="e">
        <f>VLOOKUP(B123,BDPRODUCTOS!$B:$C,2,0)</f>
        <v>#N/A</v>
      </c>
      <c r="E123" s="31" t="str">
        <f>FACTURAS!F123</f>
        <v/>
      </c>
      <c r="G123" s="201" t="str">
        <f>IF(FACTURAS!H123=0,"",FACTURAS!H123)</f>
        <v/>
      </c>
      <c r="H123" s="328" t="str">
        <f>IF(FACTURAS!I123="","",FACTURAS!I123)</f>
        <v/>
      </c>
      <c r="I123" s="329"/>
      <c r="J123" s="202" t="e">
        <f>VLOOKUP(H123,BDPRODUCTOS!$B:$C,2,0)</f>
        <v>#N/A</v>
      </c>
      <c r="K123" s="31" t="str">
        <f>FACTURAS!M123</f>
        <v/>
      </c>
    </row>
    <row r="124" spans="1:11" ht="10.5" customHeight="1" x14ac:dyDescent="0.2">
      <c r="A124" s="201" t="str">
        <f>IF(FACTURAS!A124=0,"",FACTURAS!A124)</f>
        <v/>
      </c>
      <c r="B124" s="328" t="str">
        <f>IF(FACTURAS!B124="","",FACTURAS!B124)</f>
        <v/>
      </c>
      <c r="C124" s="329"/>
      <c r="D124" s="202" t="e">
        <f>VLOOKUP(B124,BDPRODUCTOS!$B:$C,2,0)</f>
        <v>#N/A</v>
      </c>
      <c r="E124" s="31" t="str">
        <f>FACTURAS!F124</f>
        <v/>
      </c>
      <c r="G124" s="201" t="str">
        <f>IF(FACTURAS!H124=0,"",FACTURAS!H124)</f>
        <v/>
      </c>
      <c r="H124" s="328" t="str">
        <f>IF(FACTURAS!I124="","",FACTURAS!I124)</f>
        <v/>
      </c>
      <c r="I124" s="329"/>
      <c r="J124" s="202" t="e">
        <f>VLOOKUP(H124,BDPRODUCTOS!$B:$C,2,0)</f>
        <v>#N/A</v>
      </c>
      <c r="K124" s="31" t="str">
        <f>FACTURAS!M124</f>
        <v/>
      </c>
    </row>
    <row r="125" spans="1:11" ht="10.5" customHeight="1" x14ac:dyDescent="0.2">
      <c r="A125" s="201" t="str">
        <f>IF(FACTURAS!A125=0,"",FACTURAS!A125)</f>
        <v/>
      </c>
      <c r="B125" s="328" t="str">
        <f>IF(FACTURAS!B125="","",FACTURAS!B125)</f>
        <v/>
      </c>
      <c r="C125" s="329"/>
      <c r="D125" s="202" t="e">
        <f>VLOOKUP(B125,BDPRODUCTOS!$B:$C,2,0)</f>
        <v>#N/A</v>
      </c>
      <c r="E125" s="31" t="str">
        <f>FACTURAS!F125</f>
        <v/>
      </c>
      <c r="G125" s="201" t="str">
        <f>IF(FACTURAS!H125=0,"",FACTURAS!H125)</f>
        <v/>
      </c>
      <c r="H125" s="328" t="str">
        <f>IF(FACTURAS!I125="","",FACTURAS!I125)</f>
        <v/>
      </c>
      <c r="I125" s="329"/>
      <c r="J125" s="202" t="e">
        <f>VLOOKUP(H125,BDPRODUCTOS!$B:$C,2,0)</f>
        <v>#N/A</v>
      </c>
      <c r="K125" s="31" t="str">
        <f>FACTURAS!M125</f>
        <v/>
      </c>
    </row>
    <row r="126" spans="1:11" ht="10.5" customHeight="1" x14ac:dyDescent="0.2">
      <c r="A126" s="201" t="str">
        <f>IF(FACTURAS!A126=0,"",FACTURAS!A126)</f>
        <v/>
      </c>
      <c r="B126" s="337" t="str">
        <f>IF(FACTURAS!B126="","",FACTURAS!B126)</f>
        <v/>
      </c>
      <c r="C126" s="329"/>
      <c r="D126" s="204" t="e">
        <f>VLOOKUP(B126,BDPRODUCTOS!$B:$C,2,0)</f>
        <v>#N/A</v>
      </c>
      <c r="E126" s="31" t="str">
        <f>FACTURAS!F126</f>
        <v/>
      </c>
      <c r="G126" s="201" t="str">
        <f>IF(FACTURAS!H126=0,"",FACTURAS!H126)</f>
        <v/>
      </c>
      <c r="H126" s="337" t="str">
        <f>IF(FACTURAS!I126="","",FACTURAS!I126)</f>
        <v/>
      </c>
      <c r="I126" s="338"/>
      <c r="J126" s="204" t="e">
        <f>VLOOKUP(H126,BDPRODUCTOS!$B:$C,2,0)</f>
        <v>#N/A</v>
      </c>
      <c r="K126" s="31" t="str">
        <f>FACTURAS!M126</f>
        <v/>
      </c>
    </row>
    <row r="127" spans="1:11" ht="20.100000000000001" customHeight="1" x14ac:dyDescent="0.2">
      <c r="A127" s="42"/>
      <c r="B127" s="205" t="s">
        <v>0</v>
      </c>
      <c r="C127" s="298">
        <f>SUM(E113:E126)</f>
        <v>0</v>
      </c>
      <c r="D127" s="299"/>
      <c r="E127" s="300"/>
      <c r="G127" s="42"/>
      <c r="H127" s="205" t="s">
        <v>0</v>
      </c>
      <c r="I127" s="298">
        <f>SUM(K113:K126)</f>
        <v>0</v>
      </c>
      <c r="J127" s="299"/>
      <c r="K127" s="300"/>
    </row>
    <row r="130" spans="1:11" ht="15" customHeight="1" x14ac:dyDescent="0.2">
      <c r="A130" s="331" t="s">
        <v>17</v>
      </c>
      <c r="B130" s="307"/>
      <c r="C130" s="307"/>
      <c r="D130" s="188"/>
      <c r="E130" s="3" t="s">
        <v>16</v>
      </c>
      <c r="G130" s="331" t="s">
        <v>17</v>
      </c>
      <c r="H130" s="307"/>
      <c r="I130" s="307"/>
      <c r="J130" s="188"/>
      <c r="K130" s="3" t="s">
        <v>16</v>
      </c>
    </row>
    <row r="131" spans="1:11" ht="15" customHeight="1" x14ac:dyDescent="0.2">
      <c r="A131" s="332"/>
      <c r="B131" s="309"/>
      <c r="C131" s="309"/>
      <c r="D131" s="189"/>
      <c r="E131" s="5">
        <f>$N$3</f>
        <v>44499</v>
      </c>
      <c r="G131" s="332"/>
      <c r="H131" s="309"/>
      <c r="I131" s="309"/>
      <c r="J131" s="189"/>
      <c r="K131" s="5">
        <f>$N$3</f>
        <v>44499</v>
      </c>
    </row>
    <row r="132" spans="1:11" ht="10.5" customHeight="1" x14ac:dyDescent="0.2">
      <c r="A132" s="330" t="s">
        <v>15</v>
      </c>
      <c r="B132" s="297"/>
      <c r="C132" s="297"/>
      <c r="D132" s="190"/>
      <c r="E132" s="7">
        <f>$N$3</f>
        <v>44499</v>
      </c>
      <c r="G132" s="330" t="s">
        <v>15</v>
      </c>
      <c r="H132" s="297"/>
      <c r="I132" s="297"/>
      <c r="J132" s="190"/>
      <c r="K132" s="7">
        <f>$N$3</f>
        <v>44499</v>
      </c>
    </row>
    <row r="133" spans="1:11" ht="10.5" customHeight="1" x14ac:dyDescent="0.2">
      <c r="A133" s="330" t="s">
        <v>14</v>
      </c>
      <c r="B133" s="297"/>
      <c r="C133" s="297"/>
      <c r="D133" s="190"/>
      <c r="E133" s="10">
        <f>$N$3</f>
        <v>44499</v>
      </c>
      <c r="G133" s="330" t="s">
        <v>14</v>
      </c>
      <c r="H133" s="297"/>
      <c r="I133" s="297"/>
      <c r="J133" s="190"/>
      <c r="K133" s="10">
        <f>$N$3</f>
        <v>44499</v>
      </c>
    </row>
    <row r="134" spans="1:11" ht="10.5" customHeight="1" x14ac:dyDescent="0.2">
      <c r="A134" s="330" t="s">
        <v>13</v>
      </c>
      <c r="B134" s="297"/>
      <c r="C134" s="297"/>
      <c r="D134" s="190"/>
      <c r="E134" s="13" t="s">
        <v>12</v>
      </c>
      <c r="G134" s="330" t="s">
        <v>13</v>
      </c>
      <c r="H134" s="297"/>
      <c r="I134" s="297"/>
      <c r="J134" s="190"/>
      <c r="K134" s="13" t="s">
        <v>12</v>
      </c>
    </row>
    <row r="135" spans="1:11" ht="10.5" customHeight="1" x14ac:dyDescent="0.2">
      <c r="A135" s="195"/>
      <c r="B135" s="36">
        <v>3017216119</v>
      </c>
      <c r="C135" s="36"/>
      <c r="D135" s="190"/>
      <c r="E135" s="333">
        <f>FACTURAS!F135</f>
        <v>0</v>
      </c>
      <c r="G135" s="195"/>
      <c r="H135" s="36">
        <v>3017216119</v>
      </c>
      <c r="I135" s="36"/>
      <c r="J135" s="190"/>
      <c r="K135" s="333">
        <f>FACTURAS!M135</f>
        <v>0</v>
      </c>
    </row>
    <row r="136" spans="1:11" ht="10.5" customHeight="1" x14ac:dyDescent="0.2">
      <c r="A136" s="335" t="s">
        <v>11</v>
      </c>
      <c r="B136" s="336"/>
      <c r="C136" s="336"/>
      <c r="D136" s="197"/>
      <c r="E136" s="334"/>
      <c r="G136" s="335" t="s">
        <v>11</v>
      </c>
      <c r="H136" s="336"/>
      <c r="I136" s="336"/>
      <c r="J136" s="197"/>
      <c r="K136" s="334"/>
    </row>
    <row r="137" spans="1:11" ht="10.5" customHeight="1" x14ac:dyDescent="0.2">
      <c r="A137" s="20" t="s">
        <v>10</v>
      </c>
      <c r="B137" s="313" t="e">
        <f>FACTURAS!B137</f>
        <v>#N/A</v>
      </c>
      <c r="C137" s="314"/>
      <c r="D137" s="314"/>
      <c r="E137" s="315"/>
      <c r="G137" s="20" t="s">
        <v>10</v>
      </c>
      <c r="H137" s="313" t="e">
        <f>FACTURAS!I137</f>
        <v>#N/A</v>
      </c>
      <c r="I137" s="314"/>
      <c r="J137" s="314"/>
      <c r="K137" s="315"/>
    </row>
    <row r="138" spans="1:11" ht="10.5" customHeight="1" x14ac:dyDescent="0.2">
      <c r="A138" s="21" t="s">
        <v>9</v>
      </c>
      <c r="B138" s="294" t="e">
        <f>FACTURAS!B138</f>
        <v>#N/A</v>
      </c>
      <c r="C138" s="295"/>
      <c r="D138" s="295"/>
      <c r="E138" s="296"/>
      <c r="G138" s="21" t="s">
        <v>9</v>
      </c>
      <c r="H138" s="294" t="e">
        <f>FACTURAS!I138</f>
        <v>#N/A</v>
      </c>
      <c r="I138" s="295"/>
      <c r="J138" s="295"/>
      <c r="K138" s="296"/>
    </row>
    <row r="139" spans="1:11" ht="10.5" customHeight="1" x14ac:dyDescent="0.2">
      <c r="A139" s="21" t="s">
        <v>8</v>
      </c>
      <c r="B139" s="294" t="e">
        <f>FACTURAS!B139</f>
        <v>#N/A</v>
      </c>
      <c r="C139" s="295"/>
      <c r="D139" s="295"/>
      <c r="E139" s="296"/>
      <c r="G139" s="21" t="s">
        <v>8</v>
      </c>
      <c r="H139" s="294" t="e">
        <f>FACTURAS!I139</f>
        <v>#N/A</v>
      </c>
      <c r="I139" s="295"/>
      <c r="J139" s="295"/>
      <c r="K139" s="296"/>
    </row>
    <row r="140" spans="1:11" ht="10.5" customHeight="1" x14ac:dyDescent="0.2">
      <c r="A140" s="21" t="s">
        <v>7</v>
      </c>
      <c r="B140" s="294" t="e">
        <f>FACTURAS!B140</f>
        <v>#N/A</v>
      </c>
      <c r="C140" s="295"/>
      <c r="D140" s="295"/>
      <c r="E140" s="296"/>
      <c r="G140" s="21" t="s">
        <v>7</v>
      </c>
      <c r="H140" s="294" t="e">
        <f>FACTURAS!I140</f>
        <v>#N/A</v>
      </c>
      <c r="I140" s="295"/>
      <c r="J140" s="295"/>
      <c r="K140" s="296"/>
    </row>
    <row r="141" spans="1:11" ht="10.5" customHeight="1" x14ac:dyDescent="0.2">
      <c r="A141" s="21" t="s">
        <v>6</v>
      </c>
      <c r="B141" s="294" t="e">
        <f>FACTURAS!B141</f>
        <v>#N/A</v>
      </c>
      <c r="C141" s="295"/>
      <c r="D141" s="295"/>
      <c r="E141" s="296"/>
      <c r="G141" s="21" t="s">
        <v>6</v>
      </c>
      <c r="H141" s="294" t="e">
        <f>FACTURAS!I141</f>
        <v>#N/A</v>
      </c>
      <c r="I141" s="295"/>
      <c r="J141" s="295"/>
      <c r="K141" s="296"/>
    </row>
    <row r="142" spans="1:11" ht="10.5" customHeight="1" x14ac:dyDescent="0.2">
      <c r="A142" s="22" t="s">
        <v>5</v>
      </c>
      <c r="B142" s="294" t="e">
        <f>FACTURAS!B142</f>
        <v>#N/A</v>
      </c>
      <c r="C142" s="295"/>
      <c r="D142" s="295"/>
      <c r="E142" s="296"/>
      <c r="G142" s="22" t="s">
        <v>5</v>
      </c>
      <c r="H142" s="294" t="e">
        <f>FACTURAS!I142</f>
        <v>#N/A</v>
      </c>
      <c r="I142" s="295"/>
      <c r="J142" s="295"/>
      <c r="K142" s="296"/>
    </row>
    <row r="143" spans="1:11" ht="10.5" customHeight="1" x14ac:dyDescent="0.2">
      <c r="A143" s="23" t="s">
        <v>4</v>
      </c>
      <c r="B143" s="291" t="e">
        <f>FACTURAS!B143</f>
        <v>#N/A</v>
      </c>
      <c r="C143" s="292"/>
      <c r="D143" s="292"/>
      <c r="E143" s="293"/>
      <c r="G143" s="23" t="s">
        <v>4</v>
      </c>
      <c r="H143" s="291" t="e">
        <f>FACTURAS!I143</f>
        <v>#N/A</v>
      </c>
      <c r="I143" s="292"/>
      <c r="J143" s="292"/>
      <c r="K143" s="293"/>
    </row>
    <row r="144" spans="1:11" ht="10.5" customHeight="1" x14ac:dyDescent="0.2">
      <c r="A144" s="24" t="s">
        <v>3</v>
      </c>
      <c r="B144" s="341" t="s">
        <v>2</v>
      </c>
      <c r="C144" s="342"/>
      <c r="D144" s="26"/>
      <c r="E144" s="27" t="s">
        <v>1</v>
      </c>
      <c r="G144" s="24" t="s">
        <v>3</v>
      </c>
      <c r="H144" s="341" t="s">
        <v>2</v>
      </c>
      <c r="I144" s="342"/>
      <c r="J144" s="26"/>
      <c r="K144" s="27" t="s">
        <v>1</v>
      </c>
    </row>
    <row r="145" spans="1:11" ht="10.5" customHeight="1" x14ac:dyDescent="0.2">
      <c r="A145" s="198" t="str">
        <f>IF(FACTURAS!A145=0,"",FACTURAS!A145)</f>
        <v/>
      </c>
      <c r="B145" s="313" t="str">
        <f>IF(FACTURAS!B145="","",FACTURAS!B145)</f>
        <v/>
      </c>
      <c r="C145" s="339"/>
      <c r="D145" s="199" t="e">
        <f>VLOOKUP(B145,BDPRODUCTOS!$B:$C,2,0)</f>
        <v>#N/A</v>
      </c>
      <c r="E145" s="31" t="str">
        <f>FACTURAS!F145</f>
        <v/>
      </c>
      <c r="G145" s="198" t="str">
        <f>IF(FACTURAS!H145=0,"",FACTURAS!H145)</f>
        <v/>
      </c>
      <c r="H145" s="313" t="str">
        <f>IF(FACTURAS!I145="","",FACTURAS!I145)</f>
        <v/>
      </c>
      <c r="I145" s="339"/>
      <c r="J145" s="199" t="e">
        <f>VLOOKUP(H145,BDPRODUCTOS!$B:$C,2,0)</f>
        <v>#N/A</v>
      </c>
      <c r="K145" s="31" t="str">
        <f>FACTURAS!M145</f>
        <v/>
      </c>
    </row>
    <row r="146" spans="1:11" ht="10.5" customHeight="1" x14ac:dyDescent="0.2">
      <c r="A146" s="201" t="str">
        <f>IF(FACTURAS!A146=0,"",FACTURAS!A146)</f>
        <v/>
      </c>
      <c r="B146" s="328" t="str">
        <f>IF(FACTURAS!B146="","",FACTURAS!B146)</f>
        <v/>
      </c>
      <c r="C146" s="329"/>
      <c r="D146" s="202" t="e">
        <f>VLOOKUP(B146,BDPRODUCTOS!$B:$C,2,0)</f>
        <v>#N/A</v>
      </c>
      <c r="E146" s="31" t="str">
        <f>FACTURAS!F146</f>
        <v/>
      </c>
      <c r="G146" s="201" t="str">
        <f>IF(FACTURAS!H146=0,"",FACTURAS!H146)</f>
        <v/>
      </c>
      <c r="H146" s="328" t="str">
        <f>IF(FACTURAS!I146="","",FACTURAS!I146)</f>
        <v/>
      </c>
      <c r="I146" s="329"/>
      <c r="J146" s="202" t="e">
        <f>VLOOKUP(H146,BDPRODUCTOS!$B:$C,2,0)</f>
        <v>#N/A</v>
      </c>
      <c r="K146" s="31" t="str">
        <f>FACTURAS!M146</f>
        <v/>
      </c>
    </row>
    <row r="147" spans="1:11" ht="10.5" customHeight="1" x14ac:dyDescent="0.2">
      <c r="A147" s="201" t="str">
        <f>IF(FACTURAS!A147=0,"",FACTURAS!A147)</f>
        <v/>
      </c>
      <c r="B147" s="328" t="str">
        <f>IF(FACTURAS!B147="","",FACTURAS!B147)</f>
        <v/>
      </c>
      <c r="C147" s="329"/>
      <c r="D147" s="202" t="e">
        <f>VLOOKUP(B147,BDPRODUCTOS!$B:$C,2,0)</f>
        <v>#N/A</v>
      </c>
      <c r="E147" s="31" t="str">
        <f>FACTURAS!F147</f>
        <v/>
      </c>
      <c r="G147" s="201" t="str">
        <f>IF(FACTURAS!H147=0,"",FACTURAS!H147)</f>
        <v/>
      </c>
      <c r="H147" s="328" t="str">
        <f>IF(FACTURAS!I147="","",FACTURAS!I147)</f>
        <v/>
      </c>
      <c r="I147" s="329"/>
      <c r="J147" s="202" t="e">
        <f>VLOOKUP(H147,BDPRODUCTOS!$B:$C,2,0)</f>
        <v>#N/A</v>
      </c>
      <c r="K147" s="31" t="str">
        <f>FACTURAS!M147</f>
        <v/>
      </c>
    </row>
    <row r="148" spans="1:11" ht="10.5" customHeight="1" x14ac:dyDescent="0.2">
      <c r="A148" s="201" t="str">
        <f>IF(FACTURAS!A148=0,"",FACTURAS!A148)</f>
        <v/>
      </c>
      <c r="B148" s="328" t="str">
        <f>IF(FACTURAS!B148="","",FACTURAS!B148)</f>
        <v/>
      </c>
      <c r="C148" s="329"/>
      <c r="D148" s="202" t="e">
        <f>VLOOKUP(B148,BDPRODUCTOS!$B:$C,2,0)</f>
        <v>#N/A</v>
      </c>
      <c r="E148" s="31" t="str">
        <f>FACTURAS!F148</f>
        <v/>
      </c>
      <c r="G148" s="201" t="str">
        <f>IF(FACTURAS!H148=0,"",FACTURAS!H148)</f>
        <v/>
      </c>
      <c r="H148" s="328" t="str">
        <f>IF(FACTURAS!I148="","",FACTURAS!I148)</f>
        <v/>
      </c>
      <c r="I148" s="329"/>
      <c r="J148" s="202" t="e">
        <f>VLOOKUP(H148,BDPRODUCTOS!$B:$C,2,0)</f>
        <v>#N/A</v>
      </c>
      <c r="K148" s="31" t="str">
        <f>FACTURAS!M148</f>
        <v/>
      </c>
    </row>
    <row r="149" spans="1:11" ht="10.5" customHeight="1" x14ac:dyDescent="0.2">
      <c r="A149" s="201" t="str">
        <f>IF(FACTURAS!A149=0,"",FACTURAS!A149)</f>
        <v/>
      </c>
      <c r="B149" s="328" t="str">
        <f>IF(FACTURAS!B149="","",FACTURAS!B149)</f>
        <v/>
      </c>
      <c r="C149" s="329"/>
      <c r="D149" s="202" t="e">
        <f>VLOOKUP(B149,BDPRODUCTOS!$B:$C,2,0)</f>
        <v>#N/A</v>
      </c>
      <c r="E149" s="31" t="str">
        <f>FACTURAS!F149</f>
        <v/>
      </c>
      <c r="G149" s="201" t="str">
        <f>IF(FACTURAS!H149=0,"",FACTURAS!H149)</f>
        <v/>
      </c>
      <c r="H149" s="328" t="str">
        <f>IF(FACTURAS!I149="","",FACTURAS!I149)</f>
        <v/>
      </c>
      <c r="I149" s="329"/>
      <c r="J149" s="202" t="e">
        <f>VLOOKUP(H149,BDPRODUCTOS!$B:$C,2,0)</f>
        <v>#N/A</v>
      </c>
      <c r="K149" s="31" t="str">
        <f>FACTURAS!M149</f>
        <v/>
      </c>
    </row>
    <row r="150" spans="1:11" ht="10.5" customHeight="1" x14ac:dyDescent="0.2">
      <c r="A150" s="201" t="str">
        <f>IF(FACTURAS!A150=0,"",FACTURAS!A150)</f>
        <v/>
      </c>
      <c r="B150" s="328" t="str">
        <f>IF(FACTURAS!B150="","",FACTURAS!B150)</f>
        <v/>
      </c>
      <c r="C150" s="329"/>
      <c r="D150" s="202" t="e">
        <f>VLOOKUP(B150,BDPRODUCTOS!$B:$C,2,0)</f>
        <v>#N/A</v>
      </c>
      <c r="E150" s="31" t="str">
        <f>FACTURAS!F150</f>
        <v/>
      </c>
      <c r="G150" s="201" t="str">
        <f>IF(FACTURAS!H150=0,"",FACTURAS!H150)</f>
        <v/>
      </c>
      <c r="H150" s="328" t="str">
        <f>IF(FACTURAS!I150="","",FACTURAS!I150)</f>
        <v/>
      </c>
      <c r="I150" s="329"/>
      <c r="J150" s="202" t="e">
        <f>VLOOKUP(H150,BDPRODUCTOS!$B:$C,2,0)</f>
        <v>#N/A</v>
      </c>
      <c r="K150" s="31" t="str">
        <f>FACTURAS!M150</f>
        <v/>
      </c>
    </row>
    <row r="151" spans="1:11" ht="10.5" customHeight="1" x14ac:dyDescent="0.2">
      <c r="A151" s="201" t="str">
        <f>IF(FACTURAS!A151=0,"",FACTURAS!A151)</f>
        <v/>
      </c>
      <c r="B151" s="328" t="str">
        <f>IF(FACTURAS!B151="","",FACTURAS!B151)</f>
        <v/>
      </c>
      <c r="C151" s="329"/>
      <c r="D151" s="202" t="e">
        <f>VLOOKUP(B151,BDPRODUCTOS!$B:$C,2,0)</f>
        <v>#N/A</v>
      </c>
      <c r="E151" s="31" t="str">
        <f>FACTURAS!F151</f>
        <v/>
      </c>
      <c r="G151" s="201" t="str">
        <f>IF(FACTURAS!H151=0,"",FACTURAS!H151)</f>
        <v/>
      </c>
      <c r="H151" s="328" t="str">
        <f>IF(FACTURAS!I151="","",FACTURAS!I151)</f>
        <v/>
      </c>
      <c r="I151" s="329"/>
      <c r="J151" s="202" t="e">
        <f>VLOOKUP(H151,BDPRODUCTOS!$B:$C,2,0)</f>
        <v>#N/A</v>
      </c>
      <c r="K151" s="31" t="str">
        <f>FACTURAS!M151</f>
        <v/>
      </c>
    </row>
    <row r="152" spans="1:11" ht="10.5" customHeight="1" x14ac:dyDescent="0.2">
      <c r="A152" s="201" t="str">
        <f>IF(FACTURAS!A152=0,"",FACTURAS!A152)</f>
        <v/>
      </c>
      <c r="B152" s="328" t="str">
        <f>IF(FACTURAS!B152="","",FACTURAS!B152)</f>
        <v/>
      </c>
      <c r="C152" s="329"/>
      <c r="D152" s="202" t="e">
        <f>VLOOKUP(B152,BDPRODUCTOS!$B:$C,2,0)</f>
        <v>#N/A</v>
      </c>
      <c r="E152" s="31" t="str">
        <f>FACTURAS!F152</f>
        <v/>
      </c>
      <c r="G152" s="201" t="str">
        <f>IF(FACTURAS!H152=0,"",FACTURAS!H152)</f>
        <v/>
      </c>
      <c r="H152" s="328" t="str">
        <f>IF(FACTURAS!I152="","",FACTURAS!I152)</f>
        <v/>
      </c>
      <c r="I152" s="329"/>
      <c r="J152" s="202" t="e">
        <f>VLOOKUP(H152,BDPRODUCTOS!$B:$C,2,0)</f>
        <v>#N/A</v>
      </c>
      <c r="K152" s="31" t="str">
        <f>FACTURAS!M152</f>
        <v/>
      </c>
    </row>
    <row r="153" spans="1:11" ht="10.5" customHeight="1" x14ac:dyDescent="0.2">
      <c r="A153" s="201" t="str">
        <f>IF(FACTURAS!A153=0,"",FACTURAS!A153)</f>
        <v/>
      </c>
      <c r="B153" s="328" t="str">
        <f>IF(FACTURAS!B153="","",FACTURAS!B153)</f>
        <v/>
      </c>
      <c r="C153" s="329"/>
      <c r="D153" s="202" t="e">
        <f>VLOOKUP(B153,BDPRODUCTOS!$B:$C,2,0)</f>
        <v>#N/A</v>
      </c>
      <c r="E153" s="31" t="str">
        <f>FACTURAS!F153</f>
        <v/>
      </c>
      <c r="G153" s="201" t="str">
        <f>IF(FACTURAS!H153=0,"",FACTURAS!H153)</f>
        <v/>
      </c>
      <c r="H153" s="328" t="str">
        <f>IF(FACTURAS!I153="","",FACTURAS!I153)</f>
        <v/>
      </c>
      <c r="I153" s="329"/>
      <c r="J153" s="202" t="e">
        <f>VLOOKUP(H153,BDPRODUCTOS!$B:$C,2,0)</f>
        <v>#N/A</v>
      </c>
      <c r="K153" s="31" t="str">
        <f>FACTURAS!M153</f>
        <v/>
      </c>
    </row>
    <row r="154" spans="1:11" ht="10.5" customHeight="1" x14ac:dyDescent="0.2">
      <c r="A154" s="201" t="str">
        <f>IF(FACTURAS!A154=0,"",FACTURAS!A154)</f>
        <v/>
      </c>
      <c r="B154" s="328" t="str">
        <f>IF(FACTURAS!B154="","",FACTURAS!B154)</f>
        <v/>
      </c>
      <c r="C154" s="329"/>
      <c r="D154" s="202" t="e">
        <f>VLOOKUP(B154,BDPRODUCTOS!$B:$C,2,0)</f>
        <v>#N/A</v>
      </c>
      <c r="E154" s="31" t="str">
        <f>FACTURAS!F154</f>
        <v/>
      </c>
      <c r="G154" s="201" t="str">
        <f>IF(FACTURAS!H154=0,"",FACTURAS!H154)</f>
        <v/>
      </c>
      <c r="H154" s="328" t="str">
        <f>IF(FACTURAS!I154="","",FACTURAS!I154)</f>
        <v/>
      </c>
      <c r="I154" s="329"/>
      <c r="J154" s="202" t="e">
        <f>VLOOKUP(H154,BDPRODUCTOS!$B:$C,2,0)</f>
        <v>#N/A</v>
      </c>
      <c r="K154" s="31" t="str">
        <f>FACTURAS!M154</f>
        <v/>
      </c>
    </row>
    <row r="155" spans="1:11" ht="10.5" customHeight="1" x14ac:dyDescent="0.2">
      <c r="A155" s="201" t="str">
        <f>IF(FACTURAS!A155=0,"",FACTURAS!A155)</f>
        <v/>
      </c>
      <c r="B155" s="328" t="str">
        <f>IF(FACTURAS!B155="","",FACTURAS!B155)</f>
        <v/>
      </c>
      <c r="C155" s="329"/>
      <c r="D155" s="202" t="e">
        <f>VLOOKUP(B155,BDPRODUCTOS!$B:$C,2,0)</f>
        <v>#N/A</v>
      </c>
      <c r="E155" s="31" t="str">
        <f>FACTURAS!F155</f>
        <v/>
      </c>
      <c r="G155" s="201" t="str">
        <f>IF(FACTURAS!H155=0,"",FACTURAS!H155)</f>
        <v/>
      </c>
      <c r="H155" s="328" t="str">
        <f>IF(FACTURAS!I155="","",FACTURAS!I155)</f>
        <v/>
      </c>
      <c r="I155" s="329"/>
      <c r="J155" s="202" t="e">
        <f>VLOOKUP(H155,BDPRODUCTOS!$B:$C,2,0)</f>
        <v>#N/A</v>
      </c>
      <c r="K155" s="31" t="str">
        <f>FACTURAS!M155</f>
        <v/>
      </c>
    </row>
    <row r="156" spans="1:11" ht="10.5" customHeight="1" x14ac:dyDescent="0.2">
      <c r="A156" s="201" t="str">
        <f>IF(FACTURAS!A156=0,"",FACTURAS!A156)</f>
        <v/>
      </c>
      <c r="B156" s="328" t="str">
        <f>IF(FACTURAS!B156="","",FACTURAS!B156)</f>
        <v/>
      </c>
      <c r="C156" s="329"/>
      <c r="D156" s="202" t="e">
        <f>VLOOKUP(B156,BDPRODUCTOS!$B:$C,2,0)</f>
        <v>#N/A</v>
      </c>
      <c r="E156" s="31" t="str">
        <f>FACTURAS!F156</f>
        <v/>
      </c>
      <c r="G156" s="201" t="str">
        <f>IF(FACTURAS!H156=0,"",FACTURAS!H156)</f>
        <v/>
      </c>
      <c r="H156" s="328" t="str">
        <f>IF(FACTURAS!I156="","",FACTURAS!I156)</f>
        <v/>
      </c>
      <c r="I156" s="329"/>
      <c r="J156" s="202" t="e">
        <f>VLOOKUP(H156,BDPRODUCTOS!$B:$C,2,0)</f>
        <v>#N/A</v>
      </c>
      <c r="K156" s="31" t="str">
        <f>FACTURAS!M156</f>
        <v/>
      </c>
    </row>
    <row r="157" spans="1:11" ht="10.5" customHeight="1" x14ac:dyDescent="0.2">
      <c r="A157" s="201" t="str">
        <f>IF(FACTURAS!A157=0,"",FACTURAS!A157)</f>
        <v/>
      </c>
      <c r="B157" s="328" t="str">
        <f>IF(FACTURAS!B157="","",FACTURAS!B157)</f>
        <v/>
      </c>
      <c r="C157" s="329"/>
      <c r="D157" s="202" t="e">
        <f>VLOOKUP(B157,BDPRODUCTOS!$B:$C,2,0)</f>
        <v>#N/A</v>
      </c>
      <c r="E157" s="31" t="str">
        <f>FACTURAS!F157</f>
        <v/>
      </c>
      <c r="G157" s="201" t="str">
        <f>IF(FACTURAS!H157=0,"",FACTURAS!H157)</f>
        <v/>
      </c>
      <c r="H157" s="328" t="str">
        <f>IF(FACTURAS!I157="","",FACTURAS!I157)</f>
        <v/>
      </c>
      <c r="I157" s="329"/>
      <c r="J157" s="202" t="e">
        <f>VLOOKUP(H157,BDPRODUCTOS!$B:$C,2,0)</f>
        <v>#N/A</v>
      </c>
      <c r="K157" s="31" t="str">
        <f>FACTURAS!M157</f>
        <v/>
      </c>
    </row>
    <row r="158" spans="1:11" ht="10.5" customHeight="1" x14ac:dyDescent="0.2">
      <c r="A158" s="201" t="str">
        <f>IF(FACTURAS!A158=0,"",FACTURAS!A158)</f>
        <v/>
      </c>
      <c r="B158" s="337" t="str">
        <f>IF(FACTURAS!B158="","",FACTURAS!B158)</f>
        <v/>
      </c>
      <c r="C158" s="329"/>
      <c r="D158" s="204" t="e">
        <f>VLOOKUP(B158,BDPRODUCTOS!$B:$C,2,0)</f>
        <v>#N/A</v>
      </c>
      <c r="E158" s="31" t="str">
        <f>FACTURAS!F158</f>
        <v/>
      </c>
      <c r="G158" s="201" t="str">
        <f>IF(FACTURAS!H158=0,"",FACTURAS!H158)</f>
        <v/>
      </c>
      <c r="H158" s="337" t="str">
        <f>IF(FACTURAS!I158="","",FACTURAS!I158)</f>
        <v/>
      </c>
      <c r="I158" s="338"/>
      <c r="J158" s="204" t="e">
        <f>VLOOKUP(H158,BDPRODUCTOS!$B:$C,2,0)</f>
        <v>#N/A</v>
      </c>
      <c r="K158" s="31" t="str">
        <f>FACTURAS!M158</f>
        <v/>
      </c>
    </row>
    <row r="159" spans="1:11" ht="20.100000000000001" customHeight="1" x14ac:dyDescent="0.2">
      <c r="A159" s="42"/>
      <c r="B159" s="205" t="s">
        <v>0</v>
      </c>
      <c r="C159" s="298">
        <f>SUM(E145:E158)</f>
        <v>0</v>
      </c>
      <c r="D159" s="299"/>
      <c r="E159" s="300"/>
      <c r="G159" s="42"/>
      <c r="H159" s="205" t="s">
        <v>0</v>
      </c>
      <c r="I159" s="298">
        <f>SUM(K145:K158)</f>
        <v>0</v>
      </c>
      <c r="J159" s="299"/>
      <c r="K159" s="300"/>
    </row>
    <row r="162" spans="1:11" ht="15" customHeight="1" x14ac:dyDescent="0.2">
      <c r="A162" s="331" t="s">
        <v>17</v>
      </c>
      <c r="B162" s="307"/>
      <c r="C162" s="307"/>
      <c r="D162" s="188"/>
      <c r="E162" s="3" t="s">
        <v>16</v>
      </c>
      <c r="G162" s="331" t="s">
        <v>17</v>
      </c>
      <c r="H162" s="307"/>
      <c r="I162" s="307"/>
      <c r="J162" s="188"/>
      <c r="K162" s="3" t="s">
        <v>16</v>
      </c>
    </row>
    <row r="163" spans="1:11" ht="15" customHeight="1" x14ac:dyDescent="0.2">
      <c r="A163" s="332"/>
      <c r="B163" s="309"/>
      <c r="C163" s="309"/>
      <c r="D163" s="189"/>
      <c r="E163" s="5">
        <f>$N$3</f>
        <v>44499</v>
      </c>
      <c r="G163" s="332"/>
      <c r="H163" s="309"/>
      <c r="I163" s="309"/>
      <c r="J163" s="189"/>
      <c r="K163" s="5">
        <f>$N$3</f>
        <v>44499</v>
      </c>
    </row>
    <row r="164" spans="1:11" ht="10.5" customHeight="1" x14ac:dyDescent="0.2">
      <c r="A164" s="330" t="s">
        <v>15</v>
      </c>
      <c r="B164" s="297"/>
      <c r="C164" s="297"/>
      <c r="D164" s="190"/>
      <c r="E164" s="7">
        <f>$N$3</f>
        <v>44499</v>
      </c>
      <c r="G164" s="330" t="s">
        <v>15</v>
      </c>
      <c r="H164" s="297"/>
      <c r="I164" s="297"/>
      <c r="J164" s="190"/>
      <c r="K164" s="7">
        <f>$N$3</f>
        <v>44499</v>
      </c>
    </row>
    <row r="165" spans="1:11" ht="10.5" customHeight="1" x14ac:dyDescent="0.2">
      <c r="A165" s="330" t="s">
        <v>14</v>
      </c>
      <c r="B165" s="297"/>
      <c r="C165" s="297"/>
      <c r="D165" s="190"/>
      <c r="E165" s="10">
        <f>$N$3</f>
        <v>44499</v>
      </c>
      <c r="G165" s="330" t="s">
        <v>14</v>
      </c>
      <c r="H165" s="297"/>
      <c r="I165" s="297"/>
      <c r="J165" s="190"/>
      <c r="K165" s="10">
        <f>$N$3</f>
        <v>44499</v>
      </c>
    </row>
    <row r="166" spans="1:11" ht="10.5" customHeight="1" x14ac:dyDescent="0.2">
      <c r="A166" s="330" t="s">
        <v>13</v>
      </c>
      <c r="B166" s="297"/>
      <c r="C166" s="297"/>
      <c r="D166" s="190"/>
      <c r="E166" s="13" t="s">
        <v>12</v>
      </c>
      <c r="G166" s="330" t="s">
        <v>13</v>
      </c>
      <c r="H166" s="297"/>
      <c r="I166" s="297"/>
      <c r="J166" s="190"/>
      <c r="K166" s="13" t="s">
        <v>12</v>
      </c>
    </row>
    <row r="167" spans="1:11" ht="10.5" customHeight="1" x14ac:dyDescent="0.2">
      <c r="A167" s="195"/>
      <c r="B167" s="36">
        <v>3017216119</v>
      </c>
      <c r="C167" s="36"/>
      <c r="D167" s="190"/>
      <c r="E167" s="333">
        <f>FACTURAS!F167</f>
        <v>0</v>
      </c>
      <c r="G167" s="195"/>
      <c r="H167" s="36">
        <v>3017216119</v>
      </c>
      <c r="I167" s="36"/>
      <c r="J167" s="190"/>
      <c r="K167" s="333">
        <f>FACTURAS!M167</f>
        <v>0</v>
      </c>
    </row>
    <row r="168" spans="1:11" ht="10.5" customHeight="1" x14ac:dyDescent="0.2">
      <c r="A168" s="335" t="s">
        <v>11</v>
      </c>
      <c r="B168" s="336"/>
      <c r="C168" s="336"/>
      <c r="D168" s="197"/>
      <c r="E168" s="334"/>
      <c r="G168" s="335" t="s">
        <v>11</v>
      </c>
      <c r="H168" s="336"/>
      <c r="I168" s="336"/>
      <c r="J168" s="197"/>
      <c r="K168" s="334"/>
    </row>
    <row r="169" spans="1:11" ht="10.5" customHeight="1" x14ac:dyDescent="0.2">
      <c r="A169" s="20" t="s">
        <v>10</v>
      </c>
      <c r="B169" s="313" t="e">
        <f>FACTURAS!B169</f>
        <v>#N/A</v>
      </c>
      <c r="C169" s="314"/>
      <c r="D169" s="314"/>
      <c r="E169" s="315"/>
      <c r="G169" s="20" t="s">
        <v>10</v>
      </c>
      <c r="H169" s="313" t="e">
        <f>FACTURAS!I169</f>
        <v>#N/A</v>
      </c>
      <c r="I169" s="314"/>
      <c r="J169" s="314"/>
      <c r="K169" s="315"/>
    </row>
    <row r="170" spans="1:11" ht="10.5" customHeight="1" x14ac:dyDescent="0.2">
      <c r="A170" s="21" t="s">
        <v>9</v>
      </c>
      <c r="B170" s="294" t="e">
        <f>FACTURAS!B170</f>
        <v>#N/A</v>
      </c>
      <c r="C170" s="295"/>
      <c r="D170" s="295"/>
      <c r="E170" s="296"/>
      <c r="G170" s="21" t="s">
        <v>9</v>
      </c>
      <c r="H170" s="294" t="e">
        <f>FACTURAS!I170</f>
        <v>#N/A</v>
      </c>
      <c r="I170" s="295"/>
      <c r="J170" s="295"/>
      <c r="K170" s="296"/>
    </row>
    <row r="171" spans="1:11" ht="10.5" customHeight="1" x14ac:dyDescent="0.2">
      <c r="A171" s="21" t="s">
        <v>8</v>
      </c>
      <c r="B171" s="294" t="e">
        <f>FACTURAS!B171</f>
        <v>#N/A</v>
      </c>
      <c r="C171" s="295"/>
      <c r="D171" s="295"/>
      <c r="E171" s="296"/>
      <c r="G171" s="21" t="s">
        <v>8</v>
      </c>
      <c r="H171" s="294" t="e">
        <f>FACTURAS!I171</f>
        <v>#N/A</v>
      </c>
      <c r="I171" s="295"/>
      <c r="J171" s="295"/>
      <c r="K171" s="296"/>
    </row>
    <row r="172" spans="1:11" ht="10.5" customHeight="1" x14ac:dyDescent="0.2">
      <c r="A172" s="21" t="s">
        <v>7</v>
      </c>
      <c r="B172" s="294" t="e">
        <f>FACTURAS!B172</f>
        <v>#N/A</v>
      </c>
      <c r="C172" s="295"/>
      <c r="D172" s="295"/>
      <c r="E172" s="296"/>
      <c r="G172" s="21" t="s">
        <v>7</v>
      </c>
      <c r="H172" s="294" t="e">
        <f>FACTURAS!I172</f>
        <v>#N/A</v>
      </c>
      <c r="I172" s="295"/>
      <c r="J172" s="295"/>
      <c r="K172" s="296"/>
    </row>
    <row r="173" spans="1:11" ht="10.5" customHeight="1" x14ac:dyDescent="0.2">
      <c r="A173" s="21" t="s">
        <v>6</v>
      </c>
      <c r="B173" s="294" t="e">
        <f>FACTURAS!B173</f>
        <v>#N/A</v>
      </c>
      <c r="C173" s="295"/>
      <c r="D173" s="295"/>
      <c r="E173" s="296"/>
      <c r="G173" s="21" t="s">
        <v>6</v>
      </c>
      <c r="H173" s="294" t="e">
        <f>FACTURAS!I173</f>
        <v>#N/A</v>
      </c>
      <c r="I173" s="295"/>
      <c r="J173" s="295"/>
      <c r="K173" s="296"/>
    </row>
    <row r="174" spans="1:11" ht="10.5" customHeight="1" x14ac:dyDescent="0.2">
      <c r="A174" s="22" t="s">
        <v>5</v>
      </c>
      <c r="B174" s="294" t="e">
        <f>FACTURAS!B174</f>
        <v>#N/A</v>
      </c>
      <c r="C174" s="295"/>
      <c r="D174" s="295"/>
      <c r="E174" s="296"/>
      <c r="G174" s="22" t="s">
        <v>5</v>
      </c>
      <c r="H174" s="294" t="e">
        <f>FACTURAS!I174</f>
        <v>#N/A</v>
      </c>
      <c r="I174" s="295"/>
      <c r="J174" s="295"/>
      <c r="K174" s="296"/>
    </row>
    <row r="175" spans="1:11" ht="10.5" customHeight="1" x14ac:dyDescent="0.2">
      <c r="A175" s="23" t="s">
        <v>4</v>
      </c>
      <c r="B175" s="291" t="e">
        <f>FACTURAS!B175</f>
        <v>#N/A</v>
      </c>
      <c r="C175" s="292"/>
      <c r="D175" s="292"/>
      <c r="E175" s="293"/>
      <c r="G175" s="23" t="s">
        <v>4</v>
      </c>
      <c r="H175" s="291" t="e">
        <f>FACTURAS!I175</f>
        <v>#N/A</v>
      </c>
      <c r="I175" s="292"/>
      <c r="J175" s="292"/>
      <c r="K175" s="293"/>
    </row>
    <row r="176" spans="1:11" ht="10.5" customHeight="1" x14ac:dyDescent="0.2">
      <c r="A176" s="24" t="s">
        <v>3</v>
      </c>
      <c r="B176" s="341" t="s">
        <v>2</v>
      </c>
      <c r="C176" s="342"/>
      <c r="D176" s="26"/>
      <c r="E176" s="27" t="s">
        <v>1</v>
      </c>
      <c r="G176" s="24" t="s">
        <v>3</v>
      </c>
      <c r="H176" s="341" t="s">
        <v>2</v>
      </c>
      <c r="I176" s="342"/>
      <c r="J176" s="26"/>
      <c r="K176" s="27" t="s">
        <v>1</v>
      </c>
    </row>
    <row r="177" spans="1:11" ht="10.5" customHeight="1" x14ac:dyDescent="0.2">
      <c r="A177" s="198" t="str">
        <f>IF(FACTURAS!A177=0,"",FACTURAS!A177)</f>
        <v/>
      </c>
      <c r="B177" s="313" t="str">
        <f>IF(FACTURAS!B177="","",FACTURAS!B177)</f>
        <v/>
      </c>
      <c r="C177" s="339"/>
      <c r="D177" s="199" t="e">
        <f>VLOOKUP(B177,BDPRODUCTOS!$B:$C,2,0)</f>
        <v>#N/A</v>
      </c>
      <c r="E177" s="31" t="str">
        <f>FACTURAS!F177</f>
        <v/>
      </c>
      <c r="G177" s="198" t="str">
        <f>IF(FACTURAS!H177=0,"",FACTURAS!H177)</f>
        <v/>
      </c>
      <c r="H177" s="313" t="str">
        <f>IF(FACTURAS!I177="","",FACTURAS!I177)</f>
        <v/>
      </c>
      <c r="I177" s="339"/>
      <c r="J177" s="199" t="e">
        <f>VLOOKUP(H177,BDPRODUCTOS!$B:$C,2,0)</f>
        <v>#N/A</v>
      </c>
      <c r="K177" s="31" t="str">
        <f>FACTURAS!M177</f>
        <v/>
      </c>
    </row>
    <row r="178" spans="1:11" ht="10.5" customHeight="1" x14ac:dyDescent="0.2">
      <c r="A178" s="201" t="str">
        <f>IF(FACTURAS!A178=0,"",FACTURAS!A178)</f>
        <v/>
      </c>
      <c r="B178" s="328" t="str">
        <f>IF(FACTURAS!B178="","",FACTURAS!B178)</f>
        <v/>
      </c>
      <c r="C178" s="329"/>
      <c r="D178" s="202" t="e">
        <f>VLOOKUP(B178,BDPRODUCTOS!$B:$C,2,0)</f>
        <v>#N/A</v>
      </c>
      <c r="E178" s="31" t="str">
        <f>FACTURAS!F178</f>
        <v/>
      </c>
      <c r="G178" s="201" t="str">
        <f>IF(FACTURAS!H178=0,"",FACTURAS!H178)</f>
        <v/>
      </c>
      <c r="H178" s="328" t="str">
        <f>IF(FACTURAS!I178="","",FACTURAS!I178)</f>
        <v/>
      </c>
      <c r="I178" s="329"/>
      <c r="J178" s="202" t="e">
        <f>VLOOKUP(H178,BDPRODUCTOS!$B:$C,2,0)</f>
        <v>#N/A</v>
      </c>
      <c r="K178" s="31" t="str">
        <f>FACTURAS!M178</f>
        <v/>
      </c>
    </row>
    <row r="179" spans="1:11" ht="10.5" customHeight="1" x14ac:dyDescent="0.2">
      <c r="A179" s="201" t="str">
        <f>IF(FACTURAS!A179=0,"",FACTURAS!A179)</f>
        <v/>
      </c>
      <c r="B179" s="328" t="str">
        <f>IF(FACTURAS!B179="","",FACTURAS!B179)</f>
        <v/>
      </c>
      <c r="C179" s="329"/>
      <c r="D179" s="202" t="e">
        <f>VLOOKUP(B179,BDPRODUCTOS!$B:$C,2,0)</f>
        <v>#N/A</v>
      </c>
      <c r="E179" s="31" t="str">
        <f>FACTURAS!F179</f>
        <v/>
      </c>
      <c r="G179" s="201" t="str">
        <f>IF(FACTURAS!H179=0,"",FACTURAS!H179)</f>
        <v/>
      </c>
      <c r="H179" s="328" t="str">
        <f>IF(FACTURAS!I179="","",FACTURAS!I179)</f>
        <v/>
      </c>
      <c r="I179" s="329"/>
      <c r="J179" s="202" t="e">
        <f>VLOOKUP(H179,BDPRODUCTOS!$B:$C,2,0)</f>
        <v>#N/A</v>
      </c>
      <c r="K179" s="31" t="str">
        <f>FACTURAS!M179</f>
        <v/>
      </c>
    </row>
    <row r="180" spans="1:11" ht="10.5" customHeight="1" x14ac:dyDescent="0.2">
      <c r="A180" s="201" t="str">
        <f>IF(FACTURAS!A180=0,"",FACTURAS!A180)</f>
        <v/>
      </c>
      <c r="B180" s="328" t="str">
        <f>IF(FACTURAS!B180="","",FACTURAS!B180)</f>
        <v/>
      </c>
      <c r="C180" s="329"/>
      <c r="D180" s="202" t="e">
        <f>VLOOKUP(B180,BDPRODUCTOS!$B:$C,2,0)</f>
        <v>#N/A</v>
      </c>
      <c r="E180" s="31" t="str">
        <f>FACTURAS!F180</f>
        <v/>
      </c>
      <c r="G180" s="201" t="str">
        <f>IF(FACTURAS!H180=0,"",FACTURAS!H180)</f>
        <v/>
      </c>
      <c r="H180" s="328" t="str">
        <f>IF(FACTURAS!I180="","",FACTURAS!I180)</f>
        <v/>
      </c>
      <c r="I180" s="329"/>
      <c r="J180" s="202" t="e">
        <f>VLOOKUP(H180,BDPRODUCTOS!$B:$C,2,0)</f>
        <v>#N/A</v>
      </c>
      <c r="K180" s="31" t="str">
        <f>FACTURAS!M180</f>
        <v/>
      </c>
    </row>
    <row r="181" spans="1:11" ht="10.5" customHeight="1" x14ac:dyDescent="0.2">
      <c r="A181" s="201" t="str">
        <f>IF(FACTURAS!A181=0,"",FACTURAS!A181)</f>
        <v/>
      </c>
      <c r="B181" s="328" t="str">
        <f>IF(FACTURAS!B181="","",FACTURAS!B181)</f>
        <v/>
      </c>
      <c r="C181" s="329"/>
      <c r="D181" s="202" t="e">
        <f>VLOOKUP(B181,BDPRODUCTOS!$B:$C,2,0)</f>
        <v>#N/A</v>
      </c>
      <c r="E181" s="31" t="str">
        <f>FACTURAS!F181</f>
        <v/>
      </c>
      <c r="G181" s="201" t="str">
        <f>IF(FACTURAS!H181=0,"",FACTURAS!H181)</f>
        <v/>
      </c>
      <c r="H181" s="328" t="str">
        <f>IF(FACTURAS!I181="","",FACTURAS!I181)</f>
        <v/>
      </c>
      <c r="I181" s="329"/>
      <c r="J181" s="202" t="e">
        <f>VLOOKUP(H181,BDPRODUCTOS!$B:$C,2,0)</f>
        <v>#N/A</v>
      </c>
      <c r="K181" s="31" t="str">
        <f>FACTURAS!M181</f>
        <v/>
      </c>
    </row>
    <row r="182" spans="1:11" ht="10.5" customHeight="1" x14ac:dyDescent="0.2">
      <c r="A182" s="201" t="str">
        <f>IF(FACTURAS!A182=0,"",FACTURAS!A182)</f>
        <v/>
      </c>
      <c r="B182" s="328" t="str">
        <f>IF(FACTURAS!B182="","",FACTURAS!B182)</f>
        <v/>
      </c>
      <c r="C182" s="329"/>
      <c r="D182" s="202" t="e">
        <f>VLOOKUP(B182,BDPRODUCTOS!$B:$C,2,0)</f>
        <v>#N/A</v>
      </c>
      <c r="E182" s="31" t="str">
        <f>FACTURAS!F182</f>
        <v/>
      </c>
      <c r="G182" s="201" t="str">
        <f>IF(FACTURAS!H182=0,"",FACTURAS!H182)</f>
        <v/>
      </c>
      <c r="H182" s="328" t="str">
        <f>IF(FACTURAS!I182="","",FACTURAS!I182)</f>
        <v/>
      </c>
      <c r="I182" s="329"/>
      <c r="J182" s="202" t="e">
        <f>VLOOKUP(H182,BDPRODUCTOS!$B:$C,2,0)</f>
        <v>#N/A</v>
      </c>
      <c r="K182" s="31" t="str">
        <f>FACTURAS!M182</f>
        <v/>
      </c>
    </row>
    <row r="183" spans="1:11" ht="10.5" customHeight="1" x14ac:dyDescent="0.2">
      <c r="A183" s="201" t="str">
        <f>IF(FACTURAS!A183=0,"",FACTURAS!A183)</f>
        <v/>
      </c>
      <c r="B183" s="328" t="str">
        <f>IF(FACTURAS!B183="","",FACTURAS!B183)</f>
        <v/>
      </c>
      <c r="C183" s="329"/>
      <c r="D183" s="202" t="e">
        <f>VLOOKUP(B183,BDPRODUCTOS!$B:$C,2,0)</f>
        <v>#N/A</v>
      </c>
      <c r="E183" s="31" t="str">
        <f>FACTURAS!F183</f>
        <v/>
      </c>
      <c r="G183" s="201" t="str">
        <f>IF(FACTURAS!H183=0,"",FACTURAS!H183)</f>
        <v/>
      </c>
      <c r="H183" s="328" t="str">
        <f>IF(FACTURAS!I183="","",FACTURAS!I183)</f>
        <v/>
      </c>
      <c r="I183" s="329"/>
      <c r="J183" s="202" t="e">
        <f>VLOOKUP(H183,BDPRODUCTOS!$B:$C,2,0)</f>
        <v>#N/A</v>
      </c>
      <c r="K183" s="31" t="str">
        <f>FACTURAS!M183</f>
        <v/>
      </c>
    </row>
    <row r="184" spans="1:11" ht="10.5" customHeight="1" x14ac:dyDescent="0.2">
      <c r="A184" s="201" t="str">
        <f>IF(FACTURAS!A184=0,"",FACTURAS!A184)</f>
        <v/>
      </c>
      <c r="B184" s="328" t="str">
        <f>IF(FACTURAS!B184="","",FACTURAS!B184)</f>
        <v/>
      </c>
      <c r="C184" s="329"/>
      <c r="D184" s="202" t="e">
        <f>VLOOKUP(B184,BDPRODUCTOS!$B:$C,2,0)</f>
        <v>#N/A</v>
      </c>
      <c r="E184" s="31" t="str">
        <f>FACTURAS!F184</f>
        <v/>
      </c>
      <c r="G184" s="201" t="str">
        <f>IF(FACTURAS!H184=0,"",FACTURAS!H184)</f>
        <v/>
      </c>
      <c r="H184" s="328" t="str">
        <f>IF(FACTURAS!I184="","",FACTURAS!I184)</f>
        <v/>
      </c>
      <c r="I184" s="329"/>
      <c r="J184" s="202" t="e">
        <f>VLOOKUP(H184,BDPRODUCTOS!$B:$C,2,0)</f>
        <v>#N/A</v>
      </c>
      <c r="K184" s="31" t="str">
        <f>FACTURAS!M184</f>
        <v/>
      </c>
    </row>
    <row r="185" spans="1:11" ht="10.5" customHeight="1" x14ac:dyDescent="0.2">
      <c r="A185" s="201" t="str">
        <f>IF(FACTURAS!A185=0,"",FACTURAS!A185)</f>
        <v/>
      </c>
      <c r="B185" s="328" t="str">
        <f>IF(FACTURAS!B185="","",FACTURAS!B185)</f>
        <v/>
      </c>
      <c r="C185" s="329"/>
      <c r="D185" s="202" t="e">
        <f>VLOOKUP(B185,BDPRODUCTOS!$B:$C,2,0)</f>
        <v>#N/A</v>
      </c>
      <c r="E185" s="31" t="str">
        <f>FACTURAS!F185</f>
        <v/>
      </c>
      <c r="G185" s="201" t="str">
        <f>IF(FACTURAS!H185=0,"",FACTURAS!H185)</f>
        <v/>
      </c>
      <c r="H185" s="328" t="str">
        <f>IF(FACTURAS!I185="","",FACTURAS!I185)</f>
        <v/>
      </c>
      <c r="I185" s="329"/>
      <c r="J185" s="202" t="e">
        <f>VLOOKUP(H185,BDPRODUCTOS!$B:$C,2,0)</f>
        <v>#N/A</v>
      </c>
      <c r="K185" s="31" t="str">
        <f>FACTURAS!M185</f>
        <v/>
      </c>
    </row>
    <row r="186" spans="1:11" ht="10.5" customHeight="1" x14ac:dyDescent="0.2">
      <c r="A186" s="201" t="str">
        <f>IF(FACTURAS!A186=0,"",FACTURAS!A186)</f>
        <v/>
      </c>
      <c r="B186" s="328" t="str">
        <f>IF(FACTURAS!B186="","",FACTURAS!B186)</f>
        <v/>
      </c>
      <c r="C186" s="329"/>
      <c r="D186" s="202" t="e">
        <f>VLOOKUP(B186,BDPRODUCTOS!$B:$C,2,0)</f>
        <v>#N/A</v>
      </c>
      <c r="E186" s="31" t="str">
        <f>FACTURAS!F186</f>
        <v/>
      </c>
      <c r="G186" s="201" t="str">
        <f>IF(FACTURAS!H186=0,"",FACTURAS!H186)</f>
        <v/>
      </c>
      <c r="H186" s="328" t="str">
        <f>IF(FACTURAS!I186="","",FACTURAS!I186)</f>
        <v/>
      </c>
      <c r="I186" s="329"/>
      <c r="J186" s="202" t="e">
        <f>VLOOKUP(H186,BDPRODUCTOS!$B:$C,2,0)</f>
        <v>#N/A</v>
      </c>
      <c r="K186" s="31" t="str">
        <f>FACTURAS!M186</f>
        <v/>
      </c>
    </row>
    <row r="187" spans="1:11" ht="10.5" customHeight="1" x14ac:dyDescent="0.2">
      <c r="A187" s="201" t="str">
        <f>IF(FACTURAS!A187=0,"",FACTURAS!A187)</f>
        <v/>
      </c>
      <c r="B187" s="328" t="str">
        <f>IF(FACTURAS!B187="","",FACTURAS!B187)</f>
        <v/>
      </c>
      <c r="C187" s="329"/>
      <c r="D187" s="202" t="e">
        <f>VLOOKUP(B187,BDPRODUCTOS!$B:$C,2,0)</f>
        <v>#N/A</v>
      </c>
      <c r="E187" s="31" t="str">
        <f>FACTURAS!F187</f>
        <v/>
      </c>
      <c r="G187" s="201" t="str">
        <f>IF(FACTURAS!H187=0,"",FACTURAS!H187)</f>
        <v/>
      </c>
      <c r="H187" s="328" t="str">
        <f>IF(FACTURAS!I187="","",FACTURAS!I187)</f>
        <v/>
      </c>
      <c r="I187" s="329"/>
      <c r="J187" s="202" t="e">
        <f>VLOOKUP(H187,BDPRODUCTOS!$B:$C,2,0)</f>
        <v>#N/A</v>
      </c>
      <c r="K187" s="31" t="str">
        <f>FACTURAS!M187</f>
        <v/>
      </c>
    </row>
    <row r="188" spans="1:11" ht="10.5" customHeight="1" x14ac:dyDescent="0.2">
      <c r="A188" s="201" t="str">
        <f>IF(FACTURAS!A188=0,"",FACTURAS!A188)</f>
        <v/>
      </c>
      <c r="B188" s="328" t="str">
        <f>IF(FACTURAS!B188="","",FACTURAS!B188)</f>
        <v/>
      </c>
      <c r="C188" s="329"/>
      <c r="D188" s="202" t="e">
        <f>VLOOKUP(B188,BDPRODUCTOS!$B:$C,2,0)</f>
        <v>#N/A</v>
      </c>
      <c r="E188" s="31" t="str">
        <f>FACTURAS!F188</f>
        <v/>
      </c>
      <c r="G188" s="201" t="str">
        <f>IF(FACTURAS!H188=0,"",FACTURAS!H188)</f>
        <v/>
      </c>
      <c r="H188" s="328" t="str">
        <f>IF(FACTURAS!I188="","",FACTURAS!I188)</f>
        <v/>
      </c>
      <c r="I188" s="329"/>
      <c r="J188" s="202" t="e">
        <f>VLOOKUP(H188,BDPRODUCTOS!$B:$C,2,0)</f>
        <v>#N/A</v>
      </c>
      <c r="K188" s="31" t="str">
        <f>FACTURAS!M188</f>
        <v/>
      </c>
    </row>
    <row r="189" spans="1:11" ht="10.5" customHeight="1" x14ac:dyDescent="0.2">
      <c r="A189" s="201" t="str">
        <f>IF(FACTURAS!A189=0,"",FACTURAS!A189)</f>
        <v/>
      </c>
      <c r="B189" s="328" t="str">
        <f>IF(FACTURAS!B189="","",FACTURAS!B189)</f>
        <v/>
      </c>
      <c r="C189" s="329"/>
      <c r="D189" s="202" t="e">
        <f>VLOOKUP(B189,BDPRODUCTOS!$B:$C,2,0)</f>
        <v>#N/A</v>
      </c>
      <c r="E189" s="31" t="str">
        <f>FACTURAS!F189</f>
        <v/>
      </c>
      <c r="G189" s="201" t="str">
        <f>IF(FACTURAS!H189=0,"",FACTURAS!H189)</f>
        <v/>
      </c>
      <c r="H189" s="328" t="str">
        <f>IF(FACTURAS!I189="","",FACTURAS!I189)</f>
        <v/>
      </c>
      <c r="I189" s="329"/>
      <c r="J189" s="202" t="e">
        <f>VLOOKUP(H189,BDPRODUCTOS!$B:$C,2,0)</f>
        <v>#N/A</v>
      </c>
      <c r="K189" s="31" t="str">
        <f>FACTURAS!M189</f>
        <v/>
      </c>
    </row>
    <row r="190" spans="1:11" ht="10.5" customHeight="1" x14ac:dyDescent="0.2">
      <c r="A190" s="201" t="str">
        <f>IF(FACTURAS!A190=0,"",FACTURAS!A190)</f>
        <v/>
      </c>
      <c r="B190" s="337" t="str">
        <f>IF(FACTURAS!B190="","",FACTURAS!B190)</f>
        <v/>
      </c>
      <c r="C190" s="329"/>
      <c r="D190" s="204" t="e">
        <f>VLOOKUP(B190,BDPRODUCTOS!$B:$C,2,0)</f>
        <v>#N/A</v>
      </c>
      <c r="E190" s="31" t="str">
        <f>FACTURAS!F190</f>
        <v/>
      </c>
      <c r="G190" s="201" t="str">
        <f>IF(FACTURAS!H190=0,"",FACTURAS!H190)</f>
        <v/>
      </c>
      <c r="H190" s="337" t="str">
        <f>IF(FACTURAS!I190="","",FACTURAS!I190)</f>
        <v/>
      </c>
      <c r="I190" s="338"/>
      <c r="J190" s="204" t="e">
        <f>VLOOKUP(H190,BDPRODUCTOS!$B:$C,2,0)</f>
        <v>#N/A</v>
      </c>
      <c r="K190" s="31" t="str">
        <f>FACTURAS!M190</f>
        <v/>
      </c>
    </row>
    <row r="191" spans="1:11" ht="20.100000000000001" customHeight="1" x14ac:dyDescent="0.2">
      <c r="A191" s="42"/>
      <c r="B191" s="205" t="s">
        <v>0</v>
      </c>
      <c r="C191" s="298">
        <f>SUM(E177:E190)</f>
        <v>0</v>
      </c>
      <c r="D191" s="299"/>
      <c r="E191" s="300"/>
      <c r="G191" s="42"/>
      <c r="H191" s="205" t="s">
        <v>0</v>
      </c>
      <c r="I191" s="298">
        <f>SUM(K177:K190)</f>
        <v>0</v>
      </c>
      <c r="J191" s="299"/>
      <c r="K191" s="300"/>
    </row>
    <row r="194" spans="1:11" ht="15" customHeight="1" x14ac:dyDescent="0.2">
      <c r="A194" s="331" t="s">
        <v>17</v>
      </c>
      <c r="B194" s="307"/>
      <c r="C194" s="307"/>
      <c r="D194" s="188"/>
      <c r="E194" s="3" t="s">
        <v>16</v>
      </c>
      <c r="G194" s="331" t="s">
        <v>17</v>
      </c>
      <c r="H194" s="307"/>
      <c r="I194" s="307"/>
      <c r="J194" s="188"/>
      <c r="K194" s="3" t="s">
        <v>16</v>
      </c>
    </row>
    <row r="195" spans="1:11" ht="15" customHeight="1" x14ac:dyDescent="0.2">
      <c r="A195" s="332"/>
      <c r="B195" s="309"/>
      <c r="C195" s="309"/>
      <c r="D195" s="189"/>
      <c r="E195" s="5">
        <f>$N$3</f>
        <v>44499</v>
      </c>
      <c r="G195" s="332"/>
      <c r="H195" s="309"/>
      <c r="I195" s="309"/>
      <c r="J195" s="189"/>
      <c r="K195" s="5">
        <f>$N$3</f>
        <v>44499</v>
      </c>
    </row>
    <row r="196" spans="1:11" ht="10.5" customHeight="1" x14ac:dyDescent="0.2">
      <c r="A196" s="330" t="s">
        <v>15</v>
      </c>
      <c r="B196" s="297"/>
      <c r="C196" s="297"/>
      <c r="D196" s="190"/>
      <c r="E196" s="7">
        <f>$N$3</f>
        <v>44499</v>
      </c>
      <c r="G196" s="330" t="s">
        <v>15</v>
      </c>
      <c r="H196" s="297"/>
      <c r="I196" s="297"/>
      <c r="J196" s="190"/>
      <c r="K196" s="7">
        <f>$N$3</f>
        <v>44499</v>
      </c>
    </row>
    <row r="197" spans="1:11" ht="10.5" customHeight="1" x14ac:dyDescent="0.2">
      <c r="A197" s="330" t="s">
        <v>14</v>
      </c>
      <c r="B197" s="297"/>
      <c r="C197" s="297"/>
      <c r="D197" s="190"/>
      <c r="E197" s="10">
        <f>$N$3</f>
        <v>44499</v>
      </c>
      <c r="G197" s="330" t="s">
        <v>14</v>
      </c>
      <c r="H197" s="297"/>
      <c r="I197" s="297"/>
      <c r="J197" s="190"/>
      <c r="K197" s="10">
        <f>$N$3</f>
        <v>44499</v>
      </c>
    </row>
    <row r="198" spans="1:11" ht="10.5" customHeight="1" x14ac:dyDescent="0.2">
      <c r="A198" s="330" t="s">
        <v>13</v>
      </c>
      <c r="B198" s="297"/>
      <c r="C198" s="297"/>
      <c r="D198" s="190"/>
      <c r="E198" s="13" t="s">
        <v>12</v>
      </c>
      <c r="G198" s="330" t="s">
        <v>13</v>
      </c>
      <c r="H198" s="297"/>
      <c r="I198" s="297"/>
      <c r="J198" s="190"/>
      <c r="K198" s="13" t="s">
        <v>12</v>
      </c>
    </row>
    <row r="199" spans="1:11" ht="10.5" customHeight="1" x14ac:dyDescent="0.2">
      <c r="A199" s="195"/>
      <c r="B199" s="36">
        <v>3017216119</v>
      </c>
      <c r="C199" s="36"/>
      <c r="D199" s="190"/>
      <c r="E199" s="333">
        <f>FACTURAS!F199</f>
        <v>0</v>
      </c>
      <c r="G199" s="195"/>
      <c r="H199" s="36">
        <v>3017216119</v>
      </c>
      <c r="I199" s="36"/>
      <c r="J199" s="190"/>
      <c r="K199" s="333">
        <f>FACTURAS!M199</f>
        <v>0</v>
      </c>
    </row>
    <row r="200" spans="1:11" ht="10.5" customHeight="1" x14ac:dyDescent="0.2">
      <c r="A200" s="335" t="s">
        <v>11</v>
      </c>
      <c r="B200" s="336"/>
      <c r="C200" s="336"/>
      <c r="D200" s="197"/>
      <c r="E200" s="334"/>
      <c r="G200" s="335" t="s">
        <v>11</v>
      </c>
      <c r="H200" s="336"/>
      <c r="I200" s="336"/>
      <c r="J200" s="197"/>
      <c r="K200" s="334"/>
    </row>
    <row r="201" spans="1:11" ht="10.5" customHeight="1" x14ac:dyDescent="0.2">
      <c r="A201" s="20" t="s">
        <v>10</v>
      </c>
      <c r="B201" s="313" t="e">
        <f>FACTURAS!B201</f>
        <v>#N/A</v>
      </c>
      <c r="C201" s="314"/>
      <c r="D201" s="314"/>
      <c r="E201" s="315"/>
      <c r="G201" s="20" t="s">
        <v>10</v>
      </c>
      <c r="H201" s="313" t="e">
        <f>FACTURAS!I201</f>
        <v>#N/A</v>
      </c>
      <c r="I201" s="314"/>
      <c r="J201" s="314"/>
      <c r="K201" s="315"/>
    </row>
    <row r="202" spans="1:11" ht="10.5" customHeight="1" x14ac:dyDescent="0.2">
      <c r="A202" s="21" t="s">
        <v>9</v>
      </c>
      <c r="B202" s="294" t="e">
        <f>FACTURAS!B202</f>
        <v>#N/A</v>
      </c>
      <c r="C202" s="295"/>
      <c r="D202" s="295"/>
      <c r="E202" s="296"/>
      <c r="G202" s="21" t="s">
        <v>9</v>
      </c>
      <c r="H202" s="294" t="e">
        <f>FACTURAS!I202</f>
        <v>#N/A</v>
      </c>
      <c r="I202" s="295"/>
      <c r="J202" s="295"/>
      <c r="K202" s="296"/>
    </row>
    <row r="203" spans="1:11" ht="10.5" customHeight="1" x14ac:dyDescent="0.2">
      <c r="A203" s="21" t="s">
        <v>8</v>
      </c>
      <c r="B203" s="294" t="e">
        <f>FACTURAS!B203</f>
        <v>#N/A</v>
      </c>
      <c r="C203" s="295"/>
      <c r="D203" s="295"/>
      <c r="E203" s="296"/>
      <c r="G203" s="21" t="s">
        <v>8</v>
      </c>
      <c r="H203" s="294" t="e">
        <f>FACTURAS!I203</f>
        <v>#N/A</v>
      </c>
      <c r="I203" s="295"/>
      <c r="J203" s="295"/>
      <c r="K203" s="296"/>
    </row>
    <row r="204" spans="1:11" ht="10.5" customHeight="1" x14ac:dyDescent="0.2">
      <c r="A204" s="21" t="s">
        <v>7</v>
      </c>
      <c r="B204" s="294" t="e">
        <f>FACTURAS!B204</f>
        <v>#N/A</v>
      </c>
      <c r="C204" s="295"/>
      <c r="D204" s="295"/>
      <c r="E204" s="296"/>
      <c r="G204" s="21" t="s">
        <v>7</v>
      </c>
      <c r="H204" s="294" t="e">
        <f>FACTURAS!I204</f>
        <v>#N/A</v>
      </c>
      <c r="I204" s="295"/>
      <c r="J204" s="295"/>
      <c r="K204" s="296"/>
    </row>
    <row r="205" spans="1:11" ht="10.5" customHeight="1" x14ac:dyDescent="0.2">
      <c r="A205" s="21" t="s">
        <v>6</v>
      </c>
      <c r="B205" s="294" t="e">
        <f>FACTURAS!B205</f>
        <v>#N/A</v>
      </c>
      <c r="C205" s="295"/>
      <c r="D205" s="295"/>
      <c r="E205" s="296"/>
      <c r="G205" s="21" t="s">
        <v>6</v>
      </c>
      <c r="H205" s="294" t="e">
        <f>FACTURAS!I205</f>
        <v>#N/A</v>
      </c>
      <c r="I205" s="295"/>
      <c r="J205" s="295"/>
      <c r="K205" s="296"/>
    </row>
    <row r="206" spans="1:11" ht="10.5" customHeight="1" x14ac:dyDescent="0.2">
      <c r="A206" s="22" t="s">
        <v>5</v>
      </c>
      <c r="B206" s="294" t="e">
        <f>FACTURAS!B206</f>
        <v>#N/A</v>
      </c>
      <c r="C206" s="295"/>
      <c r="D206" s="295"/>
      <c r="E206" s="296"/>
      <c r="G206" s="22" t="s">
        <v>5</v>
      </c>
      <c r="H206" s="294" t="e">
        <f>FACTURAS!I206</f>
        <v>#N/A</v>
      </c>
      <c r="I206" s="295"/>
      <c r="J206" s="295"/>
      <c r="K206" s="296"/>
    </row>
    <row r="207" spans="1:11" ht="10.5" customHeight="1" x14ac:dyDescent="0.2">
      <c r="A207" s="23" t="s">
        <v>4</v>
      </c>
      <c r="B207" s="291" t="e">
        <f>FACTURAS!B207</f>
        <v>#N/A</v>
      </c>
      <c r="C207" s="292"/>
      <c r="D207" s="292"/>
      <c r="E207" s="293"/>
      <c r="G207" s="23" t="s">
        <v>4</v>
      </c>
      <c r="H207" s="291" t="e">
        <f>FACTURAS!I207</f>
        <v>#N/A</v>
      </c>
      <c r="I207" s="292"/>
      <c r="J207" s="292"/>
      <c r="K207" s="293"/>
    </row>
    <row r="208" spans="1:11" ht="10.5" customHeight="1" x14ac:dyDescent="0.2">
      <c r="A208" s="24" t="s">
        <v>3</v>
      </c>
      <c r="B208" s="341" t="s">
        <v>2</v>
      </c>
      <c r="C208" s="342"/>
      <c r="D208" s="26"/>
      <c r="E208" s="27" t="s">
        <v>1</v>
      </c>
      <c r="G208" s="24" t="s">
        <v>3</v>
      </c>
      <c r="H208" s="341" t="s">
        <v>2</v>
      </c>
      <c r="I208" s="342"/>
      <c r="J208" s="26"/>
      <c r="K208" s="27" t="s">
        <v>1</v>
      </c>
    </row>
    <row r="209" spans="1:11" ht="10.5" customHeight="1" x14ac:dyDescent="0.2">
      <c r="A209" s="198" t="str">
        <f>IF(FACTURAS!A209=0,"",FACTURAS!A209)</f>
        <v/>
      </c>
      <c r="B209" s="313" t="str">
        <f>IF(FACTURAS!B209="","",FACTURAS!B209)</f>
        <v/>
      </c>
      <c r="C209" s="339"/>
      <c r="D209" s="30" t="e">
        <f>VLOOKUP(B209,BDPRODUCTOS!$B:$C,2,0)</f>
        <v>#N/A</v>
      </c>
      <c r="E209" s="31" t="str">
        <f>FACTURAS!F209</f>
        <v/>
      </c>
      <c r="G209" s="198" t="str">
        <f>IF(FACTURAS!H209=0,"",FACTURAS!H209)</f>
        <v/>
      </c>
      <c r="H209" s="313" t="str">
        <f>IF(FACTURAS!I209="","",FACTURAS!I209)</f>
        <v/>
      </c>
      <c r="I209" s="339"/>
      <c r="J209" s="199" t="e">
        <f>VLOOKUP(H209,BDPRODUCTOS!$B:$C,2,0)</f>
        <v>#N/A</v>
      </c>
      <c r="K209" s="31" t="str">
        <f>FACTURAS!M209</f>
        <v/>
      </c>
    </row>
    <row r="210" spans="1:11" ht="10.5" customHeight="1" x14ac:dyDescent="0.2">
      <c r="A210" s="201" t="str">
        <f>IF(FACTURAS!A210=0,"",FACTURAS!A210)</f>
        <v/>
      </c>
      <c r="B210" s="328" t="str">
        <f>IF(FACTURAS!B210="","",FACTURAS!B210)</f>
        <v/>
      </c>
      <c r="C210" s="329"/>
      <c r="D210" s="36" t="e">
        <f>VLOOKUP(B210,BDPRODUCTOS!$B:$C,2,0)</f>
        <v>#N/A</v>
      </c>
      <c r="E210" s="31" t="str">
        <f>FACTURAS!F210</f>
        <v/>
      </c>
      <c r="G210" s="201" t="str">
        <f>IF(FACTURAS!H210=0,"",FACTURAS!H210)</f>
        <v/>
      </c>
      <c r="H210" s="328" t="str">
        <f>IF(FACTURAS!I210="","",FACTURAS!I210)</f>
        <v/>
      </c>
      <c r="I210" s="329"/>
      <c r="J210" s="202" t="e">
        <f>VLOOKUP(H210,BDPRODUCTOS!$B:$C,2,0)</f>
        <v>#N/A</v>
      </c>
      <c r="K210" s="31" t="str">
        <f>FACTURAS!M210</f>
        <v/>
      </c>
    </row>
    <row r="211" spans="1:11" ht="10.5" customHeight="1" x14ac:dyDescent="0.2">
      <c r="A211" s="201" t="str">
        <f>IF(FACTURAS!A211=0,"",FACTURAS!A211)</f>
        <v/>
      </c>
      <c r="B211" s="328" t="str">
        <f>IF(FACTURAS!B211="","",FACTURAS!B211)</f>
        <v/>
      </c>
      <c r="C211" s="329"/>
      <c r="D211" s="36" t="e">
        <f>VLOOKUP(B211,BDPRODUCTOS!$B:$C,2,0)</f>
        <v>#N/A</v>
      </c>
      <c r="E211" s="31" t="str">
        <f>FACTURAS!F211</f>
        <v/>
      </c>
      <c r="G211" s="201" t="str">
        <f>IF(FACTURAS!H211=0,"",FACTURAS!H211)</f>
        <v/>
      </c>
      <c r="H211" s="328" t="str">
        <f>IF(FACTURAS!I211="","",FACTURAS!I211)</f>
        <v/>
      </c>
      <c r="I211" s="329"/>
      <c r="J211" s="202" t="e">
        <f>VLOOKUP(H211,BDPRODUCTOS!$B:$C,2,0)</f>
        <v>#N/A</v>
      </c>
      <c r="K211" s="31" t="str">
        <f>FACTURAS!M211</f>
        <v/>
      </c>
    </row>
    <row r="212" spans="1:11" ht="10.5" customHeight="1" x14ac:dyDescent="0.2">
      <c r="A212" s="201" t="str">
        <f>IF(FACTURAS!A212=0,"",FACTURAS!A212)</f>
        <v/>
      </c>
      <c r="B212" s="328" t="str">
        <f>IF(FACTURAS!B212="","",FACTURAS!B212)</f>
        <v/>
      </c>
      <c r="C212" s="329"/>
      <c r="D212" s="36" t="e">
        <f>VLOOKUP(B212,BDPRODUCTOS!$B:$C,2,0)</f>
        <v>#N/A</v>
      </c>
      <c r="E212" s="31" t="str">
        <f>FACTURAS!F212</f>
        <v/>
      </c>
      <c r="G212" s="201" t="str">
        <f>IF(FACTURAS!H212=0,"",FACTURAS!H212)</f>
        <v/>
      </c>
      <c r="H212" s="328" t="str">
        <f>IF(FACTURAS!I212="","",FACTURAS!I212)</f>
        <v/>
      </c>
      <c r="I212" s="329"/>
      <c r="J212" s="202" t="e">
        <f>VLOOKUP(H212,BDPRODUCTOS!$B:$C,2,0)</f>
        <v>#N/A</v>
      </c>
      <c r="K212" s="31" t="str">
        <f>FACTURAS!M212</f>
        <v/>
      </c>
    </row>
    <row r="213" spans="1:11" ht="10.5" customHeight="1" x14ac:dyDescent="0.2">
      <c r="A213" s="201" t="str">
        <f>IF(FACTURAS!A213=0,"",FACTURAS!A213)</f>
        <v/>
      </c>
      <c r="B213" s="328" t="str">
        <f>IF(FACTURAS!B213="","",FACTURAS!B213)</f>
        <v/>
      </c>
      <c r="C213" s="329"/>
      <c r="D213" s="36" t="e">
        <f>VLOOKUP(B213,BDPRODUCTOS!$B:$C,2,0)</f>
        <v>#N/A</v>
      </c>
      <c r="E213" s="31" t="str">
        <f>FACTURAS!F213</f>
        <v/>
      </c>
      <c r="G213" s="201" t="str">
        <f>IF(FACTURAS!H213=0,"",FACTURAS!H213)</f>
        <v/>
      </c>
      <c r="H213" s="328" t="str">
        <f>IF(FACTURAS!I213="","",FACTURAS!I213)</f>
        <v/>
      </c>
      <c r="I213" s="329"/>
      <c r="J213" s="202" t="e">
        <f>VLOOKUP(H213,BDPRODUCTOS!$B:$C,2,0)</f>
        <v>#N/A</v>
      </c>
      <c r="K213" s="31" t="str">
        <f>FACTURAS!M213</f>
        <v/>
      </c>
    </row>
    <row r="214" spans="1:11" ht="10.5" customHeight="1" x14ac:dyDescent="0.2">
      <c r="A214" s="201" t="str">
        <f>IF(FACTURAS!A214=0,"",FACTURAS!A214)</f>
        <v/>
      </c>
      <c r="B214" s="328" t="str">
        <f>IF(FACTURAS!B214="","",FACTURAS!B214)</f>
        <v/>
      </c>
      <c r="C214" s="329"/>
      <c r="D214" s="36" t="e">
        <f>VLOOKUP(B214,BDPRODUCTOS!$B:$C,2,0)</f>
        <v>#N/A</v>
      </c>
      <c r="E214" s="31" t="str">
        <f>FACTURAS!F214</f>
        <v/>
      </c>
      <c r="G214" s="201" t="str">
        <f>IF(FACTURAS!H214=0,"",FACTURAS!H214)</f>
        <v/>
      </c>
      <c r="H214" s="328" t="str">
        <f>IF(FACTURAS!I214="","",FACTURAS!I214)</f>
        <v/>
      </c>
      <c r="I214" s="329"/>
      <c r="J214" s="202" t="e">
        <f>VLOOKUP(H214,BDPRODUCTOS!$B:$C,2,0)</f>
        <v>#N/A</v>
      </c>
      <c r="K214" s="31" t="str">
        <f>FACTURAS!M214</f>
        <v/>
      </c>
    </row>
    <row r="215" spans="1:11" ht="10.5" customHeight="1" x14ac:dyDescent="0.2">
      <c r="A215" s="201" t="str">
        <f>IF(FACTURAS!A215=0,"",FACTURAS!A215)</f>
        <v/>
      </c>
      <c r="B215" s="328" t="str">
        <f>IF(FACTURAS!B215="","",FACTURAS!B215)</f>
        <v/>
      </c>
      <c r="C215" s="329"/>
      <c r="D215" s="36" t="e">
        <f>VLOOKUP(B215,BDPRODUCTOS!$B:$C,2,0)</f>
        <v>#N/A</v>
      </c>
      <c r="E215" s="31" t="str">
        <f>FACTURAS!F215</f>
        <v/>
      </c>
      <c r="G215" s="201" t="str">
        <f>IF(FACTURAS!H215=0,"",FACTURAS!H215)</f>
        <v/>
      </c>
      <c r="H215" s="328" t="str">
        <f>IF(FACTURAS!I215="","",FACTURAS!I215)</f>
        <v/>
      </c>
      <c r="I215" s="329"/>
      <c r="J215" s="202" t="e">
        <f>VLOOKUP(H215,BDPRODUCTOS!$B:$C,2,0)</f>
        <v>#N/A</v>
      </c>
      <c r="K215" s="31" t="str">
        <f>FACTURAS!M215</f>
        <v/>
      </c>
    </row>
    <row r="216" spans="1:11" ht="10.5" customHeight="1" x14ac:dyDescent="0.2">
      <c r="A216" s="201" t="str">
        <f>IF(FACTURAS!A216=0,"",FACTURAS!A216)</f>
        <v/>
      </c>
      <c r="B216" s="328" t="str">
        <f>IF(FACTURAS!B216="","",FACTURAS!B216)</f>
        <v/>
      </c>
      <c r="C216" s="329"/>
      <c r="D216" s="36" t="e">
        <f>VLOOKUP(B216,BDPRODUCTOS!$B:$C,2,0)</f>
        <v>#N/A</v>
      </c>
      <c r="E216" s="31" t="str">
        <f>FACTURAS!F216</f>
        <v/>
      </c>
      <c r="G216" s="201" t="str">
        <f>IF(FACTURAS!H216=0,"",FACTURAS!H216)</f>
        <v/>
      </c>
      <c r="H216" s="328" t="str">
        <f>IF(FACTURAS!I216="","",FACTURAS!I216)</f>
        <v/>
      </c>
      <c r="I216" s="329"/>
      <c r="J216" s="202" t="e">
        <f>VLOOKUP(H216,BDPRODUCTOS!$B:$C,2,0)</f>
        <v>#N/A</v>
      </c>
      <c r="K216" s="31" t="str">
        <f>FACTURAS!M216</f>
        <v/>
      </c>
    </row>
    <row r="217" spans="1:11" ht="10.5" customHeight="1" x14ac:dyDescent="0.2">
      <c r="A217" s="201" t="str">
        <f>IF(FACTURAS!A217=0,"",FACTURAS!A217)</f>
        <v/>
      </c>
      <c r="B217" s="328" t="str">
        <f>IF(FACTURAS!B217="","",FACTURAS!B217)</f>
        <v/>
      </c>
      <c r="C217" s="329"/>
      <c r="D217" s="36" t="e">
        <f>VLOOKUP(B217,BDPRODUCTOS!$B:$C,2,0)</f>
        <v>#N/A</v>
      </c>
      <c r="E217" s="31" t="str">
        <f>FACTURAS!F217</f>
        <v/>
      </c>
      <c r="G217" s="201" t="str">
        <f>IF(FACTURAS!H217=0,"",FACTURAS!H217)</f>
        <v/>
      </c>
      <c r="H217" s="328" t="str">
        <f>IF(FACTURAS!I217="","",FACTURAS!I217)</f>
        <v/>
      </c>
      <c r="I217" s="329"/>
      <c r="J217" s="202" t="e">
        <f>VLOOKUP(H217,BDPRODUCTOS!$B:$C,2,0)</f>
        <v>#N/A</v>
      </c>
      <c r="K217" s="31" t="str">
        <f>FACTURAS!M217</f>
        <v/>
      </c>
    </row>
    <row r="218" spans="1:11" ht="10.5" customHeight="1" x14ac:dyDescent="0.2">
      <c r="A218" s="201" t="str">
        <f>IF(FACTURAS!A218=0,"",FACTURAS!A218)</f>
        <v/>
      </c>
      <c r="B218" s="328" t="str">
        <f>IF(FACTURAS!B218="","",FACTURAS!B218)</f>
        <v/>
      </c>
      <c r="C218" s="329"/>
      <c r="D218" s="36" t="e">
        <f>VLOOKUP(B218,BDPRODUCTOS!$B:$C,2,0)</f>
        <v>#N/A</v>
      </c>
      <c r="E218" s="31" t="str">
        <f>FACTURAS!F218</f>
        <v/>
      </c>
      <c r="G218" s="201" t="str">
        <f>IF(FACTURAS!H218=0,"",FACTURAS!H218)</f>
        <v/>
      </c>
      <c r="H218" s="328" t="str">
        <f>IF(FACTURAS!I218="","",FACTURAS!I218)</f>
        <v/>
      </c>
      <c r="I218" s="329"/>
      <c r="J218" s="202" t="e">
        <f>VLOOKUP(H218,BDPRODUCTOS!$B:$C,2,0)</f>
        <v>#N/A</v>
      </c>
      <c r="K218" s="31" t="str">
        <f>FACTURAS!M218</f>
        <v/>
      </c>
    </row>
    <row r="219" spans="1:11" ht="10.5" customHeight="1" x14ac:dyDescent="0.2">
      <c r="A219" s="201" t="str">
        <f>IF(FACTURAS!A219=0,"",FACTURAS!A219)</f>
        <v/>
      </c>
      <c r="B219" s="328" t="str">
        <f>IF(FACTURAS!B219="","",FACTURAS!B219)</f>
        <v/>
      </c>
      <c r="C219" s="329"/>
      <c r="D219" s="36" t="e">
        <f>VLOOKUP(B219,BDPRODUCTOS!$B:$C,2,0)</f>
        <v>#N/A</v>
      </c>
      <c r="E219" s="31" t="str">
        <f>FACTURAS!F219</f>
        <v/>
      </c>
      <c r="G219" s="201" t="str">
        <f>IF(FACTURAS!H219=0,"",FACTURAS!H219)</f>
        <v/>
      </c>
      <c r="H219" s="328" t="str">
        <f>IF(FACTURAS!I219="","",FACTURAS!I219)</f>
        <v/>
      </c>
      <c r="I219" s="329"/>
      <c r="J219" s="202" t="e">
        <f>VLOOKUP(H219,BDPRODUCTOS!$B:$C,2,0)</f>
        <v>#N/A</v>
      </c>
      <c r="K219" s="31" t="str">
        <f>FACTURAS!M219</f>
        <v/>
      </c>
    </row>
    <row r="220" spans="1:11" ht="10.5" customHeight="1" x14ac:dyDescent="0.2">
      <c r="A220" s="201" t="str">
        <f>IF(FACTURAS!A220=0,"",FACTURAS!A220)</f>
        <v/>
      </c>
      <c r="B220" s="328" t="str">
        <f>IF(FACTURAS!B220="","",FACTURAS!B220)</f>
        <v/>
      </c>
      <c r="C220" s="329"/>
      <c r="D220" s="36" t="e">
        <f>VLOOKUP(B220,BDPRODUCTOS!$B:$C,2,0)</f>
        <v>#N/A</v>
      </c>
      <c r="E220" s="31" t="str">
        <f>FACTURAS!F220</f>
        <v/>
      </c>
      <c r="G220" s="201" t="str">
        <f>IF(FACTURAS!H220=0,"",FACTURAS!H220)</f>
        <v/>
      </c>
      <c r="H220" s="328" t="str">
        <f>IF(FACTURAS!I220="","",FACTURAS!I220)</f>
        <v/>
      </c>
      <c r="I220" s="329"/>
      <c r="J220" s="202" t="e">
        <f>VLOOKUP(H220,BDPRODUCTOS!$B:$C,2,0)</f>
        <v>#N/A</v>
      </c>
      <c r="K220" s="31" t="str">
        <f>FACTURAS!M220</f>
        <v/>
      </c>
    </row>
    <row r="221" spans="1:11" ht="10.5" customHeight="1" x14ac:dyDescent="0.2">
      <c r="A221" s="201" t="str">
        <f>IF(FACTURAS!A221=0,"",FACTURAS!A221)</f>
        <v/>
      </c>
      <c r="B221" s="328" t="str">
        <f>IF(FACTURAS!B221="","",FACTURAS!B221)</f>
        <v/>
      </c>
      <c r="C221" s="329"/>
      <c r="D221" s="36" t="e">
        <f>VLOOKUP(B221,BDPRODUCTOS!$B:$C,2,0)</f>
        <v>#N/A</v>
      </c>
      <c r="E221" s="31" t="str">
        <f>FACTURAS!F221</f>
        <v/>
      </c>
      <c r="G221" s="201" t="str">
        <f>IF(FACTURAS!H221=0,"",FACTURAS!H221)</f>
        <v/>
      </c>
      <c r="H221" s="328" t="str">
        <f>IF(FACTURAS!I221="","",FACTURAS!I221)</f>
        <v/>
      </c>
      <c r="I221" s="329"/>
      <c r="J221" s="202" t="e">
        <f>VLOOKUP(H221,BDPRODUCTOS!$B:$C,2,0)</f>
        <v>#N/A</v>
      </c>
      <c r="K221" s="31" t="str">
        <f>FACTURAS!M221</f>
        <v/>
      </c>
    </row>
    <row r="222" spans="1:11" ht="10.5" customHeight="1" x14ac:dyDescent="0.2">
      <c r="A222" s="201" t="str">
        <f>IF(FACTURAS!A222=0,"",FACTURAS!A222)</f>
        <v/>
      </c>
      <c r="B222" s="337" t="str">
        <f>IF(FACTURAS!B222="","",FACTURAS!B222)</f>
        <v/>
      </c>
      <c r="C222" s="329"/>
      <c r="D222" s="206" t="e">
        <f>VLOOKUP(B222,BDPRODUCTOS!$B:$C,2,0)</f>
        <v>#N/A</v>
      </c>
      <c r="E222" s="31" t="str">
        <f>FACTURAS!F222</f>
        <v/>
      </c>
      <c r="G222" s="201" t="str">
        <f>IF(FACTURAS!H222=0,"",FACTURAS!H222)</f>
        <v/>
      </c>
      <c r="H222" s="337" t="str">
        <f>IF(FACTURAS!I222="","",FACTURAS!I222)</f>
        <v/>
      </c>
      <c r="I222" s="338"/>
      <c r="J222" s="204" t="e">
        <f>VLOOKUP(H222,BDPRODUCTOS!$B:$C,2,0)</f>
        <v>#N/A</v>
      </c>
      <c r="K222" s="31" t="str">
        <f>FACTURAS!M222</f>
        <v/>
      </c>
    </row>
    <row r="223" spans="1:11" ht="20.100000000000001" customHeight="1" x14ac:dyDescent="0.2">
      <c r="A223" s="42"/>
      <c r="B223" s="43" t="s">
        <v>0</v>
      </c>
      <c r="C223" s="298">
        <f>SUM(E209:E222)</f>
        <v>0</v>
      </c>
      <c r="D223" s="299"/>
      <c r="E223" s="300"/>
      <c r="G223" s="42"/>
      <c r="H223" s="205" t="s">
        <v>0</v>
      </c>
      <c r="I223" s="298">
        <f>SUM(K209:K222)</f>
        <v>0</v>
      </c>
      <c r="J223" s="299"/>
      <c r="K223" s="300"/>
    </row>
    <row r="226" spans="1:11" ht="15" customHeight="1" x14ac:dyDescent="0.2">
      <c r="A226" s="331" t="s">
        <v>17</v>
      </c>
      <c r="B226" s="307"/>
      <c r="C226" s="307"/>
      <c r="D226" s="188"/>
      <c r="E226" s="3" t="s">
        <v>16</v>
      </c>
      <c r="G226" s="331" t="s">
        <v>17</v>
      </c>
      <c r="H226" s="307"/>
      <c r="I226" s="307"/>
      <c r="J226" s="188"/>
      <c r="K226" s="3" t="s">
        <v>16</v>
      </c>
    </row>
    <row r="227" spans="1:11" ht="15" customHeight="1" x14ac:dyDescent="0.2">
      <c r="A227" s="332"/>
      <c r="B227" s="309"/>
      <c r="C227" s="309"/>
      <c r="D227" s="189"/>
      <c r="E227" s="5">
        <f>$N$3</f>
        <v>44499</v>
      </c>
      <c r="G227" s="332"/>
      <c r="H227" s="309"/>
      <c r="I227" s="309"/>
      <c r="J227" s="189"/>
      <c r="K227" s="5">
        <f>$N$3</f>
        <v>44499</v>
      </c>
    </row>
    <row r="228" spans="1:11" ht="10.5" customHeight="1" x14ac:dyDescent="0.2">
      <c r="A228" s="330" t="s">
        <v>15</v>
      </c>
      <c r="B228" s="297"/>
      <c r="C228" s="297"/>
      <c r="D228" s="190"/>
      <c r="E228" s="7">
        <f>$N$3</f>
        <v>44499</v>
      </c>
      <c r="G228" s="330" t="s">
        <v>15</v>
      </c>
      <c r="H228" s="297"/>
      <c r="I228" s="297"/>
      <c r="J228" s="190"/>
      <c r="K228" s="7">
        <f>$N$3</f>
        <v>44499</v>
      </c>
    </row>
    <row r="229" spans="1:11" ht="10.5" customHeight="1" x14ac:dyDescent="0.2">
      <c r="A229" s="330" t="s">
        <v>14</v>
      </c>
      <c r="B229" s="297"/>
      <c r="C229" s="297"/>
      <c r="D229" s="190"/>
      <c r="E229" s="10">
        <f>$N$3</f>
        <v>44499</v>
      </c>
      <c r="G229" s="330" t="s">
        <v>14</v>
      </c>
      <c r="H229" s="297"/>
      <c r="I229" s="297"/>
      <c r="J229" s="190"/>
      <c r="K229" s="10">
        <f>$N$3</f>
        <v>44499</v>
      </c>
    </row>
    <row r="230" spans="1:11" ht="10.5" customHeight="1" x14ac:dyDescent="0.2">
      <c r="A230" s="330" t="s">
        <v>13</v>
      </c>
      <c r="B230" s="297"/>
      <c r="C230" s="297"/>
      <c r="D230" s="190"/>
      <c r="E230" s="13" t="s">
        <v>12</v>
      </c>
      <c r="G230" s="330" t="s">
        <v>13</v>
      </c>
      <c r="H230" s="297"/>
      <c r="I230" s="297"/>
      <c r="J230" s="190"/>
      <c r="K230" s="13" t="s">
        <v>12</v>
      </c>
    </row>
    <row r="231" spans="1:11" ht="10.5" customHeight="1" x14ac:dyDescent="0.2">
      <c r="A231" s="195"/>
      <c r="B231" s="36">
        <v>3017216119</v>
      </c>
      <c r="C231" s="36"/>
      <c r="D231" s="190"/>
      <c r="E231" s="333">
        <f>FACTURAS!F231</f>
        <v>0</v>
      </c>
      <c r="G231" s="195"/>
      <c r="H231" s="36">
        <v>3017216119</v>
      </c>
      <c r="I231" s="36"/>
      <c r="J231" s="190"/>
      <c r="K231" s="333">
        <f>FACTURAS!M231</f>
        <v>0</v>
      </c>
    </row>
    <row r="232" spans="1:11" ht="10.5" customHeight="1" x14ac:dyDescent="0.2">
      <c r="A232" s="335" t="s">
        <v>11</v>
      </c>
      <c r="B232" s="336"/>
      <c r="C232" s="336"/>
      <c r="D232" s="197"/>
      <c r="E232" s="334"/>
      <c r="G232" s="335" t="s">
        <v>11</v>
      </c>
      <c r="H232" s="336"/>
      <c r="I232" s="336"/>
      <c r="J232" s="197"/>
      <c r="K232" s="334"/>
    </row>
    <row r="233" spans="1:11" ht="10.5" customHeight="1" x14ac:dyDescent="0.2">
      <c r="A233" s="20" t="s">
        <v>10</v>
      </c>
      <c r="B233" s="313" t="e">
        <f>FACTURAS!B233</f>
        <v>#N/A</v>
      </c>
      <c r="C233" s="314"/>
      <c r="D233" s="314"/>
      <c r="E233" s="315"/>
      <c r="G233" s="20" t="s">
        <v>10</v>
      </c>
      <c r="H233" s="313" t="e">
        <f>FACTURAS!I233</f>
        <v>#N/A</v>
      </c>
      <c r="I233" s="314"/>
      <c r="J233" s="314"/>
      <c r="K233" s="315"/>
    </row>
    <row r="234" spans="1:11" ht="10.5" customHeight="1" x14ac:dyDescent="0.2">
      <c r="A234" s="21" t="s">
        <v>9</v>
      </c>
      <c r="B234" s="294" t="e">
        <f>FACTURAS!B234</f>
        <v>#N/A</v>
      </c>
      <c r="C234" s="295"/>
      <c r="D234" s="295"/>
      <c r="E234" s="296"/>
      <c r="G234" s="21" t="s">
        <v>9</v>
      </c>
      <c r="H234" s="294" t="e">
        <f>FACTURAS!I234</f>
        <v>#N/A</v>
      </c>
      <c r="I234" s="295"/>
      <c r="J234" s="295"/>
      <c r="K234" s="296"/>
    </row>
    <row r="235" spans="1:11" ht="10.5" customHeight="1" x14ac:dyDescent="0.2">
      <c r="A235" s="21" t="s">
        <v>8</v>
      </c>
      <c r="B235" s="294" t="e">
        <f>FACTURAS!B235</f>
        <v>#N/A</v>
      </c>
      <c r="C235" s="295"/>
      <c r="D235" s="295"/>
      <c r="E235" s="296"/>
      <c r="G235" s="21" t="s">
        <v>8</v>
      </c>
      <c r="H235" s="294" t="e">
        <f>FACTURAS!I235</f>
        <v>#N/A</v>
      </c>
      <c r="I235" s="295"/>
      <c r="J235" s="295"/>
      <c r="K235" s="296"/>
    </row>
    <row r="236" spans="1:11" ht="10.5" customHeight="1" x14ac:dyDescent="0.2">
      <c r="A236" s="21" t="s">
        <v>7</v>
      </c>
      <c r="B236" s="294" t="e">
        <f>FACTURAS!B236</f>
        <v>#N/A</v>
      </c>
      <c r="C236" s="295"/>
      <c r="D236" s="295"/>
      <c r="E236" s="296"/>
      <c r="G236" s="21" t="s">
        <v>7</v>
      </c>
      <c r="H236" s="294" t="e">
        <f>FACTURAS!I236</f>
        <v>#N/A</v>
      </c>
      <c r="I236" s="295"/>
      <c r="J236" s="295"/>
      <c r="K236" s="296"/>
    </row>
    <row r="237" spans="1:11" ht="10.5" customHeight="1" x14ac:dyDescent="0.2">
      <c r="A237" s="21" t="s">
        <v>6</v>
      </c>
      <c r="B237" s="294" t="e">
        <f>FACTURAS!B237</f>
        <v>#N/A</v>
      </c>
      <c r="C237" s="295"/>
      <c r="D237" s="295"/>
      <c r="E237" s="296"/>
      <c r="G237" s="21" t="s">
        <v>6</v>
      </c>
      <c r="H237" s="294" t="e">
        <f>FACTURAS!I237</f>
        <v>#N/A</v>
      </c>
      <c r="I237" s="295"/>
      <c r="J237" s="295"/>
      <c r="K237" s="296"/>
    </row>
    <row r="238" spans="1:11" ht="10.5" customHeight="1" x14ac:dyDescent="0.2">
      <c r="A238" s="22" t="s">
        <v>5</v>
      </c>
      <c r="B238" s="294" t="e">
        <f>FACTURAS!B238</f>
        <v>#N/A</v>
      </c>
      <c r="C238" s="295"/>
      <c r="D238" s="295"/>
      <c r="E238" s="296"/>
      <c r="G238" s="22" t="s">
        <v>5</v>
      </c>
      <c r="H238" s="294" t="e">
        <f>FACTURAS!I238</f>
        <v>#N/A</v>
      </c>
      <c r="I238" s="295"/>
      <c r="J238" s="295"/>
      <c r="K238" s="296"/>
    </row>
    <row r="239" spans="1:11" ht="10.5" customHeight="1" x14ac:dyDescent="0.2">
      <c r="A239" s="23" t="s">
        <v>4</v>
      </c>
      <c r="B239" s="291" t="e">
        <f>FACTURAS!B239</f>
        <v>#N/A</v>
      </c>
      <c r="C239" s="292"/>
      <c r="D239" s="292"/>
      <c r="E239" s="293"/>
      <c r="G239" s="23" t="s">
        <v>4</v>
      </c>
      <c r="H239" s="291" t="e">
        <f>FACTURAS!I239</f>
        <v>#N/A</v>
      </c>
      <c r="I239" s="292"/>
      <c r="J239" s="292"/>
      <c r="K239" s="293"/>
    </row>
    <row r="240" spans="1:11" ht="10.5" customHeight="1" x14ac:dyDescent="0.2">
      <c r="A240" s="24" t="s">
        <v>3</v>
      </c>
      <c r="B240" s="341" t="s">
        <v>2</v>
      </c>
      <c r="C240" s="342"/>
      <c r="D240" s="26"/>
      <c r="E240" s="27" t="s">
        <v>1</v>
      </c>
      <c r="G240" s="24" t="s">
        <v>3</v>
      </c>
      <c r="H240" s="341" t="s">
        <v>2</v>
      </c>
      <c r="I240" s="342"/>
      <c r="J240" s="26"/>
      <c r="K240" s="27" t="s">
        <v>1</v>
      </c>
    </row>
    <row r="241" spans="1:11" ht="10.5" customHeight="1" x14ac:dyDescent="0.2">
      <c r="A241" s="198" t="str">
        <f>IF(FACTURAS!A241=0,"",FACTURAS!A241)</f>
        <v/>
      </c>
      <c r="B241" s="313" t="str">
        <f>IF(FACTURAS!B241="","",FACTURAS!B241)</f>
        <v/>
      </c>
      <c r="C241" s="339"/>
      <c r="D241" s="199" t="e">
        <f>VLOOKUP(B241,BDPRODUCTOS!$B:$C,2,0)</f>
        <v>#N/A</v>
      </c>
      <c r="E241" s="31" t="str">
        <f>FACTURAS!F241</f>
        <v/>
      </c>
      <c r="G241" s="198" t="str">
        <f>IF(FACTURAS!H241=0,"",FACTURAS!H241)</f>
        <v/>
      </c>
      <c r="H241" s="313" t="str">
        <f>IF(FACTURAS!I241="","",FACTURAS!I241)</f>
        <v/>
      </c>
      <c r="I241" s="339"/>
      <c r="J241" s="199" t="e">
        <f>VLOOKUP(H241,BDPRODUCTOS!$B:$C,2,0)</f>
        <v>#N/A</v>
      </c>
      <c r="K241" s="31" t="str">
        <f>FACTURAS!M241</f>
        <v/>
      </c>
    </row>
    <row r="242" spans="1:11" ht="10.5" customHeight="1" x14ac:dyDescent="0.2">
      <c r="A242" s="201" t="str">
        <f>IF(FACTURAS!A242=0,"",FACTURAS!A242)</f>
        <v/>
      </c>
      <c r="B242" s="328" t="str">
        <f>IF(FACTURAS!B242="","",FACTURAS!B242)</f>
        <v/>
      </c>
      <c r="C242" s="329"/>
      <c r="D242" s="202" t="e">
        <f>VLOOKUP(B242,BDPRODUCTOS!$B:$C,2,0)</f>
        <v>#N/A</v>
      </c>
      <c r="E242" s="31" t="str">
        <f>FACTURAS!F242</f>
        <v/>
      </c>
      <c r="G242" s="201" t="str">
        <f>IF(FACTURAS!H242=0,"",FACTURAS!H242)</f>
        <v/>
      </c>
      <c r="H242" s="328" t="str">
        <f>IF(FACTURAS!I242="","",FACTURAS!I242)</f>
        <v/>
      </c>
      <c r="I242" s="329"/>
      <c r="J242" s="202" t="e">
        <f>VLOOKUP(H242,BDPRODUCTOS!$B:$C,2,0)</f>
        <v>#N/A</v>
      </c>
      <c r="K242" s="31" t="str">
        <f>FACTURAS!M242</f>
        <v/>
      </c>
    </row>
    <row r="243" spans="1:11" ht="10.5" customHeight="1" x14ac:dyDescent="0.2">
      <c r="A243" s="201" t="str">
        <f>IF(FACTURAS!A243=0,"",FACTURAS!A243)</f>
        <v/>
      </c>
      <c r="B243" s="328" t="str">
        <f>IF(FACTURAS!B243="","",FACTURAS!B243)</f>
        <v/>
      </c>
      <c r="C243" s="329"/>
      <c r="D243" s="202" t="e">
        <f>VLOOKUP(B243,BDPRODUCTOS!$B:$C,2,0)</f>
        <v>#N/A</v>
      </c>
      <c r="E243" s="31" t="str">
        <f>FACTURAS!F243</f>
        <v/>
      </c>
      <c r="G243" s="201" t="str">
        <f>IF(FACTURAS!H243=0,"",FACTURAS!H243)</f>
        <v/>
      </c>
      <c r="H243" s="328" t="str">
        <f>IF(FACTURAS!I243="","",FACTURAS!I243)</f>
        <v/>
      </c>
      <c r="I243" s="329"/>
      <c r="J243" s="202" t="e">
        <f>VLOOKUP(H243,BDPRODUCTOS!$B:$C,2,0)</f>
        <v>#N/A</v>
      </c>
      <c r="K243" s="31" t="str">
        <f>FACTURAS!M243</f>
        <v/>
      </c>
    </row>
    <row r="244" spans="1:11" ht="10.5" customHeight="1" x14ac:dyDescent="0.2">
      <c r="A244" s="201" t="str">
        <f>IF(FACTURAS!A244=0,"",FACTURAS!A244)</f>
        <v/>
      </c>
      <c r="B244" s="328" t="str">
        <f>IF(FACTURAS!B244="","",FACTURAS!B244)</f>
        <v/>
      </c>
      <c r="C244" s="329"/>
      <c r="D244" s="202" t="e">
        <f>VLOOKUP(B244,BDPRODUCTOS!$B:$C,2,0)</f>
        <v>#N/A</v>
      </c>
      <c r="E244" s="31" t="str">
        <f>FACTURAS!F244</f>
        <v/>
      </c>
      <c r="G244" s="201" t="str">
        <f>IF(FACTURAS!H244=0,"",FACTURAS!H244)</f>
        <v/>
      </c>
      <c r="H244" s="328" t="str">
        <f>IF(FACTURAS!I244="","",FACTURAS!I244)</f>
        <v/>
      </c>
      <c r="I244" s="329"/>
      <c r="J244" s="202" t="e">
        <f>VLOOKUP(H244,BDPRODUCTOS!$B:$C,2,0)</f>
        <v>#N/A</v>
      </c>
      <c r="K244" s="31" t="str">
        <f>FACTURAS!M244</f>
        <v/>
      </c>
    </row>
    <row r="245" spans="1:11" ht="10.5" customHeight="1" x14ac:dyDescent="0.2">
      <c r="A245" s="201" t="str">
        <f>IF(FACTURAS!A245=0,"",FACTURAS!A245)</f>
        <v/>
      </c>
      <c r="B245" s="328" t="str">
        <f>IF(FACTURAS!B245="","",FACTURAS!B245)</f>
        <v/>
      </c>
      <c r="C245" s="329"/>
      <c r="D245" s="202" t="e">
        <f>VLOOKUP(B245,BDPRODUCTOS!$B:$C,2,0)</f>
        <v>#N/A</v>
      </c>
      <c r="E245" s="31" t="str">
        <f>FACTURAS!F245</f>
        <v/>
      </c>
      <c r="G245" s="201" t="str">
        <f>IF(FACTURAS!H245=0,"",FACTURAS!H245)</f>
        <v/>
      </c>
      <c r="H245" s="328" t="str">
        <f>IF(FACTURAS!I245="","",FACTURAS!I245)</f>
        <v/>
      </c>
      <c r="I245" s="329"/>
      <c r="J245" s="202" t="e">
        <f>VLOOKUP(H245,BDPRODUCTOS!$B:$C,2,0)</f>
        <v>#N/A</v>
      </c>
      <c r="K245" s="31" t="str">
        <f>FACTURAS!M245</f>
        <v/>
      </c>
    </row>
    <row r="246" spans="1:11" ht="10.5" customHeight="1" x14ac:dyDescent="0.2">
      <c r="A246" s="201" t="str">
        <f>IF(FACTURAS!A246=0,"",FACTURAS!A246)</f>
        <v/>
      </c>
      <c r="B246" s="328" t="str">
        <f>IF(FACTURAS!B246="","",FACTURAS!B246)</f>
        <v/>
      </c>
      <c r="C246" s="329"/>
      <c r="D246" s="202" t="e">
        <f>VLOOKUP(B246,BDPRODUCTOS!$B:$C,2,0)</f>
        <v>#N/A</v>
      </c>
      <c r="E246" s="31" t="str">
        <f>FACTURAS!F246</f>
        <v/>
      </c>
      <c r="G246" s="201" t="str">
        <f>IF(FACTURAS!H246=0,"",FACTURAS!H246)</f>
        <v/>
      </c>
      <c r="H246" s="328" t="str">
        <f>IF(FACTURAS!I246="","",FACTURAS!I246)</f>
        <v/>
      </c>
      <c r="I246" s="329"/>
      <c r="J246" s="202" t="e">
        <f>VLOOKUP(H246,BDPRODUCTOS!$B:$C,2,0)</f>
        <v>#N/A</v>
      </c>
      <c r="K246" s="31" t="str">
        <f>FACTURAS!M246</f>
        <v/>
      </c>
    </row>
    <row r="247" spans="1:11" ht="10.5" customHeight="1" x14ac:dyDescent="0.2">
      <c r="A247" s="201" t="str">
        <f>IF(FACTURAS!A247=0,"",FACTURAS!A247)</f>
        <v/>
      </c>
      <c r="B247" s="328" t="str">
        <f>IF(FACTURAS!B247="","",FACTURAS!B247)</f>
        <v/>
      </c>
      <c r="C247" s="329"/>
      <c r="D247" s="202" t="e">
        <f>VLOOKUP(B247,BDPRODUCTOS!$B:$C,2,0)</f>
        <v>#N/A</v>
      </c>
      <c r="E247" s="31" t="str">
        <f>FACTURAS!F247</f>
        <v/>
      </c>
      <c r="G247" s="201" t="str">
        <f>IF(FACTURAS!H247=0,"",FACTURAS!H247)</f>
        <v/>
      </c>
      <c r="H247" s="328" t="str">
        <f>IF(FACTURAS!I247="","",FACTURAS!I247)</f>
        <v/>
      </c>
      <c r="I247" s="329"/>
      <c r="J247" s="202" t="e">
        <f>VLOOKUP(H247,BDPRODUCTOS!$B:$C,2,0)</f>
        <v>#N/A</v>
      </c>
      <c r="K247" s="31" t="str">
        <f>FACTURAS!M247</f>
        <v/>
      </c>
    </row>
    <row r="248" spans="1:11" ht="10.5" customHeight="1" x14ac:dyDescent="0.2">
      <c r="A248" s="201" t="str">
        <f>IF(FACTURAS!A248=0,"",FACTURAS!A248)</f>
        <v/>
      </c>
      <c r="B248" s="328" t="str">
        <f>IF(FACTURAS!B248="","",FACTURAS!B248)</f>
        <v/>
      </c>
      <c r="C248" s="329"/>
      <c r="D248" s="202" t="e">
        <f>VLOOKUP(B248,BDPRODUCTOS!$B:$C,2,0)</f>
        <v>#N/A</v>
      </c>
      <c r="E248" s="31" t="str">
        <f>FACTURAS!F248</f>
        <v/>
      </c>
      <c r="G248" s="201" t="str">
        <f>IF(FACTURAS!H248=0,"",FACTURAS!H248)</f>
        <v/>
      </c>
      <c r="H248" s="328" t="str">
        <f>IF(FACTURAS!I248="","",FACTURAS!I248)</f>
        <v/>
      </c>
      <c r="I248" s="329"/>
      <c r="J248" s="202" t="e">
        <f>VLOOKUP(H248,BDPRODUCTOS!$B:$C,2,0)</f>
        <v>#N/A</v>
      </c>
      <c r="K248" s="31" t="str">
        <f>FACTURAS!M248</f>
        <v/>
      </c>
    </row>
    <row r="249" spans="1:11" ht="10.5" customHeight="1" x14ac:dyDescent="0.2">
      <c r="A249" s="201" t="str">
        <f>IF(FACTURAS!A249=0,"",FACTURAS!A249)</f>
        <v/>
      </c>
      <c r="B249" s="328" t="str">
        <f>IF(FACTURAS!B249="","",FACTURAS!B249)</f>
        <v/>
      </c>
      <c r="C249" s="329"/>
      <c r="D249" s="202" t="e">
        <f>VLOOKUP(B249,BDPRODUCTOS!$B:$C,2,0)</f>
        <v>#N/A</v>
      </c>
      <c r="E249" s="31" t="str">
        <f>FACTURAS!F249</f>
        <v/>
      </c>
      <c r="G249" s="201" t="str">
        <f>IF(FACTURAS!H249=0,"",FACTURAS!H249)</f>
        <v/>
      </c>
      <c r="H249" s="328" t="str">
        <f>IF(FACTURAS!I249="","",FACTURAS!I249)</f>
        <v/>
      </c>
      <c r="I249" s="329"/>
      <c r="J249" s="202" t="e">
        <f>VLOOKUP(H249,BDPRODUCTOS!$B:$C,2,0)</f>
        <v>#N/A</v>
      </c>
      <c r="K249" s="31" t="str">
        <f>FACTURAS!M249</f>
        <v/>
      </c>
    </row>
    <row r="250" spans="1:11" ht="10.5" customHeight="1" x14ac:dyDescent="0.2">
      <c r="A250" s="201" t="str">
        <f>IF(FACTURAS!A250=0,"",FACTURAS!A250)</f>
        <v/>
      </c>
      <c r="B250" s="328" t="str">
        <f>IF(FACTURAS!B250="","",FACTURAS!B250)</f>
        <v/>
      </c>
      <c r="C250" s="329"/>
      <c r="D250" s="202" t="e">
        <f>VLOOKUP(B250,BDPRODUCTOS!$B:$C,2,0)</f>
        <v>#N/A</v>
      </c>
      <c r="E250" s="31" t="str">
        <f>FACTURAS!F250</f>
        <v/>
      </c>
      <c r="G250" s="201" t="str">
        <f>IF(FACTURAS!H250=0,"",FACTURAS!H250)</f>
        <v/>
      </c>
      <c r="H250" s="328" t="str">
        <f>IF(FACTURAS!I250="","",FACTURAS!I250)</f>
        <v/>
      </c>
      <c r="I250" s="329"/>
      <c r="J250" s="202" t="e">
        <f>VLOOKUP(H250,BDPRODUCTOS!$B:$C,2,0)</f>
        <v>#N/A</v>
      </c>
      <c r="K250" s="31" t="str">
        <f>FACTURAS!M250</f>
        <v/>
      </c>
    </row>
    <row r="251" spans="1:11" ht="10.5" customHeight="1" x14ac:dyDescent="0.2">
      <c r="A251" s="201" t="str">
        <f>IF(FACTURAS!A251=0,"",FACTURAS!A251)</f>
        <v/>
      </c>
      <c r="B251" s="328" t="str">
        <f>IF(FACTURAS!B251="","",FACTURAS!B251)</f>
        <v/>
      </c>
      <c r="C251" s="329"/>
      <c r="D251" s="202" t="e">
        <f>VLOOKUP(B251,BDPRODUCTOS!$B:$C,2,0)</f>
        <v>#N/A</v>
      </c>
      <c r="E251" s="31" t="str">
        <f>FACTURAS!F251</f>
        <v/>
      </c>
      <c r="G251" s="201" t="str">
        <f>IF(FACTURAS!H251=0,"",FACTURAS!H251)</f>
        <v/>
      </c>
      <c r="H251" s="328" t="str">
        <f>IF(FACTURAS!I251="","",FACTURAS!I251)</f>
        <v/>
      </c>
      <c r="I251" s="329"/>
      <c r="J251" s="202" t="e">
        <f>VLOOKUP(H251,BDPRODUCTOS!$B:$C,2,0)</f>
        <v>#N/A</v>
      </c>
      <c r="K251" s="31" t="str">
        <f>FACTURAS!M251</f>
        <v/>
      </c>
    </row>
    <row r="252" spans="1:11" ht="10.5" customHeight="1" x14ac:dyDescent="0.2">
      <c r="A252" s="201" t="str">
        <f>IF(FACTURAS!A252=0,"",FACTURAS!A252)</f>
        <v/>
      </c>
      <c r="B252" s="328" t="str">
        <f>IF(FACTURAS!B252="","",FACTURAS!B252)</f>
        <v/>
      </c>
      <c r="C252" s="329"/>
      <c r="D252" s="202" t="e">
        <f>VLOOKUP(B252,BDPRODUCTOS!$B:$C,2,0)</f>
        <v>#N/A</v>
      </c>
      <c r="E252" s="31" t="str">
        <f>FACTURAS!F252</f>
        <v/>
      </c>
      <c r="G252" s="201" t="str">
        <f>IF(FACTURAS!H252=0,"",FACTURAS!H252)</f>
        <v/>
      </c>
      <c r="H252" s="328" t="str">
        <f>IF(FACTURAS!I252="","",FACTURAS!I252)</f>
        <v/>
      </c>
      <c r="I252" s="329"/>
      <c r="J252" s="202" t="e">
        <f>VLOOKUP(H252,BDPRODUCTOS!$B:$C,2,0)</f>
        <v>#N/A</v>
      </c>
      <c r="K252" s="31" t="str">
        <f>FACTURAS!M252</f>
        <v/>
      </c>
    </row>
    <row r="253" spans="1:11" ht="10.5" customHeight="1" x14ac:dyDescent="0.2">
      <c r="A253" s="201" t="str">
        <f>IF(FACTURAS!A253=0,"",FACTURAS!A253)</f>
        <v/>
      </c>
      <c r="B253" s="328" t="str">
        <f>IF(FACTURAS!B253="","",FACTURAS!B253)</f>
        <v/>
      </c>
      <c r="C253" s="329"/>
      <c r="D253" s="202" t="e">
        <f>VLOOKUP(B253,BDPRODUCTOS!$B:$C,2,0)</f>
        <v>#N/A</v>
      </c>
      <c r="E253" s="31" t="str">
        <f>FACTURAS!F253</f>
        <v/>
      </c>
      <c r="G253" s="201" t="str">
        <f>IF(FACTURAS!H253=0,"",FACTURAS!H253)</f>
        <v/>
      </c>
      <c r="H253" s="328" t="str">
        <f>IF(FACTURAS!I253="","",FACTURAS!I253)</f>
        <v/>
      </c>
      <c r="I253" s="329"/>
      <c r="J253" s="202" t="e">
        <f>VLOOKUP(H253,BDPRODUCTOS!$B:$C,2,0)</f>
        <v>#N/A</v>
      </c>
      <c r="K253" s="31" t="str">
        <f>FACTURAS!M253</f>
        <v/>
      </c>
    </row>
    <row r="254" spans="1:11" ht="10.5" customHeight="1" x14ac:dyDescent="0.2">
      <c r="A254" s="201" t="str">
        <f>IF(FACTURAS!A254=0,"",FACTURAS!A254)</f>
        <v/>
      </c>
      <c r="B254" s="337" t="str">
        <f>IF(FACTURAS!B254="","",FACTURAS!B254)</f>
        <v/>
      </c>
      <c r="C254" s="329"/>
      <c r="D254" s="204" t="e">
        <f>VLOOKUP(B254,BDPRODUCTOS!$B:$C,2,0)</f>
        <v>#N/A</v>
      </c>
      <c r="E254" s="31" t="str">
        <f>FACTURAS!F254</f>
        <v/>
      </c>
      <c r="G254" s="201" t="str">
        <f>IF(FACTURAS!H254=0,"",FACTURAS!H254)</f>
        <v/>
      </c>
      <c r="H254" s="337" t="str">
        <f>IF(FACTURAS!I254="","",FACTURAS!I254)</f>
        <v/>
      </c>
      <c r="I254" s="338"/>
      <c r="J254" s="204" t="e">
        <f>VLOOKUP(H254,BDPRODUCTOS!$B:$C,2,0)</f>
        <v>#N/A</v>
      </c>
      <c r="K254" s="31" t="str">
        <f>FACTURAS!M254</f>
        <v/>
      </c>
    </row>
    <row r="255" spans="1:11" ht="20.100000000000001" customHeight="1" x14ac:dyDescent="0.2">
      <c r="A255" s="42"/>
      <c r="B255" s="205" t="s">
        <v>0</v>
      </c>
      <c r="C255" s="298">
        <f>SUM(E241:E254)</f>
        <v>0</v>
      </c>
      <c r="D255" s="299"/>
      <c r="E255" s="300"/>
      <c r="G255" s="42"/>
      <c r="H255" s="205" t="s">
        <v>0</v>
      </c>
      <c r="I255" s="298">
        <f>SUM(K241:K254)</f>
        <v>0</v>
      </c>
      <c r="J255" s="299"/>
      <c r="K255" s="300"/>
    </row>
    <row r="258" spans="1:11" ht="15" customHeight="1" x14ac:dyDescent="0.2">
      <c r="A258" s="331" t="s">
        <v>17</v>
      </c>
      <c r="B258" s="307"/>
      <c r="C258" s="307"/>
      <c r="D258" s="188"/>
      <c r="E258" s="3" t="s">
        <v>16</v>
      </c>
      <c r="G258" s="331" t="s">
        <v>17</v>
      </c>
      <c r="H258" s="307"/>
      <c r="I258" s="307"/>
      <c r="J258" s="188"/>
      <c r="K258" s="3" t="s">
        <v>16</v>
      </c>
    </row>
    <row r="259" spans="1:11" ht="15" customHeight="1" x14ac:dyDescent="0.2">
      <c r="A259" s="332"/>
      <c r="B259" s="309"/>
      <c r="C259" s="309"/>
      <c r="D259" s="189"/>
      <c r="E259" s="5">
        <f>$N$3</f>
        <v>44499</v>
      </c>
      <c r="G259" s="332"/>
      <c r="H259" s="309"/>
      <c r="I259" s="309"/>
      <c r="J259" s="189"/>
      <c r="K259" s="5">
        <f>$N$3</f>
        <v>44499</v>
      </c>
    </row>
    <row r="260" spans="1:11" ht="10.5" customHeight="1" x14ac:dyDescent="0.2">
      <c r="A260" s="330" t="s">
        <v>15</v>
      </c>
      <c r="B260" s="297"/>
      <c r="C260" s="297"/>
      <c r="D260" s="190"/>
      <c r="E260" s="7">
        <f>$N$3</f>
        <v>44499</v>
      </c>
      <c r="G260" s="330" t="s">
        <v>15</v>
      </c>
      <c r="H260" s="297"/>
      <c r="I260" s="297"/>
      <c r="J260" s="190"/>
      <c r="K260" s="7">
        <f>$N$3</f>
        <v>44499</v>
      </c>
    </row>
    <row r="261" spans="1:11" ht="10.5" customHeight="1" x14ac:dyDescent="0.2">
      <c r="A261" s="330" t="s">
        <v>14</v>
      </c>
      <c r="B261" s="297"/>
      <c r="C261" s="297"/>
      <c r="D261" s="190"/>
      <c r="E261" s="10">
        <f>$N$3</f>
        <v>44499</v>
      </c>
      <c r="G261" s="330" t="s">
        <v>14</v>
      </c>
      <c r="H261" s="297"/>
      <c r="I261" s="297"/>
      <c r="J261" s="190"/>
      <c r="K261" s="10">
        <f>$N$3</f>
        <v>44499</v>
      </c>
    </row>
    <row r="262" spans="1:11" ht="10.5" customHeight="1" x14ac:dyDescent="0.2">
      <c r="A262" s="330" t="s">
        <v>13</v>
      </c>
      <c r="B262" s="297"/>
      <c r="C262" s="297"/>
      <c r="D262" s="190"/>
      <c r="E262" s="13" t="s">
        <v>12</v>
      </c>
      <c r="G262" s="330" t="s">
        <v>13</v>
      </c>
      <c r="H262" s="297"/>
      <c r="I262" s="297"/>
      <c r="J262" s="190"/>
      <c r="K262" s="13" t="s">
        <v>12</v>
      </c>
    </row>
    <row r="263" spans="1:11" ht="10.5" customHeight="1" x14ac:dyDescent="0.2">
      <c r="A263" s="195"/>
      <c r="B263" s="36">
        <v>3017216119</v>
      </c>
      <c r="C263" s="36"/>
      <c r="D263" s="190"/>
      <c r="E263" s="333">
        <f>FACTURAS!F263</f>
        <v>0</v>
      </c>
      <c r="G263" s="195"/>
      <c r="H263" s="36">
        <v>3017216119</v>
      </c>
      <c r="I263" s="36"/>
      <c r="J263" s="190"/>
      <c r="K263" s="333">
        <f>FACTURAS!M263</f>
        <v>0</v>
      </c>
    </row>
    <row r="264" spans="1:11" ht="10.5" customHeight="1" x14ac:dyDescent="0.2">
      <c r="A264" s="335" t="s">
        <v>11</v>
      </c>
      <c r="B264" s="336"/>
      <c r="C264" s="336"/>
      <c r="D264" s="197"/>
      <c r="E264" s="334"/>
      <c r="G264" s="335" t="s">
        <v>11</v>
      </c>
      <c r="H264" s="336"/>
      <c r="I264" s="336"/>
      <c r="J264" s="197"/>
      <c r="K264" s="334"/>
    </row>
    <row r="265" spans="1:11" ht="10.5" customHeight="1" x14ac:dyDescent="0.2">
      <c r="A265" s="20" t="s">
        <v>10</v>
      </c>
      <c r="B265" s="313" t="e">
        <f>FACTURAS!B265</f>
        <v>#N/A</v>
      </c>
      <c r="C265" s="314"/>
      <c r="D265" s="314"/>
      <c r="E265" s="315"/>
      <c r="G265" s="20" t="s">
        <v>10</v>
      </c>
      <c r="H265" s="313" t="e">
        <f>FACTURAS!I265</f>
        <v>#N/A</v>
      </c>
      <c r="I265" s="314"/>
      <c r="J265" s="314"/>
      <c r="K265" s="315"/>
    </row>
    <row r="266" spans="1:11" ht="10.5" customHeight="1" x14ac:dyDescent="0.2">
      <c r="A266" s="21" t="s">
        <v>9</v>
      </c>
      <c r="B266" s="294" t="e">
        <f>FACTURAS!B266</f>
        <v>#N/A</v>
      </c>
      <c r="C266" s="295"/>
      <c r="D266" s="295"/>
      <c r="E266" s="296"/>
      <c r="G266" s="21" t="s">
        <v>9</v>
      </c>
      <c r="H266" s="294" t="e">
        <f>FACTURAS!I266</f>
        <v>#N/A</v>
      </c>
      <c r="I266" s="295"/>
      <c r="J266" s="295"/>
      <c r="K266" s="296"/>
    </row>
    <row r="267" spans="1:11" ht="10.5" customHeight="1" x14ac:dyDescent="0.2">
      <c r="A267" s="21" t="s">
        <v>8</v>
      </c>
      <c r="B267" s="294" t="e">
        <f>FACTURAS!B267</f>
        <v>#N/A</v>
      </c>
      <c r="C267" s="295"/>
      <c r="D267" s="295"/>
      <c r="E267" s="296"/>
      <c r="G267" s="21" t="s">
        <v>8</v>
      </c>
      <c r="H267" s="294" t="e">
        <f>FACTURAS!I267</f>
        <v>#N/A</v>
      </c>
      <c r="I267" s="295"/>
      <c r="J267" s="295"/>
      <c r="K267" s="296"/>
    </row>
    <row r="268" spans="1:11" ht="10.5" customHeight="1" x14ac:dyDescent="0.2">
      <c r="A268" s="21" t="s">
        <v>7</v>
      </c>
      <c r="B268" s="294" t="e">
        <f>FACTURAS!B268</f>
        <v>#N/A</v>
      </c>
      <c r="C268" s="295"/>
      <c r="D268" s="295"/>
      <c r="E268" s="296"/>
      <c r="G268" s="21" t="s">
        <v>7</v>
      </c>
      <c r="H268" s="294" t="e">
        <f>FACTURAS!I268</f>
        <v>#N/A</v>
      </c>
      <c r="I268" s="295"/>
      <c r="J268" s="295"/>
      <c r="K268" s="296"/>
    </row>
    <row r="269" spans="1:11" ht="10.5" customHeight="1" x14ac:dyDescent="0.2">
      <c r="A269" s="21" t="s">
        <v>6</v>
      </c>
      <c r="B269" s="294" t="e">
        <f>FACTURAS!B269</f>
        <v>#N/A</v>
      </c>
      <c r="C269" s="295"/>
      <c r="D269" s="295"/>
      <c r="E269" s="296"/>
      <c r="G269" s="21" t="s">
        <v>6</v>
      </c>
      <c r="H269" s="294" t="e">
        <f>FACTURAS!I269</f>
        <v>#N/A</v>
      </c>
      <c r="I269" s="295"/>
      <c r="J269" s="295"/>
      <c r="K269" s="296"/>
    </row>
    <row r="270" spans="1:11" ht="10.5" customHeight="1" x14ac:dyDescent="0.2">
      <c r="A270" s="22" t="s">
        <v>5</v>
      </c>
      <c r="B270" s="294" t="e">
        <f>FACTURAS!B270</f>
        <v>#N/A</v>
      </c>
      <c r="C270" s="295"/>
      <c r="D270" s="295"/>
      <c r="E270" s="296"/>
      <c r="G270" s="22" t="s">
        <v>5</v>
      </c>
      <c r="H270" s="294" t="e">
        <f>FACTURAS!I270</f>
        <v>#N/A</v>
      </c>
      <c r="I270" s="295"/>
      <c r="J270" s="295"/>
      <c r="K270" s="296"/>
    </row>
    <row r="271" spans="1:11" ht="10.5" customHeight="1" x14ac:dyDescent="0.2">
      <c r="A271" s="23" t="s">
        <v>4</v>
      </c>
      <c r="B271" s="291" t="e">
        <f>FACTURAS!B271</f>
        <v>#N/A</v>
      </c>
      <c r="C271" s="292"/>
      <c r="D271" s="292"/>
      <c r="E271" s="293"/>
      <c r="G271" s="23" t="s">
        <v>4</v>
      </c>
      <c r="H271" s="291" t="e">
        <f>FACTURAS!I271</f>
        <v>#N/A</v>
      </c>
      <c r="I271" s="292"/>
      <c r="J271" s="292"/>
      <c r="K271" s="293"/>
    </row>
    <row r="272" spans="1:11" ht="10.5" customHeight="1" x14ac:dyDescent="0.2">
      <c r="A272" s="24" t="s">
        <v>3</v>
      </c>
      <c r="B272" s="341" t="s">
        <v>2</v>
      </c>
      <c r="C272" s="342"/>
      <c r="D272" s="26"/>
      <c r="E272" s="27" t="s">
        <v>1</v>
      </c>
      <c r="G272" s="24" t="s">
        <v>3</v>
      </c>
      <c r="H272" s="341" t="s">
        <v>2</v>
      </c>
      <c r="I272" s="342"/>
      <c r="J272" s="26"/>
      <c r="K272" s="27" t="s">
        <v>1</v>
      </c>
    </row>
    <row r="273" spans="1:11" ht="10.5" customHeight="1" x14ac:dyDescent="0.2">
      <c r="A273" s="198" t="str">
        <f>IF(FACTURAS!A273=0,"",FACTURAS!A273)</f>
        <v/>
      </c>
      <c r="B273" s="313" t="str">
        <f>IF(FACTURAS!B273="","",FACTURAS!B273)</f>
        <v/>
      </c>
      <c r="C273" s="339"/>
      <c r="D273" s="199" t="e">
        <f>VLOOKUP(B273,BDPRODUCTOS!$B:$C,2,0)</f>
        <v>#N/A</v>
      </c>
      <c r="E273" s="31" t="str">
        <f>FACTURAS!F273</f>
        <v/>
      </c>
      <c r="G273" s="198" t="str">
        <f>IF(FACTURAS!H273=0,"",FACTURAS!H273)</f>
        <v/>
      </c>
      <c r="H273" s="313" t="str">
        <f>IF(FACTURAS!I273="","",FACTURAS!I273)</f>
        <v/>
      </c>
      <c r="I273" s="339"/>
      <c r="J273" s="199" t="e">
        <f>VLOOKUP(H273,BDPRODUCTOS!$B:$C,2,0)</f>
        <v>#N/A</v>
      </c>
      <c r="K273" s="31" t="str">
        <f>FACTURAS!M273</f>
        <v/>
      </c>
    </row>
    <row r="274" spans="1:11" ht="10.5" customHeight="1" x14ac:dyDescent="0.2">
      <c r="A274" s="201" t="str">
        <f>IF(FACTURAS!A274=0,"",FACTURAS!A274)</f>
        <v/>
      </c>
      <c r="B274" s="328" t="str">
        <f>IF(FACTURAS!B274="","",FACTURAS!B274)</f>
        <v/>
      </c>
      <c r="C274" s="329"/>
      <c r="D274" s="202" t="e">
        <f>VLOOKUP(B274,BDPRODUCTOS!$B:$C,2,0)</f>
        <v>#N/A</v>
      </c>
      <c r="E274" s="31" t="str">
        <f>FACTURAS!F274</f>
        <v/>
      </c>
      <c r="G274" s="201" t="str">
        <f>IF(FACTURAS!H274=0,"",FACTURAS!H274)</f>
        <v/>
      </c>
      <c r="H274" s="328" t="str">
        <f>IF(FACTURAS!I274="","",FACTURAS!I274)</f>
        <v/>
      </c>
      <c r="I274" s="329"/>
      <c r="J274" s="202" t="e">
        <f>VLOOKUP(H274,BDPRODUCTOS!$B:$C,2,0)</f>
        <v>#N/A</v>
      </c>
      <c r="K274" s="31" t="str">
        <f>FACTURAS!M274</f>
        <v/>
      </c>
    </row>
    <row r="275" spans="1:11" ht="10.5" customHeight="1" x14ac:dyDescent="0.2">
      <c r="A275" s="201" t="str">
        <f>IF(FACTURAS!A275=0,"",FACTURAS!A275)</f>
        <v/>
      </c>
      <c r="B275" s="328" t="str">
        <f>IF(FACTURAS!B275="","",FACTURAS!B275)</f>
        <v/>
      </c>
      <c r="C275" s="329"/>
      <c r="D275" s="202" t="e">
        <f>VLOOKUP(B275,BDPRODUCTOS!$B:$C,2,0)</f>
        <v>#N/A</v>
      </c>
      <c r="E275" s="31" t="str">
        <f>FACTURAS!F275</f>
        <v/>
      </c>
      <c r="G275" s="201" t="str">
        <f>IF(FACTURAS!H275=0,"",FACTURAS!H275)</f>
        <v/>
      </c>
      <c r="H275" s="328" t="str">
        <f>IF(FACTURAS!I275="","",FACTURAS!I275)</f>
        <v/>
      </c>
      <c r="I275" s="329"/>
      <c r="J275" s="202" t="e">
        <f>VLOOKUP(H275,BDPRODUCTOS!$B:$C,2,0)</f>
        <v>#N/A</v>
      </c>
      <c r="K275" s="31" t="str">
        <f>FACTURAS!M275</f>
        <v/>
      </c>
    </row>
    <row r="276" spans="1:11" ht="10.5" customHeight="1" x14ac:dyDescent="0.2">
      <c r="A276" s="201" t="str">
        <f>IF(FACTURAS!A276=0,"",FACTURAS!A276)</f>
        <v/>
      </c>
      <c r="B276" s="328" t="str">
        <f>IF(FACTURAS!B276="","",FACTURAS!B276)</f>
        <v/>
      </c>
      <c r="C276" s="329"/>
      <c r="D276" s="202" t="e">
        <f>VLOOKUP(B276,BDPRODUCTOS!$B:$C,2,0)</f>
        <v>#N/A</v>
      </c>
      <c r="E276" s="31" t="str">
        <f>FACTURAS!F276</f>
        <v/>
      </c>
      <c r="G276" s="201" t="str">
        <f>IF(FACTURAS!H276=0,"",FACTURAS!H276)</f>
        <v/>
      </c>
      <c r="H276" s="328" t="str">
        <f>IF(FACTURAS!I276="","",FACTURAS!I276)</f>
        <v/>
      </c>
      <c r="I276" s="329"/>
      <c r="J276" s="202" t="e">
        <f>VLOOKUP(H276,BDPRODUCTOS!$B:$C,2,0)</f>
        <v>#N/A</v>
      </c>
      <c r="K276" s="31" t="str">
        <f>FACTURAS!M276</f>
        <v/>
      </c>
    </row>
    <row r="277" spans="1:11" ht="10.5" customHeight="1" x14ac:dyDescent="0.2">
      <c r="A277" s="201" t="str">
        <f>IF(FACTURAS!A277=0,"",FACTURAS!A277)</f>
        <v/>
      </c>
      <c r="B277" s="328" t="str">
        <f>IF(FACTURAS!B277="","",FACTURAS!B277)</f>
        <v/>
      </c>
      <c r="C277" s="329"/>
      <c r="D277" s="202" t="e">
        <f>VLOOKUP(B277,BDPRODUCTOS!$B:$C,2,0)</f>
        <v>#N/A</v>
      </c>
      <c r="E277" s="31" t="str">
        <f>FACTURAS!F277</f>
        <v/>
      </c>
      <c r="G277" s="201" t="str">
        <f>IF(FACTURAS!H277=0,"",FACTURAS!H277)</f>
        <v/>
      </c>
      <c r="H277" s="328" t="str">
        <f>IF(FACTURAS!I277="","",FACTURAS!I277)</f>
        <v/>
      </c>
      <c r="I277" s="329"/>
      <c r="J277" s="202" t="e">
        <f>VLOOKUP(H277,BDPRODUCTOS!$B:$C,2,0)</f>
        <v>#N/A</v>
      </c>
      <c r="K277" s="31" t="str">
        <f>FACTURAS!M277</f>
        <v/>
      </c>
    </row>
    <row r="278" spans="1:11" ht="10.5" customHeight="1" x14ac:dyDescent="0.2">
      <c r="A278" s="201" t="str">
        <f>IF(FACTURAS!A278=0,"",FACTURAS!A278)</f>
        <v/>
      </c>
      <c r="B278" s="328" t="str">
        <f>IF(FACTURAS!B278="","",FACTURAS!B278)</f>
        <v/>
      </c>
      <c r="C278" s="329"/>
      <c r="D278" s="202" t="e">
        <f>VLOOKUP(B278,BDPRODUCTOS!$B:$C,2,0)</f>
        <v>#N/A</v>
      </c>
      <c r="E278" s="31" t="str">
        <f>FACTURAS!F278</f>
        <v/>
      </c>
      <c r="G278" s="201" t="str">
        <f>IF(FACTURAS!H278=0,"",FACTURAS!H278)</f>
        <v/>
      </c>
      <c r="H278" s="328" t="str">
        <f>IF(FACTURAS!I278="","",FACTURAS!I278)</f>
        <v/>
      </c>
      <c r="I278" s="329"/>
      <c r="J278" s="202" t="e">
        <f>VLOOKUP(H278,BDPRODUCTOS!$B:$C,2,0)</f>
        <v>#N/A</v>
      </c>
      <c r="K278" s="31" t="str">
        <f>FACTURAS!M278</f>
        <v/>
      </c>
    </row>
    <row r="279" spans="1:11" ht="10.5" customHeight="1" x14ac:dyDescent="0.2">
      <c r="A279" s="201" t="str">
        <f>IF(FACTURAS!A279=0,"",FACTURAS!A279)</f>
        <v/>
      </c>
      <c r="B279" s="328" t="str">
        <f>IF(FACTURAS!B279="","",FACTURAS!B279)</f>
        <v/>
      </c>
      <c r="C279" s="329"/>
      <c r="D279" s="202" t="e">
        <f>VLOOKUP(B279,BDPRODUCTOS!$B:$C,2,0)</f>
        <v>#N/A</v>
      </c>
      <c r="E279" s="31" t="str">
        <f>FACTURAS!F279</f>
        <v/>
      </c>
      <c r="G279" s="201" t="str">
        <f>IF(FACTURAS!H279=0,"",FACTURAS!H279)</f>
        <v/>
      </c>
      <c r="H279" s="328" t="str">
        <f>IF(FACTURAS!I279="","",FACTURAS!I279)</f>
        <v/>
      </c>
      <c r="I279" s="329"/>
      <c r="J279" s="202" t="e">
        <f>VLOOKUP(H279,BDPRODUCTOS!$B:$C,2,0)</f>
        <v>#N/A</v>
      </c>
      <c r="K279" s="31" t="str">
        <f>FACTURAS!M279</f>
        <v/>
      </c>
    </row>
    <row r="280" spans="1:11" ht="10.5" customHeight="1" x14ac:dyDescent="0.2">
      <c r="A280" s="201" t="str">
        <f>IF(FACTURAS!A280=0,"",FACTURAS!A280)</f>
        <v/>
      </c>
      <c r="B280" s="328" t="str">
        <f>IF(FACTURAS!B280="","",FACTURAS!B280)</f>
        <v/>
      </c>
      <c r="C280" s="329"/>
      <c r="D280" s="202" t="e">
        <f>VLOOKUP(B280,BDPRODUCTOS!$B:$C,2,0)</f>
        <v>#N/A</v>
      </c>
      <c r="E280" s="31" t="str">
        <f>FACTURAS!F280</f>
        <v/>
      </c>
      <c r="G280" s="201" t="str">
        <f>IF(FACTURAS!H280=0,"",FACTURAS!H280)</f>
        <v/>
      </c>
      <c r="H280" s="328" t="str">
        <f>IF(FACTURAS!I280="","",FACTURAS!I280)</f>
        <v/>
      </c>
      <c r="I280" s="329"/>
      <c r="J280" s="202" t="e">
        <f>VLOOKUP(H280,BDPRODUCTOS!$B:$C,2,0)</f>
        <v>#N/A</v>
      </c>
      <c r="K280" s="31" t="str">
        <f>FACTURAS!M280</f>
        <v/>
      </c>
    </row>
    <row r="281" spans="1:11" ht="10.5" customHeight="1" x14ac:dyDescent="0.2">
      <c r="A281" s="201" t="str">
        <f>IF(FACTURAS!A281=0,"",FACTURAS!A281)</f>
        <v/>
      </c>
      <c r="B281" s="328" t="str">
        <f>IF(FACTURAS!B281="","",FACTURAS!B281)</f>
        <v/>
      </c>
      <c r="C281" s="329"/>
      <c r="D281" s="202" t="e">
        <f>VLOOKUP(B281,BDPRODUCTOS!$B:$C,2,0)</f>
        <v>#N/A</v>
      </c>
      <c r="E281" s="31" t="str">
        <f>FACTURAS!F281</f>
        <v/>
      </c>
      <c r="G281" s="201" t="str">
        <f>IF(FACTURAS!H281=0,"",FACTURAS!H281)</f>
        <v/>
      </c>
      <c r="H281" s="328" t="str">
        <f>IF(FACTURAS!I281="","",FACTURAS!I281)</f>
        <v/>
      </c>
      <c r="I281" s="329"/>
      <c r="J281" s="202" t="e">
        <f>VLOOKUP(H281,BDPRODUCTOS!$B:$C,2,0)</f>
        <v>#N/A</v>
      </c>
      <c r="K281" s="31" t="str">
        <f>FACTURAS!M281</f>
        <v/>
      </c>
    </row>
    <row r="282" spans="1:11" ht="10.5" customHeight="1" x14ac:dyDescent="0.2">
      <c r="A282" s="201" t="str">
        <f>IF(FACTURAS!A282=0,"",FACTURAS!A282)</f>
        <v/>
      </c>
      <c r="B282" s="328" t="str">
        <f>IF(FACTURAS!B282="","",FACTURAS!B282)</f>
        <v/>
      </c>
      <c r="C282" s="329"/>
      <c r="D282" s="202" t="e">
        <f>VLOOKUP(B282,BDPRODUCTOS!$B:$C,2,0)</f>
        <v>#N/A</v>
      </c>
      <c r="E282" s="31" t="str">
        <f>FACTURAS!F282</f>
        <v/>
      </c>
      <c r="G282" s="201" t="str">
        <f>IF(FACTURAS!H282=0,"",FACTURAS!H282)</f>
        <v/>
      </c>
      <c r="H282" s="328" t="str">
        <f>IF(FACTURAS!I282="","",FACTURAS!I282)</f>
        <v/>
      </c>
      <c r="I282" s="329"/>
      <c r="J282" s="202" t="e">
        <f>VLOOKUP(H282,BDPRODUCTOS!$B:$C,2,0)</f>
        <v>#N/A</v>
      </c>
      <c r="K282" s="31" t="str">
        <f>FACTURAS!M282</f>
        <v/>
      </c>
    </row>
    <row r="283" spans="1:11" ht="10.5" customHeight="1" x14ac:dyDescent="0.2">
      <c r="A283" s="201" t="str">
        <f>IF(FACTURAS!A283=0,"",FACTURAS!A283)</f>
        <v/>
      </c>
      <c r="B283" s="328" t="str">
        <f>IF(FACTURAS!B283="","",FACTURAS!B283)</f>
        <v/>
      </c>
      <c r="C283" s="329"/>
      <c r="D283" s="202" t="e">
        <f>VLOOKUP(B283,BDPRODUCTOS!$B:$C,2,0)</f>
        <v>#N/A</v>
      </c>
      <c r="E283" s="31" t="str">
        <f>FACTURAS!F283</f>
        <v/>
      </c>
      <c r="G283" s="201" t="str">
        <f>IF(FACTURAS!H283=0,"",FACTURAS!H283)</f>
        <v/>
      </c>
      <c r="H283" s="328" t="str">
        <f>IF(FACTURAS!I283="","",FACTURAS!I283)</f>
        <v/>
      </c>
      <c r="I283" s="329"/>
      <c r="J283" s="202" t="e">
        <f>VLOOKUP(H283,BDPRODUCTOS!$B:$C,2,0)</f>
        <v>#N/A</v>
      </c>
      <c r="K283" s="31" t="str">
        <f>FACTURAS!M283</f>
        <v/>
      </c>
    </row>
    <row r="284" spans="1:11" ht="10.5" customHeight="1" x14ac:dyDescent="0.2">
      <c r="A284" s="201" t="str">
        <f>IF(FACTURAS!A284=0,"",FACTURAS!A284)</f>
        <v/>
      </c>
      <c r="B284" s="328" t="str">
        <f>IF(FACTURAS!B284="","",FACTURAS!B284)</f>
        <v/>
      </c>
      <c r="C284" s="329"/>
      <c r="D284" s="202" t="e">
        <f>VLOOKUP(B284,BDPRODUCTOS!$B:$C,2,0)</f>
        <v>#N/A</v>
      </c>
      <c r="E284" s="31" t="str">
        <f>FACTURAS!F284</f>
        <v/>
      </c>
      <c r="G284" s="201" t="str">
        <f>IF(FACTURAS!H284=0,"",FACTURAS!H284)</f>
        <v/>
      </c>
      <c r="H284" s="328" t="str">
        <f>IF(FACTURAS!I284="","",FACTURAS!I284)</f>
        <v/>
      </c>
      <c r="I284" s="329"/>
      <c r="J284" s="202" t="e">
        <f>VLOOKUP(H284,BDPRODUCTOS!$B:$C,2,0)</f>
        <v>#N/A</v>
      </c>
      <c r="K284" s="31" t="str">
        <f>FACTURAS!M284</f>
        <v/>
      </c>
    </row>
    <row r="285" spans="1:11" ht="10.5" customHeight="1" x14ac:dyDescent="0.2">
      <c r="A285" s="201" t="str">
        <f>IF(FACTURAS!A285=0,"",FACTURAS!A285)</f>
        <v/>
      </c>
      <c r="B285" s="328" t="str">
        <f>IF(FACTURAS!B285="","",FACTURAS!B285)</f>
        <v/>
      </c>
      <c r="C285" s="329"/>
      <c r="D285" s="202" t="e">
        <f>VLOOKUP(B285,BDPRODUCTOS!$B:$C,2,0)</f>
        <v>#N/A</v>
      </c>
      <c r="E285" s="31" t="str">
        <f>FACTURAS!F285</f>
        <v/>
      </c>
      <c r="G285" s="201" t="str">
        <f>IF(FACTURAS!H285=0,"",FACTURAS!H285)</f>
        <v/>
      </c>
      <c r="H285" s="328" t="str">
        <f>IF(FACTURAS!I285="","",FACTURAS!I285)</f>
        <v/>
      </c>
      <c r="I285" s="329"/>
      <c r="J285" s="202" t="e">
        <f>VLOOKUP(H285,BDPRODUCTOS!$B:$C,2,0)</f>
        <v>#N/A</v>
      </c>
      <c r="K285" s="31" t="str">
        <f>FACTURAS!M285</f>
        <v/>
      </c>
    </row>
    <row r="286" spans="1:11" ht="10.5" customHeight="1" x14ac:dyDescent="0.2">
      <c r="A286" s="201" t="str">
        <f>IF(FACTURAS!A286=0,"",FACTURAS!A286)</f>
        <v/>
      </c>
      <c r="B286" s="337" t="str">
        <f>IF(FACTURAS!B286="","",FACTURAS!B286)</f>
        <v/>
      </c>
      <c r="C286" s="329"/>
      <c r="D286" s="204" t="e">
        <f>VLOOKUP(B286,BDPRODUCTOS!$B:$C,2,0)</f>
        <v>#N/A</v>
      </c>
      <c r="E286" s="31" t="str">
        <f>FACTURAS!F286</f>
        <v/>
      </c>
      <c r="G286" s="201" t="str">
        <f>IF(FACTURAS!H286=0,"",FACTURAS!H286)</f>
        <v/>
      </c>
      <c r="H286" s="337" t="str">
        <f>IF(FACTURAS!I286="","",FACTURAS!I286)</f>
        <v/>
      </c>
      <c r="I286" s="338"/>
      <c r="J286" s="204" t="e">
        <f>VLOOKUP(H286,BDPRODUCTOS!$B:$C,2,0)</f>
        <v>#N/A</v>
      </c>
      <c r="K286" s="31" t="str">
        <f>FACTURAS!M286</f>
        <v/>
      </c>
    </row>
    <row r="287" spans="1:11" ht="20.100000000000001" customHeight="1" x14ac:dyDescent="0.2">
      <c r="A287" s="42"/>
      <c r="B287" s="205" t="s">
        <v>0</v>
      </c>
      <c r="C287" s="298">
        <f>SUM(E273:E286)</f>
        <v>0</v>
      </c>
      <c r="D287" s="299"/>
      <c r="E287" s="300"/>
      <c r="G287" s="42"/>
      <c r="H287" s="205" t="s">
        <v>0</v>
      </c>
      <c r="I287" s="298">
        <f>SUM(K273:K286)</f>
        <v>0</v>
      </c>
      <c r="J287" s="299"/>
      <c r="K287" s="300"/>
    </row>
    <row r="290" spans="1:11" ht="15" customHeight="1" x14ac:dyDescent="0.2">
      <c r="A290" s="331" t="s">
        <v>17</v>
      </c>
      <c r="B290" s="307"/>
      <c r="C290" s="307"/>
      <c r="D290" s="188"/>
      <c r="E290" s="3" t="s">
        <v>16</v>
      </c>
      <c r="G290" s="331" t="s">
        <v>17</v>
      </c>
      <c r="H290" s="307"/>
      <c r="I290" s="307"/>
      <c r="J290" s="188"/>
      <c r="K290" s="3" t="s">
        <v>16</v>
      </c>
    </row>
    <row r="291" spans="1:11" ht="15" customHeight="1" x14ac:dyDescent="0.2">
      <c r="A291" s="332"/>
      <c r="B291" s="309"/>
      <c r="C291" s="309"/>
      <c r="D291" s="189"/>
      <c r="E291" s="5">
        <f>$N$3</f>
        <v>44499</v>
      </c>
      <c r="G291" s="332"/>
      <c r="H291" s="309"/>
      <c r="I291" s="309"/>
      <c r="J291" s="189"/>
      <c r="K291" s="5">
        <f>$N$3</f>
        <v>44499</v>
      </c>
    </row>
    <row r="292" spans="1:11" ht="10.5" customHeight="1" x14ac:dyDescent="0.2">
      <c r="A292" s="330" t="s">
        <v>15</v>
      </c>
      <c r="B292" s="297"/>
      <c r="C292" s="297"/>
      <c r="D292" s="190"/>
      <c r="E292" s="7">
        <f>$N$3</f>
        <v>44499</v>
      </c>
      <c r="G292" s="330" t="s">
        <v>15</v>
      </c>
      <c r="H292" s="297"/>
      <c r="I292" s="297"/>
      <c r="J292" s="190"/>
      <c r="K292" s="7">
        <f>$N$3</f>
        <v>44499</v>
      </c>
    </row>
    <row r="293" spans="1:11" ht="10.5" customHeight="1" x14ac:dyDescent="0.2">
      <c r="A293" s="330" t="s">
        <v>14</v>
      </c>
      <c r="B293" s="297"/>
      <c r="C293" s="297"/>
      <c r="D293" s="190"/>
      <c r="E293" s="10">
        <f>$N$3</f>
        <v>44499</v>
      </c>
      <c r="G293" s="330" t="s">
        <v>14</v>
      </c>
      <c r="H293" s="297"/>
      <c r="I293" s="297"/>
      <c r="J293" s="190"/>
      <c r="K293" s="10">
        <f>$N$3</f>
        <v>44499</v>
      </c>
    </row>
    <row r="294" spans="1:11" ht="10.5" customHeight="1" x14ac:dyDescent="0.2">
      <c r="A294" s="330" t="s">
        <v>13</v>
      </c>
      <c r="B294" s="297"/>
      <c r="C294" s="297"/>
      <c r="D294" s="190"/>
      <c r="E294" s="13" t="s">
        <v>12</v>
      </c>
      <c r="G294" s="330" t="s">
        <v>13</v>
      </c>
      <c r="H294" s="297"/>
      <c r="I294" s="297"/>
      <c r="J294" s="190"/>
      <c r="K294" s="13" t="s">
        <v>12</v>
      </c>
    </row>
    <row r="295" spans="1:11" ht="10.5" customHeight="1" x14ac:dyDescent="0.2">
      <c r="A295" s="195"/>
      <c r="B295" s="36">
        <v>3017216119</v>
      </c>
      <c r="C295" s="36"/>
      <c r="D295" s="190"/>
      <c r="E295" s="333">
        <f>FACTURAS!F295</f>
        <v>0</v>
      </c>
      <c r="G295" s="195"/>
      <c r="H295" s="36">
        <v>3017216119</v>
      </c>
      <c r="I295" s="36"/>
      <c r="J295" s="190"/>
      <c r="K295" s="333">
        <f>FACTURAS!M295</f>
        <v>0</v>
      </c>
    </row>
    <row r="296" spans="1:11" ht="10.5" customHeight="1" x14ac:dyDescent="0.2">
      <c r="A296" s="335" t="s">
        <v>11</v>
      </c>
      <c r="B296" s="336"/>
      <c r="C296" s="336"/>
      <c r="D296" s="197"/>
      <c r="E296" s="334"/>
      <c r="G296" s="335" t="s">
        <v>11</v>
      </c>
      <c r="H296" s="336"/>
      <c r="I296" s="336"/>
      <c r="J296" s="197"/>
      <c r="K296" s="334"/>
    </row>
    <row r="297" spans="1:11" ht="10.5" customHeight="1" x14ac:dyDescent="0.2">
      <c r="A297" s="20" t="s">
        <v>10</v>
      </c>
      <c r="B297" s="313" t="e">
        <f>FACTURAS!B297</f>
        <v>#N/A</v>
      </c>
      <c r="C297" s="314"/>
      <c r="D297" s="314"/>
      <c r="E297" s="315"/>
      <c r="G297" s="20" t="s">
        <v>10</v>
      </c>
      <c r="H297" s="313" t="e">
        <f>FACTURAS!I297</f>
        <v>#N/A</v>
      </c>
      <c r="I297" s="314"/>
      <c r="J297" s="314"/>
      <c r="K297" s="315"/>
    </row>
    <row r="298" spans="1:11" ht="10.5" customHeight="1" x14ac:dyDescent="0.2">
      <c r="A298" s="21" t="s">
        <v>9</v>
      </c>
      <c r="B298" s="294" t="e">
        <f>FACTURAS!B298</f>
        <v>#N/A</v>
      </c>
      <c r="C298" s="295"/>
      <c r="D298" s="295"/>
      <c r="E298" s="296"/>
      <c r="G298" s="21" t="s">
        <v>9</v>
      </c>
      <c r="H298" s="294" t="e">
        <f>FACTURAS!I298</f>
        <v>#N/A</v>
      </c>
      <c r="I298" s="295"/>
      <c r="J298" s="295"/>
      <c r="K298" s="296"/>
    </row>
    <row r="299" spans="1:11" ht="10.5" customHeight="1" x14ac:dyDescent="0.2">
      <c r="A299" s="21" t="s">
        <v>8</v>
      </c>
      <c r="B299" s="294" t="e">
        <f>FACTURAS!B299</f>
        <v>#N/A</v>
      </c>
      <c r="C299" s="295"/>
      <c r="D299" s="295"/>
      <c r="E299" s="296"/>
      <c r="G299" s="21" t="s">
        <v>8</v>
      </c>
      <c r="H299" s="294" t="e">
        <f>FACTURAS!I299</f>
        <v>#N/A</v>
      </c>
      <c r="I299" s="295"/>
      <c r="J299" s="295"/>
      <c r="K299" s="296"/>
    </row>
    <row r="300" spans="1:11" ht="10.5" customHeight="1" x14ac:dyDescent="0.2">
      <c r="A300" s="21" t="s">
        <v>7</v>
      </c>
      <c r="B300" s="294" t="e">
        <f>FACTURAS!B300</f>
        <v>#N/A</v>
      </c>
      <c r="C300" s="295"/>
      <c r="D300" s="295"/>
      <c r="E300" s="296"/>
      <c r="G300" s="21" t="s">
        <v>7</v>
      </c>
      <c r="H300" s="294" t="e">
        <f>FACTURAS!I300</f>
        <v>#N/A</v>
      </c>
      <c r="I300" s="295"/>
      <c r="J300" s="295"/>
      <c r="K300" s="296"/>
    </row>
    <row r="301" spans="1:11" ht="10.5" customHeight="1" x14ac:dyDescent="0.2">
      <c r="A301" s="21" t="s">
        <v>6</v>
      </c>
      <c r="B301" s="294" t="e">
        <f>FACTURAS!B301</f>
        <v>#N/A</v>
      </c>
      <c r="C301" s="295"/>
      <c r="D301" s="295"/>
      <c r="E301" s="296"/>
      <c r="G301" s="21" t="s">
        <v>6</v>
      </c>
      <c r="H301" s="294" t="e">
        <f>FACTURAS!I301</f>
        <v>#N/A</v>
      </c>
      <c r="I301" s="295"/>
      <c r="J301" s="295"/>
      <c r="K301" s="296"/>
    </row>
    <row r="302" spans="1:11" ht="10.5" customHeight="1" x14ac:dyDescent="0.2">
      <c r="A302" s="22" t="s">
        <v>5</v>
      </c>
      <c r="B302" s="294" t="e">
        <f>FACTURAS!B302</f>
        <v>#N/A</v>
      </c>
      <c r="C302" s="295"/>
      <c r="D302" s="295"/>
      <c r="E302" s="296"/>
      <c r="G302" s="22" t="s">
        <v>5</v>
      </c>
      <c r="H302" s="294" t="e">
        <f>FACTURAS!I302</f>
        <v>#N/A</v>
      </c>
      <c r="I302" s="295"/>
      <c r="J302" s="295"/>
      <c r="K302" s="296"/>
    </row>
    <row r="303" spans="1:11" ht="10.5" customHeight="1" x14ac:dyDescent="0.2">
      <c r="A303" s="23" t="s">
        <v>4</v>
      </c>
      <c r="B303" s="291" t="e">
        <f>FACTURAS!B303</f>
        <v>#N/A</v>
      </c>
      <c r="C303" s="292"/>
      <c r="D303" s="292"/>
      <c r="E303" s="293"/>
      <c r="G303" s="23" t="s">
        <v>4</v>
      </c>
      <c r="H303" s="291" t="e">
        <f>FACTURAS!I303</f>
        <v>#N/A</v>
      </c>
      <c r="I303" s="292"/>
      <c r="J303" s="292"/>
      <c r="K303" s="293"/>
    </row>
    <row r="304" spans="1:11" ht="10.5" customHeight="1" x14ac:dyDescent="0.2">
      <c r="A304" s="24" t="s">
        <v>3</v>
      </c>
      <c r="B304" s="341" t="s">
        <v>2</v>
      </c>
      <c r="C304" s="342"/>
      <c r="D304" s="26"/>
      <c r="E304" s="27" t="s">
        <v>1</v>
      </c>
      <c r="G304" s="24" t="s">
        <v>3</v>
      </c>
      <c r="H304" s="341" t="s">
        <v>2</v>
      </c>
      <c r="I304" s="342"/>
      <c r="J304" s="26"/>
      <c r="K304" s="27" t="s">
        <v>1</v>
      </c>
    </row>
    <row r="305" spans="1:11" ht="10.5" customHeight="1" x14ac:dyDescent="0.2">
      <c r="A305" s="198" t="str">
        <f>IF(FACTURAS!A305=0,"",FACTURAS!A305)</f>
        <v/>
      </c>
      <c r="B305" s="313" t="str">
        <f>IF(FACTURAS!B305="","",FACTURAS!B305)</f>
        <v/>
      </c>
      <c r="C305" s="339"/>
      <c r="D305" s="199" t="e">
        <f>VLOOKUP(B305,BDPRODUCTOS!$B:$C,2,0)</f>
        <v>#N/A</v>
      </c>
      <c r="E305" s="31" t="str">
        <f>FACTURAS!F305</f>
        <v/>
      </c>
      <c r="G305" s="198" t="str">
        <f>IF(FACTURAS!H305=0,"",FACTURAS!H305)</f>
        <v/>
      </c>
      <c r="H305" s="313" t="str">
        <f>IF(FACTURAS!I305="","",FACTURAS!I305)</f>
        <v/>
      </c>
      <c r="I305" s="339"/>
      <c r="J305" s="199" t="e">
        <f>VLOOKUP(H305,BDPRODUCTOS!$B:$C,2,0)</f>
        <v>#N/A</v>
      </c>
      <c r="K305" s="31" t="str">
        <f>FACTURAS!M305</f>
        <v/>
      </c>
    </row>
    <row r="306" spans="1:11" ht="10.5" customHeight="1" x14ac:dyDescent="0.2">
      <c r="A306" s="201" t="str">
        <f>IF(FACTURAS!A306=0,"",FACTURAS!A306)</f>
        <v/>
      </c>
      <c r="B306" s="328" t="str">
        <f>IF(FACTURAS!B306="","",FACTURAS!B306)</f>
        <v/>
      </c>
      <c r="C306" s="329"/>
      <c r="D306" s="202" t="e">
        <f>VLOOKUP(B306,BDPRODUCTOS!$B:$C,2,0)</f>
        <v>#N/A</v>
      </c>
      <c r="E306" s="31" t="str">
        <f>FACTURAS!F306</f>
        <v/>
      </c>
      <c r="G306" s="201" t="str">
        <f>IF(FACTURAS!H306=0,"",FACTURAS!H306)</f>
        <v/>
      </c>
      <c r="H306" s="328" t="str">
        <f>IF(FACTURAS!I306="","",FACTURAS!I306)</f>
        <v/>
      </c>
      <c r="I306" s="329"/>
      <c r="J306" s="202" t="e">
        <f>VLOOKUP(H306,BDPRODUCTOS!$B:$C,2,0)</f>
        <v>#N/A</v>
      </c>
      <c r="K306" s="31" t="str">
        <f>FACTURAS!M306</f>
        <v/>
      </c>
    </row>
    <row r="307" spans="1:11" ht="10.5" customHeight="1" x14ac:dyDescent="0.2">
      <c r="A307" s="201" t="str">
        <f>IF(FACTURAS!A307=0,"",FACTURAS!A307)</f>
        <v/>
      </c>
      <c r="B307" s="328" t="str">
        <f>IF(FACTURAS!B307="","",FACTURAS!B307)</f>
        <v/>
      </c>
      <c r="C307" s="329"/>
      <c r="D307" s="202" t="e">
        <f>VLOOKUP(B307,BDPRODUCTOS!$B:$C,2,0)</f>
        <v>#N/A</v>
      </c>
      <c r="E307" s="31" t="str">
        <f>FACTURAS!F307</f>
        <v/>
      </c>
      <c r="G307" s="201" t="str">
        <f>IF(FACTURAS!H307=0,"",FACTURAS!H307)</f>
        <v/>
      </c>
      <c r="H307" s="328" t="str">
        <f>IF(FACTURAS!I307="","",FACTURAS!I307)</f>
        <v/>
      </c>
      <c r="I307" s="329"/>
      <c r="J307" s="202" t="e">
        <f>VLOOKUP(H307,BDPRODUCTOS!$B:$C,2,0)</f>
        <v>#N/A</v>
      </c>
      <c r="K307" s="31" t="str">
        <f>FACTURAS!M307</f>
        <v/>
      </c>
    </row>
    <row r="308" spans="1:11" ht="10.5" customHeight="1" x14ac:dyDescent="0.2">
      <c r="A308" s="201" t="str">
        <f>IF(FACTURAS!A308=0,"",FACTURAS!A308)</f>
        <v/>
      </c>
      <c r="B308" s="328" t="str">
        <f>IF(FACTURAS!B308="","",FACTURAS!B308)</f>
        <v/>
      </c>
      <c r="C308" s="329"/>
      <c r="D308" s="202" t="e">
        <f>VLOOKUP(B308,BDPRODUCTOS!$B:$C,2,0)</f>
        <v>#N/A</v>
      </c>
      <c r="E308" s="31" t="str">
        <f>FACTURAS!F308</f>
        <v/>
      </c>
      <c r="G308" s="201" t="str">
        <f>IF(FACTURAS!H308=0,"",FACTURAS!H308)</f>
        <v/>
      </c>
      <c r="H308" s="328" t="str">
        <f>IF(FACTURAS!I308="","",FACTURAS!I308)</f>
        <v/>
      </c>
      <c r="I308" s="329"/>
      <c r="J308" s="202" t="e">
        <f>VLOOKUP(H308,BDPRODUCTOS!$B:$C,2,0)</f>
        <v>#N/A</v>
      </c>
      <c r="K308" s="31" t="str">
        <f>FACTURAS!M308</f>
        <v/>
      </c>
    </row>
    <row r="309" spans="1:11" ht="10.5" customHeight="1" x14ac:dyDescent="0.2">
      <c r="A309" s="201" t="str">
        <f>IF(FACTURAS!A309=0,"",FACTURAS!A309)</f>
        <v/>
      </c>
      <c r="B309" s="328" t="str">
        <f>IF(FACTURAS!B309="","",FACTURAS!B309)</f>
        <v/>
      </c>
      <c r="C309" s="329"/>
      <c r="D309" s="202" t="e">
        <f>VLOOKUP(B309,BDPRODUCTOS!$B:$C,2,0)</f>
        <v>#N/A</v>
      </c>
      <c r="E309" s="31" t="str">
        <f>FACTURAS!F309</f>
        <v/>
      </c>
      <c r="G309" s="201" t="str">
        <f>IF(FACTURAS!H309=0,"",FACTURAS!H309)</f>
        <v/>
      </c>
      <c r="H309" s="328" t="str">
        <f>IF(FACTURAS!I309="","",FACTURAS!I309)</f>
        <v/>
      </c>
      <c r="I309" s="329"/>
      <c r="J309" s="202" t="e">
        <f>VLOOKUP(H309,BDPRODUCTOS!$B:$C,2,0)</f>
        <v>#N/A</v>
      </c>
      <c r="K309" s="31" t="str">
        <f>FACTURAS!M309</f>
        <v/>
      </c>
    </row>
    <row r="310" spans="1:11" ht="10.5" customHeight="1" x14ac:dyDescent="0.2">
      <c r="A310" s="201" t="str">
        <f>IF(FACTURAS!A310=0,"",FACTURAS!A310)</f>
        <v/>
      </c>
      <c r="B310" s="328" t="str">
        <f>IF(FACTURAS!B310="","",FACTURAS!B310)</f>
        <v/>
      </c>
      <c r="C310" s="329"/>
      <c r="D310" s="202" t="e">
        <f>VLOOKUP(B310,BDPRODUCTOS!$B:$C,2,0)</f>
        <v>#N/A</v>
      </c>
      <c r="E310" s="31" t="str">
        <f>FACTURAS!F310</f>
        <v/>
      </c>
      <c r="G310" s="201" t="str">
        <f>IF(FACTURAS!H310=0,"",FACTURAS!H310)</f>
        <v/>
      </c>
      <c r="H310" s="328" t="str">
        <f>IF(FACTURAS!I310="","",FACTURAS!I310)</f>
        <v/>
      </c>
      <c r="I310" s="329"/>
      <c r="J310" s="202" t="e">
        <f>VLOOKUP(H310,BDPRODUCTOS!$B:$C,2,0)</f>
        <v>#N/A</v>
      </c>
      <c r="K310" s="31" t="str">
        <f>FACTURAS!M310</f>
        <v/>
      </c>
    </row>
    <row r="311" spans="1:11" ht="10.5" customHeight="1" x14ac:dyDescent="0.2">
      <c r="A311" s="201" t="str">
        <f>IF(FACTURAS!A311=0,"",FACTURAS!A311)</f>
        <v/>
      </c>
      <c r="B311" s="328" t="str">
        <f>IF(FACTURAS!B311="","",FACTURAS!B311)</f>
        <v/>
      </c>
      <c r="C311" s="329"/>
      <c r="D311" s="202" t="e">
        <f>VLOOKUP(B311,BDPRODUCTOS!$B:$C,2,0)</f>
        <v>#N/A</v>
      </c>
      <c r="E311" s="31" t="str">
        <f>FACTURAS!F311</f>
        <v/>
      </c>
      <c r="G311" s="201" t="str">
        <f>IF(FACTURAS!H311=0,"",FACTURAS!H311)</f>
        <v/>
      </c>
      <c r="H311" s="328" t="str">
        <f>IF(FACTURAS!I311="","",FACTURAS!I311)</f>
        <v/>
      </c>
      <c r="I311" s="329"/>
      <c r="J311" s="202" t="e">
        <f>VLOOKUP(H311,BDPRODUCTOS!$B:$C,2,0)</f>
        <v>#N/A</v>
      </c>
      <c r="K311" s="31" t="str">
        <f>FACTURAS!M311</f>
        <v/>
      </c>
    </row>
    <row r="312" spans="1:11" ht="10.5" customHeight="1" x14ac:dyDescent="0.2">
      <c r="A312" s="201" t="str">
        <f>IF(FACTURAS!A312=0,"",FACTURAS!A312)</f>
        <v/>
      </c>
      <c r="B312" s="328" t="str">
        <f>IF(FACTURAS!B312="","",FACTURAS!B312)</f>
        <v/>
      </c>
      <c r="C312" s="329"/>
      <c r="D312" s="202" t="e">
        <f>VLOOKUP(B312,BDPRODUCTOS!$B:$C,2,0)</f>
        <v>#N/A</v>
      </c>
      <c r="E312" s="31" t="str">
        <f>FACTURAS!F312</f>
        <v/>
      </c>
      <c r="G312" s="201" t="str">
        <f>IF(FACTURAS!H312=0,"",FACTURAS!H312)</f>
        <v/>
      </c>
      <c r="H312" s="328" t="str">
        <f>IF(FACTURAS!I312="","",FACTURAS!I312)</f>
        <v/>
      </c>
      <c r="I312" s="329"/>
      <c r="J312" s="202" t="e">
        <f>VLOOKUP(H312,BDPRODUCTOS!$B:$C,2,0)</f>
        <v>#N/A</v>
      </c>
      <c r="K312" s="31" t="str">
        <f>FACTURAS!M312</f>
        <v/>
      </c>
    </row>
    <row r="313" spans="1:11" ht="10.5" customHeight="1" x14ac:dyDescent="0.2">
      <c r="A313" s="201" t="str">
        <f>IF(FACTURAS!A313=0,"",FACTURAS!A313)</f>
        <v/>
      </c>
      <c r="B313" s="328" t="str">
        <f>IF(FACTURAS!B313="","",FACTURAS!B313)</f>
        <v/>
      </c>
      <c r="C313" s="329"/>
      <c r="D313" s="202" t="e">
        <f>VLOOKUP(B313,BDPRODUCTOS!$B:$C,2,0)</f>
        <v>#N/A</v>
      </c>
      <c r="E313" s="31" t="str">
        <f>FACTURAS!F313</f>
        <v/>
      </c>
      <c r="G313" s="201" t="str">
        <f>IF(FACTURAS!H313=0,"",FACTURAS!H313)</f>
        <v/>
      </c>
      <c r="H313" s="328" t="str">
        <f>IF(FACTURAS!I313="","",FACTURAS!I313)</f>
        <v/>
      </c>
      <c r="I313" s="329"/>
      <c r="J313" s="202" t="e">
        <f>VLOOKUP(H313,BDPRODUCTOS!$B:$C,2,0)</f>
        <v>#N/A</v>
      </c>
      <c r="K313" s="31" t="str">
        <f>FACTURAS!M313</f>
        <v/>
      </c>
    </row>
    <row r="314" spans="1:11" ht="10.5" customHeight="1" x14ac:dyDescent="0.2">
      <c r="A314" s="201" t="str">
        <f>IF(FACTURAS!A314=0,"",FACTURAS!A314)</f>
        <v/>
      </c>
      <c r="B314" s="328" t="str">
        <f>IF(FACTURAS!B314="","",FACTURAS!B314)</f>
        <v/>
      </c>
      <c r="C314" s="329"/>
      <c r="D314" s="202" t="e">
        <f>VLOOKUP(B314,BDPRODUCTOS!$B:$C,2,0)</f>
        <v>#N/A</v>
      </c>
      <c r="E314" s="31" t="str">
        <f>FACTURAS!F314</f>
        <v/>
      </c>
      <c r="G314" s="201" t="str">
        <f>IF(FACTURAS!H314=0,"",FACTURAS!H314)</f>
        <v/>
      </c>
      <c r="H314" s="328" t="str">
        <f>IF(FACTURAS!I314="","",FACTURAS!I314)</f>
        <v/>
      </c>
      <c r="I314" s="329"/>
      <c r="J314" s="202" t="e">
        <f>VLOOKUP(H314,BDPRODUCTOS!$B:$C,2,0)</f>
        <v>#N/A</v>
      </c>
      <c r="K314" s="31" t="str">
        <f>FACTURAS!M314</f>
        <v/>
      </c>
    </row>
    <row r="315" spans="1:11" ht="10.5" customHeight="1" x14ac:dyDescent="0.2">
      <c r="A315" s="201" t="str">
        <f>IF(FACTURAS!A315=0,"",FACTURAS!A315)</f>
        <v/>
      </c>
      <c r="B315" s="328" t="str">
        <f>IF(FACTURAS!B315="","",FACTURAS!B315)</f>
        <v/>
      </c>
      <c r="C315" s="329"/>
      <c r="D315" s="202" t="e">
        <f>VLOOKUP(B315,BDPRODUCTOS!$B:$C,2,0)</f>
        <v>#N/A</v>
      </c>
      <c r="E315" s="31" t="str">
        <f>FACTURAS!F315</f>
        <v/>
      </c>
      <c r="G315" s="201" t="str">
        <f>IF(FACTURAS!H315=0,"",FACTURAS!H315)</f>
        <v/>
      </c>
      <c r="H315" s="328" t="str">
        <f>IF(FACTURAS!I315="","",FACTURAS!I315)</f>
        <v/>
      </c>
      <c r="I315" s="329"/>
      <c r="J315" s="202" t="e">
        <f>VLOOKUP(H315,BDPRODUCTOS!$B:$C,2,0)</f>
        <v>#N/A</v>
      </c>
      <c r="K315" s="31" t="str">
        <f>FACTURAS!M315</f>
        <v/>
      </c>
    </row>
    <row r="316" spans="1:11" ht="10.5" customHeight="1" x14ac:dyDescent="0.2">
      <c r="A316" s="201" t="str">
        <f>IF(FACTURAS!A316=0,"",FACTURAS!A316)</f>
        <v/>
      </c>
      <c r="B316" s="328" t="str">
        <f>IF(FACTURAS!B316="","",FACTURAS!B316)</f>
        <v/>
      </c>
      <c r="C316" s="329"/>
      <c r="D316" s="202" t="e">
        <f>VLOOKUP(B316,BDPRODUCTOS!$B:$C,2,0)</f>
        <v>#N/A</v>
      </c>
      <c r="E316" s="31" t="str">
        <f>FACTURAS!F316</f>
        <v/>
      </c>
      <c r="G316" s="201" t="str">
        <f>IF(FACTURAS!H316=0,"",FACTURAS!H316)</f>
        <v/>
      </c>
      <c r="H316" s="328" t="str">
        <f>IF(FACTURAS!I316="","",FACTURAS!I316)</f>
        <v/>
      </c>
      <c r="I316" s="329"/>
      <c r="J316" s="202" t="e">
        <f>VLOOKUP(H316,BDPRODUCTOS!$B:$C,2,0)</f>
        <v>#N/A</v>
      </c>
      <c r="K316" s="31" t="str">
        <f>FACTURAS!M316</f>
        <v/>
      </c>
    </row>
    <row r="317" spans="1:11" ht="10.5" customHeight="1" x14ac:dyDescent="0.2">
      <c r="A317" s="201" t="str">
        <f>IF(FACTURAS!A317=0,"",FACTURAS!A317)</f>
        <v/>
      </c>
      <c r="B317" s="328" t="str">
        <f>IF(FACTURAS!B317="","",FACTURAS!B317)</f>
        <v/>
      </c>
      <c r="C317" s="329"/>
      <c r="D317" s="202" t="e">
        <f>VLOOKUP(B317,BDPRODUCTOS!$B:$C,2,0)</f>
        <v>#N/A</v>
      </c>
      <c r="E317" s="31" t="str">
        <f>FACTURAS!F317</f>
        <v/>
      </c>
      <c r="G317" s="201" t="str">
        <f>IF(FACTURAS!H317=0,"",FACTURAS!H317)</f>
        <v/>
      </c>
      <c r="H317" s="328" t="str">
        <f>IF(FACTURAS!I317="","",FACTURAS!I317)</f>
        <v/>
      </c>
      <c r="I317" s="329"/>
      <c r="J317" s="202" t="e">
        <f>VLOOKUP(H317,BDPRODUCTOS!$B:$C,2,0)</f>
        <v>#N/A</v>
      </c>
      <c r="K317" s="31" t="str">
        <f>FACTURAS!M317</f>
        <v/>
      </c>
    </row>
    <row r="318" spans="1:11" ht="10.5" customHeight="1" x14ac:dyDescent="0.2">
      <c r="A318" s="201" t="str">
        <f>IF(FACTURAS!A318=0,"",FACTURAS!A318)</f>
        <v/>
      </c>
      <c r="B318" s="337" t="str">
        <f>IF(FACTURAS!B318="","",FACTURAS!B318)</f>
        <v/>
      </c>
      <c r="C318" s="329"/>
      <c r="D318" s="204" t="e">
        <f>VLOOKUP(B318,BDPRODUCTOS!$B:$C,2,0)</f>
        <v>#N/A</v>
      </c>
      <c r="E318" s="31" t="str">
        <f>FACTURAS!F318</f>
        <v/>
      </c>
      <c r="G318" s="201" t="str">
        <f>IF(FACTURAS!H318=0,"",FACTURAS!H318)</f>
        <v/>
      </c>
      <c r="H318" s="337" t="str">
        <f>IF(FACTURAS!I318="","",FACTURAS!I318)</f>
        <v/>
      </c>
      <c r="I318" s="338"/>
      <c r="J318" s="204" t="e">
        <f>VLOOKUP(H318,BDPRODUCTOS!$B:$C,2,0)</f>
        <v>#N/A</v>
      </c>
      <c r="K318" s="31" t="str">
        <f>FACTURAS!M318</f>
        <v/>
      </c>
    </row>
    <row r="319" spans="1:11" ht="20.100000000000001" customHeight="1" x14ac:dyDescent="0.2">
      <c r="A319" s="42"/>
      <c r="B319" s="205" t="s">
        <v>0</v>
      </c>
      <c r="C319" s="298">
        <f>SUM(E305:E318)</f>
        <v>0</v>
      </c>
      <c r="D319" s="299"/>
      <c r="E319" s="300"/>
      <c r="G319" s="42"/>
      <c r="H319" s="205" t="s">
        <v>0</v>
      </c>
      <c r="I319" s="298">
        <f>SUM(K305:K318)</f>
        <v>0</v>
      </c>
      <c r="J319" s="299"/>
      <c r="K319" s="300"/>
    </row>
    <row r="322" spans="1:11" ht="15" customHeight="1" x14ac:dyDescent="0.2">
      <c r="A322" s="331" t="s">
        <v>17</v>
      </c>
      <c r="B322" s="307"/>
      <c r="C322" s="307"/>
      <c r="D322" s="188"/>
      <c r="E322" s="3" t="s">
        <v>16</v>
      </c>
      <c r="G322" s="331" t="s">
        <v>17</v>
      </c>
      <c r="H322" s="307"/>
      <c r="I322" s="307"/>
      <c r="J322" s="188"/>
      <c r="K322" s="3" t="s">
        <v>16</v>
      </c>
    </row>
    <row r="323" spans="1:11" ht="15" customHeight="1" x14ac:dyDescent="0.2">
      <c r="A323" s="332"/>
      <c r="B323" s="309"/>
      <c r="C323" s="309"/>
      <c r="D323" s="189"/>
      <c r="E323" s="5">
        <f>$N$3</f>
        <v>44499</v>
      </c>
      <c r="G323" s="332"/>
      <c r="H323" s="309"/>
      <c r="I323" s="309"/>
      <c r="J323" s="189"/>
      <c r="K323" s="5">
        <f>$N$3</f>
        <v>44499</v>
      </c>
    </row>
    <row r="324" spans="1:11" ht="10.5" customHeight="1" x14ac:dyDescent="0.2">
      <c r="A324" s="330" t="s">
        <v>15</v>
      </c>
      <c r="B324" s="297"/>
      <c r="C324" s="297"/>
      <c r="D324" s="190"/>
      <c r="E324" s="7">
        <f>$N$3</f>
        <v>44499</v>
      </c>
      <c r="G324" s="330" t="s">
        <v>15</v>
      </c>
      <c r="H324" s="297"/>
      <c r="I324" s="297"/>
      <c r="J324" s="190"/>
      <c r="K324" s="7">
        <f>$N$3</f>
        <v>44499</v>
      </c>
    </row>
    <row r="325" spans="1:11" ht="10.5" customHeight="1" x14ac:dyDescent="0.2">
      <c r="A325" s="330" t="s">
        <v>14</v>
      </c>
      <c r="B325" s="297"/>
      <c r="C325" s="297"/>
      <c r="D325" s="190"/>
      <c r="E325" s="10">
        <f>$N$3</f>
        <v>44499</v>
      </c>
      <c r="G325" s="330" t="s">
        <v>14</v>
      </c>
      <c r="H325" s="297"/>
      <c r="I325" s="297"/>
      <c r="J325" s="190"/>
      <c r="K325" s="10">
        <f>$N$3</f>
        <v>44499</v>
      </c>
    </row>
    <row r="326" spans="1:11" ht="10.5" customHeight="1" x14ac:dyDescent="0.2">
      <c r="A326" s="330" t="s">
        <v>13</v>
      </c>
      <c r="B326" s="297"/>
      <c r="C326" s="297"/>
      <c r="D326" s="190"/>
      <c r="E326" s="13" t="s">
        <v>12</v>
      </c>
      <c r="G326" s="330" t="s">
        <v>13</v>
      </c>
      <c r="H326" s="297"/>
      <c r="I326" s="297"/>
      <c r="J326" s="190"/>
      <c r="K326" s="13" t="s">
        <v>12</v>
      </c>
    </row>
    <row r="327" spans="1:11" ht="10.5" customHeight="1" x14ac:dyDescent="0.2">
      <c r="A327" s="195"/>
      <c r="B327" s="36">
        <v>3017216119</v>
      </c>
      <c r="C327" s="36"/>
      <c r="D327" s="190"/>
      <c r="E327" s="333">
        <f>FACTURAS!F327</f>
        <v>0</v>
      </c>
      <c r="G327" s="195"/>
      <c r="H327" s="36">
        <v>3017216119</v>
      </c>
      <c r="I327" s="36"/>
      <c r="J327" s="190"/>
      <c r="K327" s="333">
        <f>FACTURAS!M327</f>
        <v>0</v>
      </c>
    </row>
    <row r="328" spans="1:11" ht="10.5" customHeight="1" x14ac:dyDescent="0.2">
      <c r="A328" s="335" t="s">
        <v>11</v>
      </c>
      <c r="B328" s="336"/>
      <c r="C328" s="336"/>
      <c r="D328" s="197"/>
      <c r="E328" s="334"/>
      <c r="G328" s="335" t="s">
        <v>11</v>
      </c>
      <c r="H328" s="336"/>
      <c r="I328" s="336"/>
      <c r="J328" s="197"/>
      <c r="K328" s="334"/>
    </row>
    <row r="329" spans="1:11" ht="10.5" customHeight="1" x14ac:dyDescent="0.2">
      <c r="A329" s="20" t="s">
        <v>10</v>
      </c>
      <c r="B329" s="313" t="e">
        <f>FACTURAS!B329</f>
        <v>#N/A</v>
      </c>
      <c r="C329" s="314"/>
      <c r="D329" s="314"/>
      <c r="E329" s="315"/>
      <c r="G329" s="20" t="s">
        <v>10</v>
      </c>
      <c r="H329" s="313" t="e">
        <f>FACTURAS!I329</f>
        <v>#N/A</v>
      </c>
      <c r="I329" s="314"/>
      <c r="J329" s="314"/>
      <c r="K329" s="315"/>
    </row>
    <row r="330" spans="1:11" ht="10.5" customHeight="1" x14ac:dyDescent="0.2">
      <c r="A330" s="21" t="s">
        <v>9</v>
      </c>
      <c r="B330" s="294" t="e">
        <f>FACTURAS!B330</f>
        <v>#N/A</v>
      </c>
      <c r="C330" s="295"/>
      <c r="D330" s="295"/>
      <c r="E330" s="296"/>
      <c r="G330" s="21" t="s">
        <v>9</v>
      </c>
      <c r="H330" s="294" t="e">
        <f>FACTURAS!I330</f>
        <v>#N/A</v>
      </c>
      <c r="I330" s="295"/>
      <c r="J330" s="295"/>
      <c r="K330" s="296"/>
    </row>
    <row r="331" spans="1:11" ht="10.5" customHeight="1" x14ac:dyDescent="0.2">
      <c r="A331" s="21" t="s">
        <v>8</v>
      </c>
      <c r="B331" s="294" t="e">
        <f>FACTURAS!B331</f>
        <v>#N/A</v>
      </c>
      <c r="C331" s="295"/>
      <c r="D331" s="295"/>
      <c r="E331" s="296"/>
      <c r="G331" s="21" t="s">
        <v>8</v>
      </c>
      <c r="H331" s="294" t="e">
        <f>FACTURAS!I331</f>
        <v>#N/A</v>
      </c>
      <c r="I331" s="295"/>
      <c r="J331" s="295"/>
      <c r="K331" s="296"/>
    </row>
    <row r="332" spans="1:11" ht="10.5" customHeight="1" x14ac:dyDescent="0.2">
      <c r="A332" s="21" t="s">
        <v>7</v>
      </c>
      <c r="B332" s="294" t="e">
        <f>FACTURAS!B332</f>
        <v>#N/A</v>
      </c>
      <c r="C332" s="295"/>
      <c r="D332" s="295"/>
      <c r="E332" s="296"/>
      <c r="G332" s="21" t="s">
        <v>7</v>
      </c>
      <c r="H332" s="294" t="e">
        <f>FACTURAS!I332</f>
        <v>#N/A</v>
      </c>
      <c r="I332" s="295"/>
      <c r="J332" s="295"/>
      <c r="K332" s="296"/>
    </row>
    <row r="333" spans="1:11" ht="10.5" customHeight="1" x14ac:dyDescent="0.2">
      <c r="A333" s="21" t="s">
        <v>6</v>
      </c>
      <c r="B333" s="294" t="e">
        <f>FACTURAS!B333</f>
        <v>#N/A</v>
      </c>
      <c r="C333" s="295"/>
      <c r="D333" s="295"/>
      <c r="E333" s="296"/>
      <c r="G333" s="21" t="s">
        <v>6</v>
      </c>
      <c r="H333" s="294" t="e">
        <f>FACTURAS!I333</f>
        <v>#N/A</v>
      </c>
      <c r="I333" s="295"/>
      <c r="J333" s="295"/>
      <c r="K333" s="296"/>
    </row>
    <row r="334" spans="1:11" ht="10.5" customHeight="1" x14ac:dyDescent="0.2">
      <c r="A334" s="22" t="s">
        <v>5</v>
      </c>
      <c r="B334" s="294" t="e">
        <f>FACTURAS!B334</f>
        <v>#N/A</v>
      </c>
      <c r="C334" s="295"/>
      <c r="D334" s="295"/>
      <c r="E334" s="296"/>
      <c r="G334" s="22" t="s">
        <v>5</v>
      </c>
      <c r="H334" s="294" t="e">
        <f>FACTURAS!I334</f>
        <v>#N/A</v>
      </c>
      <c r="I334" s="295"/>
      <c r="J334" s="295"/>
      <c r="K334" s="296"/>
    </row>
    <row r="335" spans="1:11" ht="10.5" customHeight="1" x14ac:dyDescent="0.2">
      <c r="A335" s="23" t="s">
        <v>4</v>
      </c>
      <c r="B335" s="291" t="e">
        <f>FACTURAS!B335</f>
        <v>#N/A</v>
      </c>
      <c r="C335" s="292"/>
      <c r="D335" s="292"/>
      <c r="E335" s="293"/>
      <c r="G335" s="23" t="s">
        <v>4</v>
      </c>
      <c r="H335" s="291" t="e">
        <f>FACTURAS!I335</f>
        <v>#N/A</v>
      </c>
      <c r="I335" s="292"/>
      <c r="J335" s="292"/>
      <c r="K335" s="293"/>
    </row>
    <row r="336" spans="1:11" ht="10.5" customHeight="1" x14ac:dyDescent="0.2">
      <c r="A336" s="24" t="s">
        <v>3</v>
      </c>
      <c r="B336" s="341" t="s">
        <v>2</v>
      </c>
      <c r="C336" s="342"/>
      <c r="D336" s="26"/>
      <c r="E336" s="27" t="s">
        <v>1</v>
      </c>
      <c r="G336" s="24" t="s">
        <v>3</v>
      </c>
      <c r="H336" s="341" t="s">
        <v>2</v>
      </c>
      <c r="I336" s="342"/>
      <c r="J336" s="26"/>
      <c r="K336" s="27" t="s">
        <v>1</v>
      </c>
    </row>
    <row r="337" spans="1:11" ht="10.5" customHeight="1" x14ac:dyDescent="0.2">
      <c r="A337" s="198" t="str">
        <f>IF(FACTURAS!A337=0,"",FACTURAS!A337)</f>
        <v/>
      </c>
      <c r="B337" s="313" t="str">
        <f>IF(FACTURAS!B337="","",FACTURAS!B337)</f>
        <v/>
      </c>
      <c r="C337" s="339"/>
      <c r="D337" s="199" t="e">
        <f>VLOOKUP(B337,BDPRODUCTOS!$B:$C,2,0)</f>
        <v>#N/A</v>
      </c>
      <c r="E337" s="31" t="str">
        <f>FACTURAS!F337</f>
        <v/>
      </c>
      <c r="G337" s="198" t="str">
        <f>IF(FACTURAS!H337=0,"",FACTURAS!H337)</f>
        <v/>
      </c>
      <c r="H337" s="313" t="str">
        <f>IF(FACTURAS!I337="","",FACTURAS!I337)</f>
        <v/>
      </c>
      <c r="I337" s="339"/>
      <c r="J337" s="199" t="e">
        <f>VLOOKUP(H337,BDPRODUCTOS!$B:$C,2,0)</f>
        <v>#N/A</v>
      </c>
      <c r="K337" s="31" t="str">
        <f>FACTURAS!M337</f>
        <v/>
      </c>
    </row>
    <row r="338" spans="1:11" ht="10.5" customHeight="1" x14ac:dyDescent="0.2">
      <c r="A338" s="201" t="str">
        <f>IF(FACTURAS!A338=0,"",FACTURAS!A338)</f>
        <v/>
      </c>
      <c r="B338" s="328" t="str">
        <f>IF(FACTURAS!B338="","",FACTURAS!B338)</f>
        <v/>
      </c>
      <c r="C338" s="329"/>
      <c r="D338" s="202" t="e">
        <f>VLOOKUP(B338,BDPRODUCTOS!$B:$C,2,0)</f>
        <v>#N/A</v>
      </c>
      <c r="E338" s="31" t="str">
        <f>FACTURAS!F338</f>
        <v/>
      </c>
      <c r="G338" s="201" t="str">
        <f>IF(FACTURAS!H338=0,"",FACTURAS!H338)</f>
        <v/>
      </c>
      <c r="H338" s="328" t="str">
        <f>IF(FACTURAS!I338="","",FACTURAS!I338)</f>
        <v/>
      </c>
      <c r="I338" s="329"/>
      <c r="J338" s="202" t="e">
        <f>VLOOKUP(H338,BDPRODUCTOS!$B:$C,2,0)</f>
        <v>#N/A</v>
      </c>
      <c r="K338" s="31" t="str">
        <f>FACTURAS!M338</f>
        <v/>
      </c>
    </row>
    <row r="339" spans="1:11" ht="10.5" customHeight="1" x14ac:dyDescent="0.2">
      <c r="A339" s="201" t="str">
        <f>IF(FACTURAS!A339=0,"",FACTURAS!A339)</f>
        <v/>
      </c>
      <c r="B339" s="328" t="str">
        <f>IF(FACTURAS!B339="","",FACTURAS!B339)</f>
        <v/>
      </c>
      <c r="C339" s="329"/>
      <c r="D339" s="202" t="e">
        <f>VLOOKUP(B339,BDPRODUCTOS!$B:$C,2,0)</f>
        <v>#N/A</v>
      </c>
      <c r="E339" s="31" t="str">
        <f>FACTURAS!F339</f>
        <v/>
      </c>
      <c r="G339" s="201" t="str">
        <f>IF(FACTURAS!H339=0,"",FACTURAS!H339)</f>
        <v/>
      </c>
      <c r="H339" s="328" t="str">
        <f>IF(FACTURAS!I339="","",FACTURAS!I339)</f>
        <v/>
      </c>
      <c r="I339" s="329"/>
      <c r="J339" s="202" t="e">
        <f>VLOOKUP(H339,BDPRODUCTOS!$B:$C,2,0)</f>
        <v>#N/A</v>
      </c>
      <c r="K339" s="31" t="str">
        <f>FACTURAS!M339</f>
        <v/>
      </c>
    </row>
    <row r="340" spans="1:11" ht="10.5" customHeight="1" x14ac:dyDescent="0.2">
      <c r="A340" s="201" t="str">
        <f>IF(FACTURAS!A340=0,"",FACTURAS!A340)</f>
        <v/>
      </c>
      <c r="B340" s="328" t="str">
        <f>IF(FACTURAS!B340="","",FACTURAS!B340)</f>
        <v/>
      </c>
      <c r="C340" s="329"/>
      <c r="D340" s="202" t="e">
        <f>VLOOKUP(B340,BDPRODUCTOS!$B:$C,2,0)</f>
        <v>#N/A</v>
      </c>
      <c r="E340" s="31" t="str">
        <f>FACTURAS!F340</f>
        <v/>
      </c>
      <c r="G340" s="201" t="str">
        <f>IF(FACTURAS!H340=0,"",FACTURAS!H340)</f>
        <v/>
      </c>
      <c r="H340" s="328" t="str">
        <f>IF(FACTURAS!I340="","",FACTURAS!I340)</f>
        <v/>
      </c>
      <c r="I340" s="329"/>
      <c r="J340" s="202" t="e">
        <f>VLOOKUP(H340,BDPRODUCTOS!$B:$C,2,0)</f>
        <v>#N/A</v>
      </c>
      <c r="K340" s="31" t="str">
        <f>FACTURAS!M340</f>
        <v/>
      </c>
    </row>
    <row r="341" spans="1:11" ht="10.5" customHeight="1" x14ac:dyDescent="0.2">
      <c r="A341" s="201" t="str">
        <f>IF(FACTURAS!A341=0,"",FACTURAS!A341)</f>
        <v/>
      </c>
      <c r="B341" s="328" t="str">
        <f>IF(FACTURAS!B341="","",FACTURAS!B341)</f>
        <v/>
      </c>
      <c r="C341" s="329"/>
      <c r="D341" s="202" t="e">
        <f>VLOOKUP(B341,BDPRODUCTOS!$B:$C,2,0)</f>
        <v>#N/A</v>
      </c>
      <c r="E341" s="31" t="str">
        <f>FACTURAS!F341</f>
        <v/>
      </c>
      <c r="G341" s="201" t="str">
        <f>IF(FACTURAS!H341=0,"",FACTURAS!H341)</f>
        <v/>
      </c>
      <c r="H341" s="328" t="str">
        <f>IF(FACTURAS!I341="","",FACTURAS!I341)</f>
        <v/>
      </c>
      <c r="I341" s="329"/>
      <c r="J341" s="202" t="e">
        <f>VLOOKUP(H341,BDPRODUCTOS!$B:$C,2,0)</f>
        <v>#N/A</v>
      </c>
      <c r="K341" s="31" t="str">
        <f>FACTURAS!M341</f>
        <v/>
      </c>
    </row>
    <row r="342" spans="1:11" ht="10.5" customHeight="1" x14ac:dyDescent="0.2">
      <c r="A342" s="201" t="str">
        <f>IF(FACTURAS!A342=0,"",FACTURAS!A342)</f>
        <v/>
      </c>
      <c r="B342" s="328" t="str">
        <f>IF(FACTURAS!B342="","",FACTURAS!B342)</f>
        <v/>
      </c>
      <c r="C342" s="329"/>
      <c r="D342" s="202" t="e">
        <f>VLOOKUP(B342,BDPRODUCTOS!$B:$C,2,0)</f>
        <v>#N/A</v>
      </c>
      <c r="E342" s="31" t="str">
        <f>FACTURAS!F342</f>
        <v/>
      </c>
      <c r="G342" s="201" t="str">
        <f>IF(FACTURAS!H342=0,"",FACTURAS!H342)</f>
        <v/>
      </c>
      <c r="H342" s="328" t="str">
        <f>IF(FACTURAS!I342="","",FACTURAS!I342)</f>
        <v/>
      </c>
      <c r="I342" s="329"/>
      <c r="J342" s="202" t="e">
        <f>VLOOKUP(H342,BDPRODUCTOS!$B:$C,2,0)</f>
        <v>#N/A</v>
      </c>
      <c r="K342" s="31" t="str">
        <f>FACTURAS!M342</f>
        <v/>
      </c>
    </row>
    <row r="343" spans="1:11" ht="10.5" customHeight="1" x14ac:dyDescent="0.2">
      <c r="A343" s="201" t="str">
        <f>IF(FACTURAS!A343=0,"",FACTURAS!A343)</f>
        <v/>
      </c>
      <c r="B343" s="328" t="str">
        <f>IF(FACTURAS!B343="","",FACTURAS!B343)</f>
        <v/>
      </c>
      <c r="C343" s="329"/>
      <c r="D343" s="202" t="e">
        <f>VLOOKUP(B343,BDPRODUCTOS!$B:$C,2,0)</f>
        <v>#N/A</v>
      </c>
      <c r="E343" s="31" t="str">
        <f>FACTURAS!F343</f>
        <v/>
      </c>
      <c r="G343" s="201" t="str">
        <f>IF(FACTURAS!H343=0,"",FACTURAS!H343)</f>
        <v/>
      </c>
      <c r="H343" s="328" t="str">
        <f>IF(FACTURAS!I343="","",FACTURAS!I343)</f>
        <v/>
      </c>
      <c r="I343" s="329"/>
      <c r="J343" s="202" t="e">
        <f>VLOOKUP(H343,BDPRODUCTOS!$B:$C,2,0)</f>
        <v>#N/A</v>
      </c>
      <c r="K343" s="31" t="str">
        <f>FACTURAS!M343</f>
        <v/>
      </c>
    </row>
    <row r="344" spans="1:11" ht="10.5" customHeight="1" x14ac:dyDescent="0.2">
      <c r="A344" s="201" t="str">
        <f>IF(FACTURAS!A344=0,"",FACTURAS!A344)</f>
        <v/>
      </c>
      <c r="B344" s="328" t="str">
        <f>IF(FACTURAS!B344="","",FACTURAS!B344)</f>
        <v/>
      </c>
      <c r="C344" s="329"/>
      <c r="D344" s="202" t="e">
        <f>VLOOKUP(B344,BDPRODUCTOS!$B:$C,2,0)</f>
        <v>#N/A</v>
      </c>
      <c r="E344" s="31" t="str">
        <f>FACTURAS!F344</f>
        <v/>
      </c>
      <c r="G344" s="201" t="str">
        <f>IF(FACTURAS!H344=0,"",FACTURAS!H344)</f>
        <v/>
      </c>
      <c r="H344" s="328" t="str">
        <f>IF(FACTURAS!I344="","",FACTURAS!I344)</f>
        <v/>
      </c>
      <c r="I344" s="329"/>
      <c r="J344" s="202" t="e">
        <f>VLOOKUP(H344,BDPRODUCTOS!$B:$C,2,0)</f>
        <v>#N/A</v>
      </c>
      <c r="K344" s="31" t="str">
        <f>FACTURAS!M344</f>
        <v/>
      </c>
    </row>
    <row r="345" spans="1:11" ht="10.5" customHeight="1" x14ac:dyDescent="0.2">
      <c r="A345" s="201" t="str">
        <f>IF(FACTURAS!A345=0,"",FACTURAS!A345)</f>
        <v/>
      </c>
      <c r="B345" s="328" t="str">
        <f>IF(FACTURAS!B345="","",FACTURAS!B345)</f>
        <v/>
      </c>
      <c r="C345" s="329"/>
      <c r="D345" s="202" t="e">
        <f>VLOOKUP(B345,BDPRODUCTOS!$B:$C,2,0)</f>
        <v>#N/A</v>
      </c>
      <c r="E345" s="31" t="str">
        <f>FACTURAS!F345</f>
        <v/>
      </c>
      <c r="G345" s="201" t="str">
        <f>IF(FACTURAS!H345=0,"",FACTURAS!H345)</f>
        <v/>
      </c>
      <c r="H345" s="328" t="str">
        <f>IF(FACTURAS!I345="","",FACTURAS!I345)</f>
        <v/>
      </c>
      <c r="I345" s="329"/>
      <c r="J345" s="202" t="e">
        <f>VLOOKUP(H345,BDPRODUCTOS!$B:$C,2,0)</f>
        <v>#N/A</v>
      </c>
      <c r="K345" s="31" t="str">
        <f>FACTURAS!M345</f>
        <v/>
      </c>
    </row>
    <row r="346" spans="1:11" ht="10.5" customHeight="1" x14ac:dyDescent="0.2">
      <c r="A346" s="201" t="str">
        <f>IF(FACTURAS!A346=0,"",FACTURAS!A346)</f>
        <v/>
      </c>
      <c r="B346" s="328" t="str">
        <f>IF(FACTURAS!B346="","",FACTURAS!B346)</f>
        <v/>
      </c>
      <c r="C346" s="329"/>
      <c r="D346" s="202" t="e">
        <f>VLOOKUP(B346,BDPRODUCTOS!$B:$C,2,0)</f>
        <v>#N/A</v>
      </c>
      <c r="E346" s="31" t="str">
        <f>FACTURAS!F346</f>
        <v/>
      </c>
      <c r="G346" s="201" t="str">
        <f>IF(FACTURAS!H346=0,"",FACTURAS!H346)</f>
        <v/>
      </c>
      <c r="H346" s="328" t="str">
        <f>IF(FACTURAS!I346="","",FACTURAS!I346)</f>
        <v/>
      </c>
      <c r="I346" s="329"/>
      <c r="J346" s="202" t="e">
        <f>VLOOKUP(H346,BDPRODUCTOS!$B:$C,2,0)</f>
        <v>#N/A</v>
      </c>
      <c r="K346" s="31" t="str">
        <f>FACTURAS!M346</f>
        <v/>
      </c>
    </row>
    <row r="347" spans="1:11" ht="10.5" customHeight="1" x14ac:dyDescent="0.2">
      <c r="A347" s="201" t="str">
        <f>IF(FACTURAS!A347=0,"",FACTURAS!A347)</f>
        <v/>
      </c>
      <c r="B347" s="328" t="str">
        <f>IF(FACTURAS!B347="","",FACTURAS!B347)</f>
        <v/>
      </c>
      <c r="C347" s="329"/>
      <c r="D347" s="202" t="e">
        <f>VLOOKUP(B347,BDPRODUCTOS!$B:$C,2,0)</f>
        <v>#N/A</v>
      </c>
      <c r="E347" s="31" t="str">
        <f>FACTURAS!F347</f>
        <v/>
      </c>
      <c r="G347" s="201" t="str">
        <f>IF(FACTURAS!H347=0,"",FACTURAS!H347)</f>
        <v/>
      </c>
      <c r="H347" s="328" t="str">
        <f>IF(FACTURAS!I347="","",FACTURAS!I347)</f>
        <v/>
      </c>
      <c r="I347" s="329"/>
      <c r="J347" s="202" t="e">
        <f>VLOOKUP(H347,BDPRODUCTOS!$B:$C,2,0)</f>
        <v>#N/A</v>
      </c>
      <c r="K347" s="31" t="str">
        <f>FACTURAS!M347</f>
        <v/>
      </c>
    </row>
    <row r="348" spans="1:11" ht="10.5" customHeight="1" x14ac:dyDescent="0.2">
      <c r="A348" s="201" t="str">
        <f>IF(FACTURAS!A348=0,"",FACTURAS!A348)</f>
        <v/>
      </c>
      <c r="B348" s="328" t="str">
        <f>IF(FACTURAS!B348="","",FACTURAS!B348)</f>
        <v/>
      </c>
      <c r="C348" s="329"/>
      <c r="D348" s="202" t="e">
        <f>VLOOKUP(B348,BDPRODUCTOS!$B:$C,2,0)</f>
        <v>#N/A</v>
      </c>
      <c r="E348" s="31" t="str">
        <f>FACTURAS!F348</f>
        <v/>
      </c>
      <c r="G348" s="201" t="str">
        <f>IF(FACTURAS!H348=0,"",FACTURAS!H348)</f>
        <v/>
      </c>
      <c r="H348" s="328" t="str">
        <f>IF(FACTURAS!I348="","",FACTURAS!I348)</f>
        <v/>
      </c>
      <c r="I348" s="329"/>
      <c r="J348" s="202" t="e">
        <f>VLOOKUP(H348,BDPRODUCTOS!$B:$C,2,0)</f>
        <v>#N/A</v>
      </c>
      <c r="K348" s="31" t="str">
        <f>FACTURAS!M348</f>
        <v/>
      </c>
    </row>
    <row r="349" spans="1:11" ht="10.5" customHeight="1" x14ac:dyDescent="0.2">
      <c r="A349" s="201" t="str">
        <f>IF(FACTURAS!A349=0,"",FACTURAS!A349)</f>
        <v/>
      </c>
      <c r="B349" s="328" t="str">
        <f>IF(FACTURAS!B349="","",FACTURAS!B349)</f>
        <v/>
      </c>
      <c r="C349" s="329"/>
      <c r="D349" s="202" t="e">
        <f>VLOOKUP(B349,BDPRODUCTOS!$B:$C,2,0)</f>
        <v>#N/A</v>
      </c>
      <c r="E349" s="31" t="str">
        <f>FACTURAS!F349</f>
        <v/>
      </c>
      <c r="G349" s="201" t="str">
        <f>IF(FACTURAS!H349=0,"",FACTURAS!H349)</f>
        <v/>
      </c>
      <c r="H349" s="328" t="str">
        <f>IF(FACTURAS!I349="","",FACTURAS!I349)</f>
        <v/>
      </c>
      <c r="I349" s="329"/>
      <c r="J349" s="202" t="e">
        <f>VLOOKUP(H349,BDPRODUCTOS!$B:$C,2,0)</f>
        <v>#N/A</v>
      </c>
      <c r="K349" s="31" t="str">
        <f>FACTURAS!M349</f>
        <v/>
      </c>
    </row>
    <row r="350" spans="1:11" ht="10.5" customHeight="1" x14ac:dyDescent="0.2">
      <c r="A350" s="201" t="str">
        <f>IF(FACTURAS!A350=0,"",FACTURAS!A350)</f>
        <v/>
      </c>
      <c r="B350" s="337" t="str">
        <f>IF(FACTURAS!B350="","",FACTURAS!B350)</f>
        <v/>
      </c>
      <c r="C350" s="329"/>
      <c r="D350" s="204" t="e">
        <f>VLOOKUP(B350,BDPRODUCTOS!$B:$C,2,0)</f>
        <v>#N/A</v>
      </c>
      <c r="E350" s="31" t="str">
        <f>FACTURAS!F350</f>
        <v/>
      </c>
      <c r="G350" s="201" t="str">
        <f>IF(FACTURAS!H350=0,"",FACTURAS!H350)</f>
        <v/>
      </c>
      <c r="H350" s="337" t="str">
        <f>IF(FACTURAS!I350="","",FACTURAS!I350)</f>
        <v/>
      </c>
      <c r="I350" s="338"/>
      <c r="J350" s="204" t="e">
        <f>VLOOKUP(H350,BDPRODUCTOS!$B:$C,2,0)</f>
        <v>#N/A</v>
      </c>
      <c r="K350" s="31" t="str">
        <f>FACTURAS!M350</f>
        <v/>
      </c>
    </row>
    <row r="351" spans="1:11" ht="20.100000000000001" customHeight="1" x14ac:dyDescent="0.2">
      <c r="A351" s="42"/>
      <c r="B351" s="205" t="s">
        <v>0</v>
      </c>
      <c r="C351" s="298">
        <f>SUM(E337:E350)</f>
        <v>0</v>
      </c>
      <c r="D351" s="299"/>
      <c r="E351" s="300"/>
      <c r="G351" s="42"/>
      <c r="H351" s="205" t="s">
        <v>0</v>
      </c>
      <c r="I351" s="298">
        <f>SUM(K337:K350)</f>
        <v>0</v>
      </c>
      <c r="J351" s="299"/>
      <c r="K351" s="300"/>
    </row>
    <row r="354" spans="1:11" ht="15" customHeight="1" x14ac:dyDescent="0.2">
      <c r="A354" s="331" t="s">
        <v>17</v>
      </c>
      <c r="B354" s="307"/>
      <c r="C354" s="307"/>
      <c r="D354" s="188"/>
      <c r="E354" s="3" t="s">
        <v>16</v>
      </c>
      <c r="G354" s="331" t="s">
        <v>17</v>
      </c>
      <c r="H354" s="307"/>
      <c r="I354" s="307"/>
      <c r="J354" s="188"/>
      <c r="K354" s="3" t="s">
        <v>16</v>
      </c>
    </row>
    <row r="355" spans="1:11" ht="15" customHeight="1" x14ac:dyDescent="0.2">
      <c r="A355" s="332"/>
      <c r="B355" s="309"/>
      <c r="C355" s="309"/>
      <c r="D355" s="189"/>
      <c r="E355" s="5">
        <f>$N$3</f>
        <v>44499</v>
      </c>
      <c r="G355" s="332"/>
      <c r="H355" s="309"/>
      <c r="I355" s="309"/>
      <c r="J355" s="189"/>
      <c r="K355" s="5">
        <f>$N$3</f>
        <v>44499</v>
      </c>
    </row>
    <row r="356" spans="1:11" ht="10.5" customHeight="1" x14ac:dyDescent="0.2">
      <c r="A356" s="330" t="s">
        <v>15</v>
      </c>
      <c r="B356" s="297"/>
      <c r="C356" s="297"/>
      <c r="D356" s="190"/>
      <c r="E356" s="7">
        <f>$N$3</f>
        <v>44499</v>
      </c>
      <c r="G356" s="330" t="s">
        <v>15</v>
      </c>
      <c r="H356" s="297"/>
      <c r="I356" s="297"/>
      <c r="J356" s="190"/>
      <c r="K356" s="7">
        <f>$N$3</f>
        <v>44499</v>
      </c>
    </row>
    <row r="357" spans="1:11" ht="10.5" customHeight="1" x14ac:dyDescent="0.2">
      <c r="A357" s="330" t="s">
        <v>14</v>
      </c>
      <c r="B357" s="297"/>
      <c r="C357" s="297"/>
      <c r="D357" s="190"/>
      <c r="E357" s="10">
        <f>$N$3</f>
        <v>44499</v>
      </c>
      <c r="G357" s="330" t="s">
        <v>14</v>
      </c>
      <c r="H357" s="297"/>
      <c r="I357" s="297"/>
      <c r="J357" s="190"/>
      <c r="K357" s="10">
        <f>$N$3</f>
        <v>44499</v>
      </c>
    </row>
    <row r="358" spans="1:11" ht="10.5" customHeight="1" x14ac:dyDescent="0.2">
      <c r="A358" s="330" t="s">
        <v>13</v>
      </c>
      <c r="B358" s="297"/>
      <c r="C358" s="297"/>
      <c r="D358" s="190"/>
      <c r="E358" s="13" t="s">
        <v>12</v>
      </c>
      <c r="G358" s="330" t="s">
        <v>13</v>
      </c>
      <c r="H358" s="297"/>
      <c r="I358" s="297"/>
      <c r="J358" s="190"/>
      <c r="K358" s="13" t="s">
        <v>12</v>
      </c>
    </row>
    <row r="359" spans="1:11" ht="10.5" customHeight="1" x14ac:dyDescent="0.2">
      <c r="A359" s="195"/>
      <c r="B359" s="36">
        <v>3017216119</v>
      </c>
      <c r="C359" s="36"/>
      <c r="D359" s="190"/>
      <c r="E359" s="333">
        <f>FACTURAS!F359</f>
        <v>0</v>
      </c>
      <c r="G359" s="195"/>
      <c r="H359" s="36">
        <v>3017216119</v>
      </c>
      <c r="I359" s="36"/>
      <c r="J359" s="190"/>
      <c r="K359" s="333">
        <f>FACTURAS!M359</f>
        <v>0</v>
      </c>
    </row>
    <row r="360" spans="1:11" ht="10.5" customHeight="1" x14ac:dyDescent="0.2">
      <c r="A360" s="335" t="s">
        <v>11</v>
      </c>
      <c r="B360" s="336"/>
      <c r="C360" s="336"/>
      <c r="D360" s="197"/>
      <c r="E360" s="334"/>
      <c r="G360" s="335" t="s">
        <v>11</v>
      </c>
      <c r="H360" s="336"/>
      <c r="I360" s="336"/>
      <c r="J360" s="197"/>
      <c r="K360" s="334"/>
    </row>
    <row r="361" spans="1:11" ht="10.5" customHeight="1" x14ac:dyDescent="0.2">
      <c r="A361" s="20" t="s">
        <v>10</v>
      </c>
      <c r="B361" s="313" t="e">
        <f>FACTURAS!B361</f>
        <v>#N/A</v>
      </c>
      <c r="C361" s="314"/>
      <c r="D361" s="314"/>
      <c r="E361" s="315"/>
      <c r="G361" s="20" t="s">
        <v>10</v>
      </c>
      <c r="H361" s="313" t="e">
        <f>FACTURAS!I361</f>
        <v>#N/A</v>
      </c>
      <c r="I361" s="314"/>
      <c r="J361" s="314"/>
      <c r="K361" s="315"/>
    </row>
    <row r="362" spans="1:11" ht="10.5" customHeight="1" x14ac:dyDescent="0.2">
      <c r="A362" s="21" t="s">
        <v>9</v>
      </c>
      <c r="B362" s="294" t="e">
        <f>FACTURAS!B362</f>
        <v>#N/A</v>
      </c>
      <c r="C362" s="295"/>
      <c r="D362" s="295"/>
      <c r="E362" s="296"/>
      <c r="G362" s="21" t="s">
        <v>9</v>
      </c>
      <c r="H362" s="294" t="e">
        <f>FACTURAS!I362</f>
        <v>#N/A</v>
      </c>
      <c r="I362" s="295"/>
      <c r="J362" s="295"/>
      <c r="K362" s="296"/>
    </row>
    <row r="363" spans="1:11" ht="10.5" customHeight="1" x14ac:dyDescent="0.2">
      <c r="A363" s="21" t="s">
        <v>8</v>
      </c>
      <c r="B363" s="294" t="e">
        <f>FACTURAS!B363</f>
        <v>#N/A</v>
      </c>
      <c r="C363" s="295"/>
      <c r="D363" s="295"/>
      <c r="E363" s="296"/>
      <c r="G363" s="21" t="s">
        <v>8</v>
      </c>
      <c r="H363" s="294" t="e">
        <f>FACTURAS!I363</f>
        <v>#N/A</v>
      </c>
      <c r="I363" s="295"/>
      <c r="J363" s="295"/>
      <c r="K363" s="296"/>
    </row>
    <row r="364" spans="1:11" ht="10.5" customHeight="1" x14ac:dyDescent="0.2">
      <c r="A364" s="21" t="s">
        <v>7</v>
      </c>
      <c r="B364" s="294" t="e">
        <f>FACTURAS!B364</f>
        <v>#N/A</v>
      </c>
      <c r="C364" s="295"/>
      <c r="D364" s="295"/>
      <c r="E364" s="296"/>
      <c r="G364" s="21" t="s">
        <v>7</v>
      </c>
      <c r="H364" s="294" t="e">
        <f>FACTURAS!I364</f>
        <v>#N/A</v>
      </c>
      <c r="I364" s="295"/>
      <c r="J364" s="295"/>
      <c r="K364" s="296"/>
    </row>
    <row r="365" spans="1:11" ht="10.5" customHeight="1" x14ac:dyDescent="0.2">
      <c r="A365" s="21" t="s">
        <v>6</v>
      </c>
      <c r="B365" s="294" t="e">
        <f>FACTURAS!B365</f>
        <v>#N/A</v>
      </c>
      <c r="C365" s="295"/>
      <c r="D365" s="295"/>
      <c r="E365" s="296"/>
      <c r="G365" s="21" t="s">
        <v>6</v>
      </c>
      <c r="H365" s="294" t="e">
        <f>FACTURAS!I365</f>
        <v>#N/A</v>
      </c>
      <c r="I365" s="295"/>
      <c r="J365" s="295"/>
      <c r="K365" s="296"/>
    </row>
    <row r="366" spans="1:11" ht="10.5" customHeight="1" x14ac:dyDescent="0.2">
      <c r="A366" s="22" t="s">
        <v>5</v>
      </c>
      <c r="B366" s="294" t="e">
        <f>FACTURAS!B366</f>
        <v>#N/A</v>
      </c>
      <c r="C366" s="295"/>
      <c r="D366" s="295"/>
      <c r="E366" s="296"/>
      <c r="G366" s="22" t="s">
        <v>5</v>
      </c>
      <c r="H366" s="294" t="e">
        <f>FACTURAS!I366</f>
        <v>#N/A</v>
      </c>
      <c r="I366" s="295"/>
      <c r="J366" s="295"/>
      <c r="K366" s="296"/>
    </row>
    <row r="367" spans="1:11" ht="10.5" customHeight="1" x14ac:dyDescent="0.2">
      <c r="A367" s="23" t="s">
        <v>4</v>
      </c>
      <c r="B367" s="291" t="e">
        <f>FACTURAS!B367</f>
        <v>#N/A</v>
      </c>
      <c r="C367" s="292"/>
      <c r="D367" s="292"/>
      <c r="E367" s="293"/>
      <c r="G367" s="23" t="s">
        <v>4</v>
      </c>
      <c r="H367" s="291" t="e">
        <f>FACTURAS!I367</f>
        <v>#N/A</v>
      </c>
      <c r="I367" s="292"/>
      <c r="J367" s="292"/>
      <c r="K367" s="293"/>
    </row>
    <row r="368" spans="1:11" ht="10.5" customHeight="1" x14ac:dyDescent="0.2">
      <c r="A368" s="24" t="s">
        <v>3</v>
      </c>
      <c r="B368" s="341" t="s">
        <v>2</v>
      </c>
      <c r="C368" s="342"/>
      <c r="D368" s="26"/>
      <c r="E368" s="27" t="s">
        <v>1</v>
      </c>
      <c r="G368" s="24" t="s">
        <v>3</v>
      </c>
      <c r="H368" s="341" t="s">
        <v>2</v>
      </c>
      <c r="I368" s="342"/>
      <c r="J368" s="26"/>
      <c r="K368" s="27" t="s">
        <v>1</v>
      </c>
    </row>
    <row r="369" spans="1:11" ht="10.5" customHeight="1" x14ac:dyDescent="0.2">
      <c r="A369" s="198" t="str">
        <f>IF(FACTURAS!A369=0,"",FACTURAS!A369)</f>
        <v/>
      </c>
      <c r="B369" s="313" t="str">
        <f>IF(FACTURAS!B369="","",FACTURAS!B369)</f>
        <v/>
      </c>
      <c r="C369" s="339"/>
      <c r="D369" s="199" t="e">
        <f>VLOOKUP(B369,BDPRODUCTOS!$B:$C,2,0)</f>
        <v>#N/A</v>
      </c>
      <c r="E369" s="31" t="str">
        <f>FACTURAS!F369</f>
        <v/>
      </c>
      <c r="G369" s="198" t="str">
        <f>IF(FACTURAS!H369=0,"",FACTURAS!H369)</f>
        <v/>
      </c>
      <c r="H369" s="313" t="str">
        <f>IF(FACTURAS!I369="","",FACTURAS!I369)</f>
        <v/>
      </c>
      <c r="I369" s="339"/>
      <c r="J369" s="199" t="e">
        <f>VLOOKUP(H369,BDPRODUCTOS!$B:$C,2,0)</f>
        <v>#N/A</v>
      </c>
      <c r="K369" s="31" t="str">
        <f>FACTURAS!M369</f>
        <v/>
      </c>
    </row>
    <row r="370" spans="1:11" ht="10.5" customHeight="1" x14ac:dyDescent="0.2">
      <c r="A370" s="201" t="str">
        <f>IF(FACTURAS!A370=0,"",FACTURAS!A370)</f>
        <v/>
      </c>
      <c r="B370" s="328" t="str">
        <f>IF(FACTURAS!B370="","",FACTURAS!B370)</f>
        <v/>
      </c>
      <c r="C370" s="329"/>
      <c r="D370" s="202" t="e">
        <f>VLOOKUP(B370,BDPRODUCTOS!$B:$C,2,0)</f>
        <v>#N/A</v>
      </c>
      <c r="E370" s="31" t="str">
        <f>FACTURAS!F370</f>
        <v/>
      </c>
      <c r="G370" s="201" t="str">
        <f>IF(FACTURAS!H370=0,"",FACTURAS!H370)</f>
        <v/>
      </c>
      <c r="H370" s="328" t="str">
        <f>IF(FACTURAS!I370="","",FACTURAS!I370)</f>
        <v/>
      </c>
      <c r="I370" s="329"/>
      <c r="J370" s="202" t="e">
        <f>VLOOKUP(H370,BDPRODUCTOS!$B:$C,2,0)</f>
        <v>#N/A</v>
      </c>
      <c r="K370" s="31" t="str">
        <f>FACTURAS!M370</f>
        <v/>
      </c>
    </row>
    <row r="371" spans="1:11" ht="10.5" customHeight="1" x14ac:dyDescent="0.2">
      <c r="A371" s="201" t="str">
        <f>IF(FACTURAS!A371=0,"",FACTURAS!A371)</f>
        <v/>
      </c>
      <c r="B371" s="328" t="str">
        <f>IF(FACTURAS!B371="","",FACTURAS!B371)</f>
        <v/>
      </c>
      <c r="C371" s="329"/>
      <c r="D371" s="202" t="e">
        <f>VLOOKUP(B371,BDPRODUCTOS!$B:$C,2,0)</f>
        <v>#N/A</v>
      </c>
      <c r="E371" s="31" t="str">
        <f>FACTURAS!F371</f>
        <v/>
      </c>
      <c r="G371" s="201" t="str">
        <f>IF(FACTURAS!H371=0,"",FACTURAS!H371)</f>
        <v/>
      </c>
      <c r="H371" s="328" t="str">
        <f>IF(FACTURAS!I371="","",FACTURAS!I371)</f>
        <v/>
      </c>
      <c r="I371" s="329"/>
      <c r="J371" s="202" t="e">
        <f>VLOOKUP(H371,BDPRODUCTOS!$B:$C,2,0)</f>
        <v>#N/A</v>
      </c>
      <c r="K371" s="31" t="str">
        <f>FACTURAS!M371</f>
        <v/>
      </c>
    </row>
    <row r="372" spans="1:11" ht="10.5" customHeight="1" x14ac:dyDescent="0.2">
      <c r="A372" s="201" t="str">
        <f>IF(FACTURAS!A372=0,"",FACTURAS!A372)</f>
        <v/>
      </c>
      <c r="B372" s="328" t="str">
        <f>IF(FACTURAS!B372="","",FACTURAS!B372)</f>
        <v/>
      </c>
      <c r="C372" s="329"/>
      <c r="D372" s="202" t="e">
        <f>VLOOKUP(B372,BDPRODUCTOS!$B:$C,2,0)</f>
        <v>#N/A</v>
      </c>
      <c r="E372" s="31" t="str">
        <f>FACTURAS!F372</f>
        <v/>
      </c>
      <c r="G372" s="201" t="str">
        <f>IF(FACTURAS!H372=0,"",FACTURAS!H372)</f>
        <v/>
      </c>
      <c r="H372" s="328" t="str">
        <f>IF(FACTURAS!I372="","",FACTURAS!I372)</f>
        <v/>
      </c>
      <c r="I372" s="329"/>
      <c r="J372" s="202" t="e">
        <f>VLOOKUP(H372,BDPRODUCTOS!$B:$C,2,0)</f>
        <v>#N/A</v>
      </c>
      <c r="K372" s="31" t="str">
        <f>FACTURAS!M372</f>
        <v/>
      </c>
    </row>
    <row r="373" spans="1:11" ht="10.5" customHeight="1" x14ac:dyDescent="0.2">
      <c r="A373" s="201" t="str">
        <f>IF(FACTURAS!A373=0,"",FACTURAS!A373)</f>
        <v/>
      </c>
      <c r="B373" s="328" t="str">
        <f>IF(FACTURAS!B373="","",FACTURAS!B373)</f>
        <v/>
      </c>
      <c r="C373" s="329"/>
      <c r="D373" s="202" t="e">
        <f>VLOOKUP(B373,BDPRODUCTOS!$B:$C,2,0)</f>
        <v>#N/A</v>
      </c>
      <c r="E373" s="31" t="str">
        <f>FACTURAS!F373</f>
        <v/>
      </c>
      <c r="G373" s="201" t="str">
        <f>IF(FACTURAS!H373=0,"",FACTURAS!H373)</f>
        <v/>
      </c>
      <c r="H373" s="328" t="str">
        <f>IF(FACTURAS!I373="","",FACTURAS!I373)</f>
        <v/>
      </c>
      <c r="I373" s="329"/>
      <c r="J373" s="202" t="e">
        <f>VLOOKUP(H373,BDPRODUCTOS!$B:$C,2,0)</f>
        <v>#N/A</v>
      </c>
      <c r="K373" s="31" t="str">
        <f>FACTURAS!M373</f>
        <v/>
      </c>
    </row>
    <row r="374" spans="1:11" ht="10.5" customHeight="1" x14ac:dyDescent="0.2">
      <c r="A374" s="201" t="str">
        <f>IF(FACTURAS!A374=0,"",FACTURAS!A374)</f>
        <v/>
      </c>
      <c r="B374" s="328" t="str">
        <f>IF(FACTURAS!B374="","",FACTURAS!B374)</f>
        <v/>
      </c>
      <c r="C374" s="329"/>
      <c r="D374" s="202" t="e">
        <f>VLOOKUP(B374,BDPRODUCTOS!$B:$C,2,0)</f>
        <v>#N/A</v>
      </c>
      <c r="E374" s="31" t="str">
        <f>FACTURAS!F374</f>
        <v/>
      </c>
      <c r="G374" s="201" t="str">
        <f>IF(FACTURAS!H374=0,"",FACTURAS!H374)</f>
        <v/>
      </c>
      <c r="H374" s="328" t="str">
        <f>IF(FACTURAS!I374="","",FACTURAS!I374)</f>
        <v/>
      </c>
      <c r="I374" s="329"/>
      <c r="J374" s="202" t="e">
        <f>VLOOKUP(H374,BDPRODUCTOS!$B:$C,2,0)</f>
        <v>#N/A</v>
      </c>
      <c r="K374" s="31" t="str">
        <f>FACTURAS!M374</f>
        <v/>
      </c>
    </row>
    <row r="375" spans="1:11" ht="10.5" customHeight="1" x14ac:dyDescent="0.2">
      <c r="A375" s="201" t="str">
        <f>IF(FACTURAS!A375=0,"",FACTURAS!A375)</f>
        <v/>
      </c>
      <c r="B375" s="328" t="str">
        <f>IF(FACTURAS!B375="","",FACTURAS!B375)</f>
        <v/>
      </c>
      <c r="C375" s="329"/>
      <c r="D375" s="202" t="e">
        <f>VLOOKUP(B375,BDPRODUCTOS!$B:$C,2,0)</f>
        <v>#N/A</v>
      </c>
      <c r="E375" s="31" t="str">
        <f>FACTURAS!F375</f>
        <v/>
      </c>
      <c r="G375" s="201" t="str">
        <f>IF(FACTURAS!H375=0,"",FACTURAS!H375)</f>
        <v/>
      </c>
      <c r="H375" s="328" t="str">
        <f>IF(FACTURAS!I375="","",FACTURAS!I375)</f>
        <v/>
      </c>
      <c r="I375" s="329"/>
      <c r="J375" s="202" t="e">
        <f>VLOOKUP(H375,BDPRODUCTOS!$B:$C,2,0)</f>
        <v>#N/A</v>
      </c>
      <c r="K375" s="31" t="str">
        <f>FACTURAS!M375</f>
        <v/>
      </c>
    </row>
    <row r="376" spans="1:11" ht="10.5" customHeight="1" x14ac:dyDescent="0.2">
      <c r="A376" s="201" t="str">
        <f>IF(FACTURAS!A376=0,"",FACTURAS!A376)</f>
        <v/>
      </c>
      <c r="B376" s="328" t="str">
        <f>IF(FACTURAS!B376="","",FACTURAS!B376)</f>
        <v/>
      </c>
      <c r="C376" s="329"/>
      <c r="D376" s="202" t="e">
        <f>VLOOKUP(B376,BDPRODUCTOS!$B:$C,2,0)</f>
        <v>#N/A</v>
      </c>
      <c r="E376" s="31" t="str">
        <f>FACTURAS!F376</f>
        <v/>
      </c>
      <c r="G376" s="201" t="str">
        <f>IF(FACTURAS!H376=0,"",FACTURAS!H376)</f>
        <v/>
      </c>
      <c r="H376" s="328" t="str">
        <f>IF(FACTURAS!I376="","",FACTURAS!I376)</f>
        <v/>
      </c>
      <c r="I376" s="329"/>
      <c r="J376" s="202" t="e">
        <f>VLOOKUP(H376,BDPRODUCTOS!$B:$C,2,0)</f>
        <v>#N/A</v>
      </c>
      <c r="K376" s="31" t="str">
        <f>FACTURAS!M376</f>
        <v/>
      </c>
    </row>
    <row r="377" spans="1:11" ht="10.5" customHeight="1" x14ac:dyDescent="0.2">
      <c r="A377" s="201" t="str">
        <f>IF(FACTURAS!A377=0,"",FACTURAS!A377)</f>
        <v/>
      </c>
      <c r="B377" s="328" t="str">
        <f>IF(FACTURAS!B377="","",FACTURAS!B377)</f>
        <v/>
      </c>
      <c r="C377" s="329"/>
      <c r="D377" s="202" t="e">
        <f>VLOOKUP(B377,BDPRODUCTOS!$B:$C,2,0)</f>
        <v>#N/A</v>
      </c>
      <c r="E377" s="31" t="str">
        <f>FACTURAS!F377</f>
        <v/>
      </c>
      <c r="G377" s="201" t="str">
        <f>IF(FACTURAS!H377=0,"",FACTURAS!H377)</f>
        <v/>
      </c>
      <c r="H377" s="328" t="str">
        <f>IF(FACTURAS!I377="","",FACTURAS!I377)</f>
        <v/>
      </c>
      <c r="I377" s="329"/>
      <c r="J377" s="202" t="e">
        <f>VLOOKUP(H377,BDPRODUCTOS!$B:$C,2,0)</f>
        <v>#N/A</v>
      </c>
      <c r="K377" s="31" t="str">
        <f>FACTURAS!M377</f>
        <v/>
      </c>
    </row>
    <row r="378" spans="1:11" ht="10.5" customHeight="1" x14ac:dyDescent="0.2">
      <c r="A378" s="201" t="str">
        <f>IF(FACTURAS!A378=0,"",FACTURAS!A378)</f>
        <v/>
      </c>
      <c r="B378" s="328" t="str">
        <f>IF(FACTURAS!B378="","",FACTURAS!B378)</f>
        <v/>
      </c>
      <c r="C378" s="329"/>
      <c r="D378" s="202" t="e">
        <f>VLOOKUP(B378,BDPRODUCTOS!$B:$C,2,0)</f>
        <v>#N/A</v>
      </c>
      <c r="E378" s="31" t="str">
        <f>FACTURAS!F378</f>
        <v/>
      </c>
      <c r="G378" s="201" t="str">
        <f>IF(FACTURAS!H378=0,"",FACTURAS!H378)</f>
        <v/>
      </c>
      <c r="H378" s="328" t="str">
        <f>IF(FACTURAS!I378="","",FACTURAS!I378)</f>
        <v/>
      </c>
      <c r="I378" s="329"/>
      <c r="J378" s="202" t="e">
        <f>VLOOKUP(H378,BDPRODUCTOS!$B:$C,2,0)</f>
        <v>#N/A</v>
      </c>
      <c r="K378" s="31" t="str">
        <f>FACTURAS!M378</f>
        <v/>
      </c>
    </row>
    <row r="379" spans="1:11" ht="10.5" customHeight="1" x14ac:dyDescent="0.2">
      <c r="A379" s="201" t="str">
        <f>IF(FACTURAS!A379=0,"",FACTURAS!A379)</f>
        <v/>
      </c>
      <c r="B379" s="328" t="str">
        <f>IF(FACTURAS!B379="","",FACTURAS!B379)</f>
        <v/>
      </c>
      <c r="C379" s="329"/>
      <c r="D379" s="202" t="e">
        <f>VLOOKUP(B379,BDPRODUCTOS!$B:$C,2,0)</f>
        <v>#N/A</v>
      </c>
      <c r="E379" s="31" t="str">
        <f>FACTURAS!F379</f>
        <v/>
      </c>
      <c r="G379" s="201" t="str">
        <f>IF(FACTURAS!H379=0,"",FACTURAS!H379)</f>
        <v/>
      </c>
      <c r="H379" s="328" t="str">
        <f>IF(FACTURAS!I379="","",FACTURAS!I379)</f>
        <v/>
      </c>
      <c r="I379" s="329"/>
      <c r="J379" s="202" t="e">
        <f>VLOOKUP(H379,BDPRODUCTOS!$B:$C,2,0)</f>
        <v>#N/A</v>
      </c>
      <c r="K379" s="31" t="str">
        <f>FACTURAS!M379</f>
        <v/>
      </c>
    </row>
    <row r="380" spans="1:11" ht="10.5" customHeight="1" x14ac:dyDescent="0.2">
      <c r="A380" s="201" t="str">
        <f>IF(FACTURAS!A380=0,"",FACTURAS!A380)</f>
        <v/>
      </c>
      <c r="B380" s="328" t="str">
        <f>IF(FACTURAS!B380="","",FACTURAS!B380)</f>
        <v/>
      </c>
      <c r="C380" s="329"/>
      <c r="D380" s="202" t="e">
        <f>VLOOKUP(B380,BDPRODUCTOS!$B:$C,2,0)</f>
        <v>#N/A</v>
      </c>
      <c r="E380" s="31" t="str">
        <f>FACTURAS!F380</f>
        <v/>
      </c>
      <c r="G380" s="201" t="str">
        <f>IF(FACTURAS!H380=0,"",FACTURAS!H380)</f>
        <v/>
      </c>
      <c r="H380" s="328" t="str">
        <f>IF(FACTURAS!I380="","",FACTURAS!I380)</f>
        <v/>
      </c>
      <c r="I380" s="329"/>
      <c r="J380" s="202" t="e">
        <f>VLOOKUP(H380,BDPRODUCTOS!$B:$C,2,0)</f>
        <v>#N/A</v>
      </c>
      <c r="K380" s="31" t="str">
        <f>FACTURAS!M380</f>
        <v/>
      </c>
    </row>
    <row r="381" spans="1:11" ht="10.5" customHeight="1" x14ac:dyDescent="0.2">
      <c r="A381" s="201" t="str">
        <f>IF(FACTURAS!A381=0,"",FACTURAS!A381)</f>
        <v/>
      </c>
      <c r="B381" s="328" t="str">
        <f>IF(FACTURAS!B381="","",FACTURAS!B381)</f>
        <v/>
      </c>
      <c r="C381" s="329"/>
      <c r="D381" s="202" t="e">
        <f>VLOOKUP(B381,BDPRODUCTOS!$B:$C,2,0)</f>
        <v>#N/A</v>
      </c>
      <c r="E381" s="31" t="str">
        <f>FACTURAS!F381</f>
        <v/>
      </c>
      <c r="G381" s="201" t="str">
        <f>IF(FACTURAS!H381=0,"",FACTURAS!H381)</f>
        <v/>
      </c>
      <c r="H381" s="328" t="str">
        <f>IF(FACTURAS!I381="","",FACTURAS!I381)</f>
        <v/>
      </c>
      <c r="I381" s="329"/>
      <c r="J381" s="202" t="e">
        <f>VLOOKUP(H381,BDPRODUCTOS!$B:$C,2,0)</f>
        <v>#N/A</v>
      </c>
      <c r="K381" s="31" t="str">
        <f>FACTURAS!M381</f>
        <v/>
      </c>
    </row>
    <row r="382" spans="1:11" ht="10.5" customHeight="1" x14ac:dyDescent="0.2">
      <c r="A382" s="201" t="str">
        <f>IF(FACTURAS!A382=0,"",FACTURAS!A382)</f>
        <v/>
      </c>
      <c r="B382" s="337" t="str">
        <f>IF(FACTURAS!B382="","",FACTURAS!B382)</f>
        <v/>
      </c>
      <c r="C382" s="329"/>
      <c r="D382" s="204" t="e">
        <f>VLOOKUP(B382,BDPRODUCTOS!$B:$C,2,0)</f>
        <v>#N/A</v>
      </c>
      <c r="E382" s="31" t="str">
        <f>FACTURAS!F382</f>
        <v/>
      </c>
      <c r="G382" s="201" t="str">
        <f>IF(FACTURAS!H382=0,"",FACTURAS!H382)</f>
        <v/>
      </c>
      <c r="H382" s="337" t="str">
        <f>IF(FACTURAS!I382="","",FACTURAS!I382)</f>
        <v/>
      </c>
      <c r="I382" s="338"/>
      <c r="J382" s="204" t="e">
        <f>VLOOKUP(H382,BDPRODUCTOS!$B:$C,2,0)</f>
        <v>#N/A</v>
      </c>
      <c r="K382" s="31" t="str">
        <f>FACTURAS!M382</f>
        <v/>
      </c>
    </row>
    <row r="383" spans="1:11" ht="20.100000000000001" customHeight="1" x14ac:dyDescent="0.2">
      <c r="A383" s="42"/>
      <c r="B383" s="205" t="s">
        <v>0</v>
      </c>
      <c r="C383" s="298">
        <f>SUM(E369:E382)</f>
        <v>0</v>
      </c>
      <c r="D383" s="299"/>
      <c r="E383" s="300"/>
      <c r="G383" s="42"/>
      <c r="H383" s="205" t="s">
        <v>0</v>
      </c>
      <c r="I383" s="298">
        <f>SUM(K369:K382)</f>
        <v>0</v>
      </c>
      <c r="J383" s="299"/>
      <c r="K383" s="300"/>
    </row>
    <row r="386" spans="1:11" ht="15" customHeight="1" x14ac:dyDescent="0.2">
      <c r="A386" s="331" t="s">
        <v>17</v>
      </c>
      <c r="B386" s="307"/>
      <c r="C386" s="307"/>
      <c r="D386" s="188"/>
      <c r="E386" s="3" t="s">
        <v>16</v>
      </c>
      <c r="G386" s="331" t="s">
        <v>17</v>
      </c>
      <c r="H386" s="307"/>
      <c r="I386" s="307"/>
      <c r="J386" s="188"/>
      <c r="K386" s="3" t="s">
        <v>16</v>
      </c>
    </row>
    <row r="387" spans="1:11" ht="15" customHeight="1" x14ac:dyDescent="0.2">
      <c r="A387" s="332"/>
      <c r="B387" s="309"/>
      <c r="C387" s="309"/>
      <c r="D387" s="189"/>
      <c r="E387" s="5">
        <f>$N$3</f>
        <v>44499</v>
      </c>
      <c r="G387" s="332"/>
      <c r="H387" s="309"/>
      <c r="I387" s="309"/>
      <c r="J387" s="189"/>
      <c r="K387" s="5">
        <f>$N$3</f>
        <v>44499</v>
      </c>
    </row>
    <row r="388" spans="1:11" ht="10.5" customHeight="1" x14ac:dyDescent="0.2">
      <c r="A388" s="330" t="s">
        <v>15</v>
      </c>
      <c r="B388" s="297"/>
      <c r="C388" s="297"/>
      <c r="D388" s="190"/>
      <c r="E388" s="7">
        <f>$N$3</f>
        <v>44499</v>
      </c>
      <c r="G388" s="330" t="s">
        <v>15</v>
      </c>
      <c r="H388" s="297"/>
      <c r="I388" s="297"/>
      <c r="J388" s="190"/>
      <c r="K388" s="7">
        <f>$N$3</f>
        <v>44499</v>
      </c>
    </row>
    <row r="389" spans="1:11" ht="10.5" customHeight="1" x14ac:dyDescent="0.2">
      <c r="A389" s="330" t="s">
        <v>14</v>
      </c>
      <c r="B389" s="297"/>
      <c r="C389" s="297"/>
      <c r="D389" s="190"/>
      <c r="E389" s="10">
        <f>$N$3</f>
        <v>44499</v>
      </c>
      <c r="G389" s="330" t="s">
        <v>14</v>
      </c>
      <c r="H389" s="297"/>
      <c r="I389" s="297"/>
      <c r="J389" s="190"/>
      <c r="K389" s="10">
        <f>$N$3</f>
        <v>44499</v>
      </c>
    </row>
    <row r="390" spans="1:11" ht="10.5" customHeight="1" x14ac:dyDescent="0.2">
      <c r="A390" s="330" t="s">
        <v>13</v>
      </c>
      <c r="B390" s="297"/>
      <c r="C390" s="297"/>
      <c r="D390" s="190"/>
      <c r="E390" s="13" t="s">
        <v>12</v>
      </c>
      <c r="G390" s="330" t="s">
        <v>13</v>
      </c>
      <c r="H390" s="297"/>
      <c r="I390" s="297"/>
      <c r="J390" s="190"/>
      <c r="K390" s="13" t="s">
        <v>12</v>
      </c>
    </row>
    <row r="391" spans="1:11" ht="10.5" customHeight="1" x14ac:dyDescent="0.2">
      <c r="A391" s="195"/>
      <c r="B391" s="36">
        <v>3017216119</v>
      </c>
      <c r="C391" s="36"/>
      <c r="D391" s="190"/>
      <c r="E391" s="333">
        <f>FACTURAS!F391</f>
        <v>0</v>
      </c>
      <c r="G391" s="195"/>
      <c r="H391" s="36">
        <v>3017216119</v>
      </c>
      <c r="I391" s="36"/>
      <c r="J391" s="190"/>
      <c r="K391" s="333">
        <f>FACTURAS!M391</f>
        <v>0</v>
      </c>
    </row>
    <row r="392" spans="1:11" ht="10.5" customHeight="1" x14ac:dyDescent="0.2">
      <c r="A392" s="335" t="s">
        <v>11</v>
      </c>
      <c r="B392" s="336"/>
      <c r="C392" s="336"/>
      <c r="D392" s="197"/>
      <c r="E392" s="334"/>
      <c r="G392" s="335" t="s">
        <v>11</v>
      </c>
      <c r="H392" s="336"/>
      <c r="I392" s="336"/>
      <c r="J392" s="197"/>
      <c r="K392" s="334"/>
    </row>
    <row r="393" spans="1:11" ht="10.5" customHeight="1" x14ac:dyDescent="0.2">
      <c r="A393" s="20" t="s">
        <v>10</v>
      </c>
      <c r="B393" s="313" t="e">
        <f>FACTURAS!B393</f>
        <v>#N/A</v>
      </c>
      <c r="C393" s="314"/>
      <c r="D393" s="314"/>
      <c r="E393" s="315"/>
      <c r="G393" s="20" t="s">
        <v>10</v>
      </c>
      <c r="H393" s="313" t="e">
        <f>FACTURAS!I393</f>
        <v>#N/A</v>
      </c>
      <c r="I393" s="314"/>
      <c r="J393" s="314"/>
      <c r="K393" s="315"/>
    </row>
    <row r="394" spans="1:11" ht="10.5" customHeight="1" x14ac:dyDescent="0.2">
      <c r="A394" s="21" t="s">
        <v>9</v>
      </c>
      <c r="B394" s="294" t="e">
        <f>FACTURAS!B394</f>
        <v>#N/A</v>
      </c>
      <c r="C394" s="295"/>
      <c r="D394" s="295"/>
      <c r="E394" s="296"/>
      <c r="G394" s="21" t="s">
        <v>9</v>
      </c>
      <c r="H394" s="294" t="e">
        <f>FACTURAS!I394</f>
        <v>#N/A</v>
      </c>
      <c r="I394" s="295"/>
      <c r="J394" s="295"/>
      <c r="K394" s="296"/>
    </row>
    <row r="395" spans="1:11" ht="10.5" customHeight="1" x14ac:dyDescent="0.2">
      <c r="A395" s="21" t="s">
        <v>8</v>
      </c>
      <c r="B395" s="294" t="e">
        <f>FACTURAS!B395</f>
        <v>#N/A</v>
      </c>
      <c r="C395" s="295"/>
      <c r="D395" s="295"/>
      <c r="E395" s="296"/>
      <c r="G395" s="21" t="s">
        <v>8</v>
      </c>
      <c r="H395" s="294" t="e">
        <f>FACTURAS!I395</f>
        <v>#N/A</v>
      </c>
      <c r="I395" s="295"/>
      <c r="J395" s="295"/>
      <c r="K395" s="296"/>
    </row>
    <row r="396" spans="1:11" ht="10.5" customHeight="1" x14ac:dyDescent="0.2">
      <c r="A396" s="21" t="s">
        <v>7</v>
      </c>
      <c r="B396" s="294" t="e">
        <f>FACTURAS!B396</f>
        <v>#N/A</v>
      </c>
      <c r="C396" s="295"/>
      <c r="D396" s="295"/>
      <c r="E396" s="296"/>
      <c r="G396" s="21" t="s">
        <v>7</v>
      </c>
      <c r="H396" s="294" t="e">
        <f>FACTURAS!I396</f>
        <v>#N/A</v>
      </c>
      <c r="I396" s="295"/>
      <c r="J396" s="295"/>
      <c r="K396" s="296"/>
    </row>
    <row r="397" spans="1:11" ht="10.5" customHeight="1" x14ac:dyDescent="0.2">
      <c r="A397" s="21" t="s">
        <v>6</v>
      </c>
      <c r="B397" s="294" t="e">
        <f>FACTURAS!B397</f>
        <v>#N/A</v>
      </c>
      <c r="C397" s="295"/>
      <c r="D397" s="295"/>
      <c r="E397" s="296"/>
      <c r="G397" s="21" t="s">
        <v>6</v>
      </c>
      <c r="H397" s="294" t="e">
        <f>FACTURAS!I397</f>
        <v>#N/A</v>
      </c>
      <c r="I397" s="295"/>
      <c r="J397" s="295"/>
      <c r="K397" s="296"/>
    </row>
    <row r="398" spans="1:11" ht="10.5" customHeight="1" x14ac:dyDescent="0.2">
      <c r="A398" s="22" t="s">
        <v>5</v>
      </c>
      <c r="B398" s="294" t="e">
        <f>FACTURAS!B398</f>
        <v>#N/A</v>
      </c>
      <c r="C398" s="295"/>
      <c r="D398" s="295"/>
      <c r="E398" s="296"/>
      <c r="G398" s="22" t="s">
        <v>5</v>
      </c>
      <c r="H398" s="294" t="e">
        <f>FACTURAS!I398</f>
        <v>#N/A</v>
      </c>
      <c r="I398" s="295"/>
      <c r="J398" s="295"/>
      <c r="K398" s="296"/>
    </row>
    <row r="399" spans="1:11" ht="10.5" customHeight="1" x14ac:dyDescent="0.2">
      <c r="A399" s="23" t="s">
        <v>4</v>
      </c>
      <c r="B399" s="291" t="e">
        <f>FACTURAS!B399</f>
        <v>#N/A</v>
      </c>
      <c r="C399" s="292"/>
      <c r="D399" s="292"/>
      <c r="E399" s="293"/>
      <c r="G399" s="23" t="s">
        <v>4</v>
      </c>
      <c r="H399" s="291" t="e">
        <f>FACTURAS!I399</f>
        <v>#N/A</v>
      </c>
      <c r="I399" s="292"/>
      <c r="J399" s="292"/>
      <c r="K399" s="293"/>
    </row>
    <row r="400" spans="1:11" ht="10.5" customHeight="1" x14ac:dyDescent="0.2">
      <c r="A400" s="24" t="s">
        <v>3</v>
      </c>
      <c r="B400" s="341" t="s">
        <v>2</v>
      </c>
      <c r="C400" s="342"/>
      <c r="D400" s="26"/>
      <c r="E400" s="27" t="s">
        <v>1</v>
      </c>
      <c r="G400" s="24" t="s">
        <v>3</v>
      </c>
      <c r="H400" s="341" t="s">
        <v>2</v>
      </c>
      <c r="I400" s="342"/>
      <c r="J400" s="26"/>
      <c r="K400" s="27" t="s">
        <v>1</v>
      </c>
    </row>
    <row r="401" spans="1:11" ht="10.5" customHeight="1" x14ac:dyDescent="0.2">
      <c r="A401" s="198" t="str">
        <f>IF(FACTURAS!A401=0,"",FACTURAS!A401)</f>
        <v/>
      </c>
      <c r="B401" s="313" t="str">
        <f>IF(FACTURAS!B401="","",FACTURAS!B401)</f>
        <v/>
      </c>
      <c r="C401" s="339"/>
      <c r="D401" s="199" t="e">
        <f>VLOOKUP(B401,BDPRODUCTOS!$B:$C,2,0)</f>
        <v>#N/A</v>
      </c>
      <c r="E401" s="31" t="str">
        <f>FACTURAS!F401</f>
        <v/>
      </c>
      <c r="G401" s="198" t="str">
        <f>IF(FACTURAS!H401=0,"",FACTURAS!H401)</f>
        <v/>
      </c>
      <c r="H401" s="313" t="str">
        <f>IF(FACTURAS!I401="","",FACTURAS!I401)</f>
        <v/>
      </c>
      <c r="I401" s="339"/>
      <c r="J401" s="199" t="e">
        <f>VLOOKUP(H401,BDPRODUCTOS!$B:$C,2,0)</f>
        <v>#N/A</v>
      </c>
      <c r="K401" s="31" t="str">
        <f>FACTURAS!M401</f>
        <v/>
      </c>
    </row>
    <row r="402" spans="1:11" ht="10.5" customHeight="1" x14ac:dyDescent="0.2">
      <c r="A402" s="201" t="str">
        <f>IF(FACTURAS!A402=0,"",FACTURAS!A402)</f>
        <v/>
      </c>
      <c r="B402" s="328" t="str">
        <f>IF(FACTURAS!B402="","",FACTURAS!B402)</f>
        <v/>
      </c>
      <c r="C402" s="329"/>
      <c r="D402" s="202" t="e">
        <f>VLOOKUP(B402,BDPRODUCTOS!$B:$C,2,0)</f>
        <v>#N/A</v>
      </c>
      <c r="E402" s="31" t="str">
        <f>FACTURAS!F402</f>
        <v/>
      </c>
      <c r="G402" s="201" t="str">
        <f>IF(FACTURAS!H402=0,"",FACTURAS!H402)</f>
        <v/>
      </c>
      <c r="H402" s="328" t="str">
        <f>IF(FACTURAS!I402="","",FACTURAS!I402)</f>
        <v/>
      </c>
      <c r="I402" s="329"/>
      <c r="J402" s="202" t="e">
        <f>VLOOKUP(H402,BDPRODUCTOS!$B:$C,2,0)</f>
        <v>#N/A</v>
      </c>
      <c r="K402" s="31" t="str">
        <f>FACTURAS!M402</f>
        <v/>
      </c>
    </row>
    <row r="403" spans="1:11" ht="10.5" customHeight="1" x14ac:dyDescent="0.2">
      <c r="A403" s="201" t="str">
        <f>IF(FACTURAS!A403=0,"",FACTURAS!A403)</f>
        <v/>
      </c>
      <c r="B403" s="328" t="str">
        <f>IF(FACTURAS!B403="","",FACTURAS!B403)</f>
        <v/>
      </c>
      <c r="C403" s="329"/>
      <c r="D403" s="202" t="e">
        <f>VLOOKUP(B403,BDPRODUCTOS!$B:$C,2,0)</f>
        <v>#N/A</v>
      </c>
      <c r="E403" s="31" t="str">
        <f>FACTURAS!F403</f>
        <v/>
      </c>
      <c r="G403" s="201" t="str">
        <f>IF(FACTURAS!H403=0,"",FACTURAS!H403)</f>
        <v/>
      </c>
      <c r="H403" s="328" t="str">
        <f>IF(FACTURAS!I403="","",FACTURAS!I403)</f>
        <v/>
      </c>
      <c r="I403" s="329"/>
      <c r="J403" s="202" t="e">
        <f>VLOOKUP(H403,BDPRODUCTOS!$B:$C,2,0)</f>
        <v>#N/A</v>
      </c>
      <c r="K403" s="31" t="str">
        <f>FACTURAS!M403</f>
        <v/>
      </c>
    </row>
    <row r="404" spans="1:11" ht="10.5" customHeight="1" x14ac:dyDescent="0.2">
      <c r="A404" s="201" t="str">
        <f>IF(FACTURAS!A404=0,"",FACTURAS!A404)</f>
        <v/>
      </c>
      <c r="B404" s="328" t="str">
        <f>IF(FACTURAS!B404="","",FACTURAS!B404)</f>
        <v/>
      </c>
      <c r="C404" s="329"/>
      <c r="D404" s="202" t="e">
        <f>VLOOKUP(B404,BDPRODUCTOS!$B:$C,2,0)</f>
        <v>#N/A</v>
      </c>
      <c r="E404" s="31" t="str">
        <f>FACTURAS!F404</f>
        <v/>
      </c>
      <c r="G404" s="201" t="str">
        <f>IF(FACTURAS!H404=0,"",FACTURAS!H404)</f>
        <v/>
      </c>
      <c r="H404" s="328" t="str">
        <f>IF(FACTURAS!I404="","",FACTURAS!I404)</f>
        <v/>
      </c>
      <c r="I404" s="329"/>
      <c r="J404" s="202" t="e">
        <f>VLOOKUP(H404,BDPRODUCTOS!$B:$C,2,0)</f>
        <v>#N/A</v>
      </c>
      <c r="K404" s="31" t="str">
        <f>FACTURAS!M404</f>
        <v/>
      </c>
    </row>
    <row r="405" spans="1:11" ht="10.5" customHeight="1" x14ac:dyDescent="0.2">
      <c r="A405" s="201" t="str">
        <f>IF(FACTURAS!A405=0,"",FACTURAS!A405)</f>
        <v/>
      </c>
      <c r="B405" s="328" t="str">
        <f>IF(FACTURAS!B405="","",FACTURAS!B405)</f>
        <v/>
      </c>
      <c r="C405" s="329"/>
      <c r="D405" s="202" t="e">
        <f>VLOOKUP(B405,BDPRODUCTOS!$B:$C,2,0)</f>
        <v>#N/A</v>
      </c>
      <c r="E405" s="31" t="str">
        <f>FACTURAS!F405</f>
        <v/>
      </c>
      <c r="G405" s="201" t="str">
        <f>IF(FACTURAS!H405=0,"",FACTURAS!H405)</f>
        <v/>
      </c>
      <c r="H405" s="328" t="str">
        <f>IF(FACTURAS!I405="","",FACTURAS!I405)</f>
        <v/>
      </c>
      <c r="I405" s="329"/>
      <c r="J405" s="202" t="e">
        <f>VLOOKUP(H405,BDPRODUCTOS!$B:$C,2,0)</f>
        <v>#N/A</v>
      </c>
      <c r="K405" s="31" t="str">
        <f>FACTURAS!M405</f>
        <v/>
      </c>
    </row>
    <row r="406" spans="1:11" ht="10.5" customHeight="1" x14ac:dyDescent="0.2">
      <c r="A406" s="201" t="str">
        <f>IF(FACTURAS!A406=0,"",FACTURAS!A406)</f>
        <v/>
      </c>
      <c r="B406" s="328" t="str">
        <f>IF(FACTURAS!B406="","",FACTURAS!B406)</f>
        <v/>
      </c>
      <c r="C406" s="329"/>
      <c r="D406" s="202" t="e">
        <f>VLOOKUP(B406,BDPRODUCTOS!$B:$C,2,0)</f>
        <v>#N/A</v>
      </c>
      <c r="E406" s="31" t="str">
        <f>FACTURAS!F406</f>
        <v/>
      </c>
      <c r="G406" s="201" t="str">
        <f>IF(FACTURAS!H406=0,"",FACTURAS!H406)</f>
        <v/>
      </c>
      <c r="H406" s="328" t="str">
        <f>IF(FACTURAS!I406="","",FACTURAS!I406)</f>
        <v/>
      </c>
      <c r="I406" s="329"/>
      <c r="J406" s="202" t="e">
        <f>VLOOKUP(H406,BDPRODUCTOS!$B:$C,2,0)</f>
        <v>#N/A</v>
      </c>
      <c r="K406" s="31" t="str">
        <f>FACTURAS!M406</f>
        <v/>
      </c>
    </row>
    <row r="407" spans="1:11" ht="10.5" customHeight="1" x14ac:dyDescent="0.2">
      <c r="A407" s="201" t="str">
        <f>IF(FACTURAS!A407=0,"",FACTURAS!A407)</f>
        <v/>
      </c>
      <c r="B407" s="328" t="str">
        <f>IF(FACTURAS!B407="","",FACTURAS!B407)</f>
        <v/>
      </c>
      <c r="C407" s="329"/>
      <c r="D407" s="202" t="e">
        <f>VLOOKUP(B407,BDPRODUCTOS!$B:$C,2,0)</f>
        <v>#N/A</v>
      </c>
      <c r="E407" s="31" t="str">
        <f>FACTURAS!F407</f>
        <v/>
      </c>
      <c r="G407" s="201" t="str">
        <f>IF(FACTURAS!H407=0,"",FACTURAS!H407)</f>
        <v/>
      </c>
      <c r="H407" s="328" t="str">
        <f>IF(FACTURAS!I407="","",FACTURAS!I407)</f>
        <v/>
      </c>
      <c r="I407" s="329"/>
      <c r="J407" s="202" t="e">
        <f>VLOOKUP(H407,BDPRODUCTOS!$B:$C,2,0)</f>
        <v>#N/A</v>
      </c>
      <c r="K407" s="31" t="str">
        <f>FACTURAS!M407</f>
        <v/>
      </c>
    </row>
    <row r="408" spans="1:11" ht="10.5" customHeight="1" x14ac:dyDescent="0.2">
      <c r="A408" s="201" t="str">
        <f>IF(FACTURAS!A408=0,"",FACTURAS!A408)</f>
        <v/>
      </c>
      <c r="B408" s="328" t="str">
        <f>IF(FACTURAS!B408="","",FACTURAS!B408)</f>
        <v/>
      </c>
      <c r="C408" s="329"/>
      <c r="D408" s="202" t="e">
        <f>VLOOKUP(B408,BDPRODUCTOS!$B:$C,2,0)</f>
        <v>#N/A</v>
      </c>
      <c r="E408" s="31" t="str">
        <f>FACTURAS!F408</f>
        <v/>
      </c>
      <c r="G408" s="201" t="str">
        <f>IF(FACTURAS!H408=0,"",FACTURAS!H408)</f>
        <v/>
      </c>
      <c r="H408" s="328" t="str">
        <f>IF(FACTURAS!I408="","",FACTURAS!I408)</f>
        <v/>
      </c>
      <c r="I408" s="329"/>
      <c r="J408" s="202" t="e">
        <f>VLOOKUP(H408,BDPRODUCTOS!$B:$C,2,0)</f>
        <v>#N/A</v>
      </c>
      <c r="K408" s="31" t="str">
        <f>FACTURAS!M408</f>
        <v/>
      </c>
    </row>
    <row r="409" spans="1:11" ht="10.5" customHeight="1" x14ac:dyDescent="0.2">
      <c r="A409" s="201" t="str">
        <f>IF(FACTURAS!A409=0,"",FACTURAS!A409)</f>
        <v/>
      </c>
      <c r="B409" s="328" t="str">
        <f>IF(FACTURAS!B409="","",FACTURAS!B409)</f>
        <v/>
      </c>
      <c r="C409" s="329"/>
      <c r="D409" s="202" t="e">
        <f>VLOOKUP(B409,BDPRODUCTOS!$B:$C,2,0)</f>
        <v>#N/A</v>
      </c>
      <c r="E409" s="31" t="str">
        <f>FACTURAS!F409</f>
        <v/>
      </c>
      <c r="G409" s="201" t="str">
        <f>IF(FACTURAS!H409=0,"",FACTURAS!H409)</f>
        <v/>
      </c>
      <c r="H409" s="328" t="str">
        <f>IF(FACTURAS!I409="","",FACTURAS!I409)</f>
        <v/>
      </c>
      <c r="I409" s="329"/>
      <c r="J409" s="202" t="e">
        <f>VLOOKUP(H409,BDPRODUCTOS!$B:$C,2,0)</f>
        <v>#N/A</v>
      </c>
      <c r="K409" s="31" t="str">
        <f>FACTURAS!M409</f>
        <v/>
      </c>
    </row>
    <row r="410" spans="1:11" ht="10.5" customHeight="1" x14ac:dyDescent="0.2">
      <c r="A410" s="201" t="str">
        <f>IF(FACTURAS!A410=0,"",FACTURAS!A410)</f>
        <v/>
      </c>
      <c r="B410" s="328" t="str">
        <f>IF(FACTURAS!B410="","",FACTURAS!B410)</f>
        <v/>
      </c>
      <c r="C410" s="329"/>
      <c r="D410" s="202" t="e">
        <f>VLOOKUP(B410,BDPRODUCTOS!$B:$C,2,0)</f>
        <v>#N/A</v>
      </c>
      <c r="E410" s="31" t="str">
        <f>FACTURAS!F410</f>
        <v/>
      </c>
      <c r="G410" s="201" t="str">
        <f>IF(FACTURAS!H410=0,"",FACTURAS!H410)</f>
        <v/>
      </c>
      <c r="H410" s="328" t="str">
        <f>IF(FACTURAS!I410="","",FACTURAS!I410)</f>
        <v/>
      </c>
      <c r="I410" s="329"/>
      <c r="J410" s="202" t="e">
        <f>VLOOKUP(H410,BDPRODUCTOS!$B:$C,2,0)</f>
        <v>#N/A</v>
      </c>
      <c r="K410" s="31" t="str">
        <f>FACTURAS!M410</f>
        <v/>
      </c>
    </row>
    <row r="411" spans="1:11" ht="10.5" customHeight="1" x14ac:dyDescent="0.2">
      <c r="A411" s="201" t="str">
        <f>IF(FACTURAS!A411=0,"",FACTURAS!A411)</f>
        <v/>
      </c>
      <c r="B411" s="328" t="str">
        <f>IF(FACTURAS!B411="","",FACTURAS!B411)</f>
        <v/>
      </c>
      <c r="C411" s="329"/>
      <c r="D411" s="202" t="e">
        <f>VLOOKUP(B411,BDPRODUCTOS!$B:$C,2,0)</f>
        <v>#N/A</v>
      </c>
      <c r="E411" s="31" t="str">
        <f>FACTURAS!F411</f>
        <v/>
      </c>
      <c r="G411" s="201" t="str">
        <f>IF(FACTURAS!H411=0,"",FACTURAS!H411)</f>
        <v/>
      </c>
      <c r="H411" s="328" t="str">
        <f>IF(FACTURAS!I411="","",FACTURAS!I411)</f>
        <v/>
      </c>
      <c r="I411" s="329"/>
      <c r="J411" s="202" t="e">
        <f>VLOOKUP(H411,BDPRODUCTOS!$B:$C,2,0)</f>
        <v>#N/A</v>
      </c>
      <c r="K411" s="31" t="str">
        <f>FACTURAS!M411</f>
        <v/>
      </c>
    </row>
    <row r="412" spans="1:11" ht="10.5" customHeight="1" x14ac:dyDescent="0.2">
      <c r="A412" s="201" t="str">
        <f>IF(FACTURAS!A412=0,"",FACTURAS!A412)</f>
        <v/>
      </c>
      <c r="B412" s="328" t="str">
        <f>IF(FACTURAS!B412="","",FACTURAS!B412)</f>
        <v/>
      </c>
      <c r="C412" s="329"/>
      <c r="D412" s="202" t="e">
        <f>VLOOKUP(B412,BDPRODUCTOS!$B:$C,2,0)</f>
        <v>#N/A</v>
      </c>
      <c r="E412" s="31" t="str">
        <f>FACTURAS!F412</f>
        <v/>
      </c>
      <c r="G412" s="201" t="str">
        <f>IF(FACTURAS!H412=0,"",FACTURAS!H412)</f>
        <v/>
      </c>
      <c r="H412" s="328" t="str">
        <f>IF(FACTURAS!I412="","",FACTURAS!I412)</f>
        <v/>
      </c>
      <c r="I412" s="329"/>
      <c r="J412" s="202" t="e">
        <f>VLOOKUP(H412,BDPRODUCTOS!$B:$C,2,0)</f>
        <v>#N/A</v>
      </c>
      <c r="K412" s="31" t="str">
        <f>FACTURAS!M412</f>
        <v/>
      </c>
    </row>
    <row r="413" spans="1:11" ht="10.5" customHeight="1" x14ac:dyDescent="0.2">
      <c r="A413" s="201" t="str">
        <f>IF(FACTURAS!A413=0,"",FACTURAS!A413)</f>
        <v/>
      </c>
      <c r="B413" s="328" t="str">
        <f>IF(FACTURAS!B413="","",FACTURAS!B413)</f>
        <v/>
      </c>
      <c r="C413" s="329"/>
      <c r="D413" s="202" t="e">
        <f>VLOOKUP(B413,BDPRODUCTOS!$B:$C,2,0)</f>
        <v>#N/A</v>
      </c>
      <c r="E413" s="31" t="str">
        <f>FACTURAS!F413</f>
        <v/>
      </c>
      <c r="G413" s="201" t="str">
        <f>IF(FACTURAS!H413=0,"",FACTURAS!H413)</f>
        <v/>
      </c>
      <c r="H413" s="328" t="str">
        <f>IF(FACTURAS!I413="","",FACTURAS!I413)</f>
        <v/>
      </c>
      <c r="I413" s="329"/>
      <c r="J413" s="202" t="e">
        <f>VLOOKUP(H413,BDPRODUCTOS!$B:$C,2,0)</f>
        <v>#N/A</v>
      </c>
      <c r="K413" s="31" t="str">
        <f>FACTURAS!M413</f>
        <v/>
      </c>
    </row>
    <row r="414" spans="1:11" ht="10.5" customHeight="1" x14ac:dyDescent="0.2">
      <c r="A414" s="201" t="str">
        <f>IF(FACTURAS!A414=0,"",FACTURAS!A414)</f>
        <v/>
      </c>
      <c r="B414" s="337" t="str">
        <f>IF(FACTURAS!B414="","",FACTURAS!B414)</f>
        <v/>
      </c>
      <c r="C414" s="329"/>
      <c r="D414" s="204" t="e">
        <f>VLOOKUP(B414,BDPRODUCTOS!$B:$C,2,0)</f>
        <v>#N/A</v>
      </c>
      <c r="E414" s="31" t="str">
        <f>FACTURAS!F414</f>
        <v/>
      </c>
      <c r="G414" s="201" t="str">
        <f>IF(FACTURAS!H414=0,"",FACTURAS!H414)</f>
        <v/>
      </c>
      <c r="H414" s="337" t="str">
        <f>IF(FACTURAS!I414="","",FACTURAS!I414)</f>
        <v/>
      </c>
      <c r="I414" s="338"/>
      <c r="J414" s="204" t="e">
        <f>VLOOKUP(H414,BDPRODUCTOS!$B:$C,2,0)</f>
        <v>#N/A</v>
      </c>
      <c r="K414" s="31" t="str">
        <f>FACTURAS!M414</f>
        <v/>
      </c>
    </row>
    <row r="415" spans="1:11" ht="20.100000000000001" customHeight="1" x14ac:dyDescent="0.2">
      <c r="A415" s="42"/>
      <c r="B415" s="205" t="s">
        <v>0</v>
      </c>
      <c r="C415" s="298">
        <f>SUM(E401:E414)</f>
        <v>0</v>
      </c>
      <c r="D415" s="299"/>
      <c r="E415" s="300"/>
      <c r="G415" s="42"/>
      <c r="H415" s="205" t="s">
        <v>0</v>
      </c>
      <c r="I415" s="298">
        <f>SUM(K401:K414)</f>
        <v>0</v>
      </c>
      <c r="J415" s="299"/>
      <c r="K415" s="300"/>
    </row>
    <row r="418" spans="1:11" ht="15" customHeight="1" x14ac:dyDescent="0.2">
      <c r="A418" s="331" t="s">
        <v>17</v>
      </c>
      <c r="B418" s="307"/>
      <c r="C418" s="307"/>
      <c r="D418" s="188"/>
      <c r="E418" s="3" t="s">
        <v>16</v>
      </c>
      <c r="G418" s="331" t="s">
        <v>17</v>
      </c>
      <c r="H418" s="307"/>
      <c r="I418" s="307"/>
      <c r="J418" s="188"/>
      <c r="K418" s="3" t="s">
        <v>16</v>
      </c>
    </row>
    <row r="419" spans="1:11" ht="15" customHeight="1" x14ac:dyDescent="0.2">
      <c r="A419" s="332"/>
      <c r="B419" s="309"/>
      <c r="C419" s="309"/>
      <c r="D419" s="189"/>
      <c r="E419" s="5">
        <f>$N$3</f>
        <v>44499</v>
      </c>
      <c r="G419" s="332"/>
      <c r="H419" s="309"/>
      <c r="I419" s="309"/>
      <c r="J419" s="189"/>
      <c r="K419" s="5">
        <f>$N$3</f>
        <v>44499</v>
      </c>
    </row>
    <row r="420" spans="1:11" ht="10.5" customHeight="1" x14ac:dyDescent="0.2">
      <c r="A420" s="330" t="s">
        <v>15</v>
      </c>
      <c r="B420" s="297"/>
      <c r="C420" s="297"/>
      <c r="D420" s="190"/>
      <c r="E420" s="7">
        <f>$N$3</f>
        <v>44499</v>
      </c>
      <c r="G420" s="330" t="s">
        <v>15</v>
      </c>
      <c r="H420" s="297"/>
      <c r="I420" s="297"/>
      <c r="J420" s="190"/>
      <c r="K420" s="7">
        <f>$N$3</f>
        <v>44499</v>
      </c>
    </row>
    <row r="421" spans="1:11" ht="10.5" customHeight="1" x14ac:dyDescent="0.2">
      <c r="A421" s="330" t="s">
        <v>14</v>
      </c>
      <c r="B421" s="297"/>
      <c r="C421" s="297"/>
      <c r="D421" s="190"/>
      <c r="E421" s="10">
        <f>$N$3</f>
        <v>44499</v>
      </c>
      <c r="G421" s="330" t="s">
        <v>14</v>
      </c>
      <c r="H421" s="297"/>
      <c r="I421" s="297"/>
      <c r="J421" s="190"/>
      <c r="K421" s="10">
        <f>$N$3</f>
        <v>44499</v>
      </c>
    </row>
    <row r="422" spans="1:11" ht="10.5" customHeight="1" x14ac:dyDescent="0.2">
      <c r="A422" s="330" t="s">
        <v>13</v>
      </c>
      <c r="B422" s="297"/>
      <c r="C422" s="297"/>
      <c r="D422" s="190"/>
      <c r="E422" s="13" t="s">
        <v>12</v>
      </c>
      <c r="G422" s="330" t="s">
        <v>13</v>
      </c>
      <c r="H422" s="297"/>
      <c r="I422" s="297"/>
      <c r="J422" s="190"/>
      <c r="K422" s="13" t="s">
        <v>12</v>
      </c>
    </row>
    <row r="423" spans="1:11" ht="10.5" customHeight="1" x14ac:dyDescent="0.2">
      <c r="A423" s="195"/>
      <c r="B423" s="36">
        <v>3017216119</v>
      </c>
      <c r="C423" s="36"/>
      <c r="D423" s="190"/>
      <c r="E423" s="333">
        <f>FACTURAS!F423</f>
        <v>0</v>
      </c>
      <c r="G423" s="195"/>
      <c r="H423" s="36">
        <v>3017216119</v>
      </c>
      <c r="I423" s="36"/>
      <c r="J423" s="190"/>
      <c r="K423" s="333">
        <f>FACTURAS!M423</f>
        <v>0</v>
      </c>
    </row>
    <row r="424" spans="1:11" ht="10.5" customHeight="1" x14ac:dyDescent="0.2">
      <c r="A424" s="335" t="s">
        <v>11</v>
      </c>
      <c r="B424" s="336"/>
      <c r="C424" s="336"/>
      <c r="D424" s="197"/>
      <c r="E424" s="334"/>
      <c r="G424" s="335" t="s">
        <v>11</v>
      </c>
      <c r="H424" s="336"/>
      <c r="I424" s="336"/>
      <c r="J424" s="197"/>
      <c r="K424" s="334"/>
    </row>
    <row r="425" spans="1:11" ht="10.5" customHeight="1" x14ac:dyDescent="0.2">
      <c r="A425" s="20" t="s">
        <v>10</v>
      </c>
      <c r="B425" s="313" t="e">
        <f>FACTURAS!B425</f>
        <v>#N/A</v>
      </c>
      <c r="C425" s="314"/>
      <c r="D425" s="314"/>
      <c r="E425" s="315"/>
      <c r="G425" s="20" t="s">
        <v>10</v>
      </c>
      <c r="H425" s="313" t="e">
        <f>FACTURAS!I425</f>
        <v>#N/A</v>
      </c>
      <c r="I425" s="314"/>
      <c r="J425" s="314"/>
      <c r="K425" s="315"/>
    </row>
    <row r="426" spans="1:11" ht="10.5" customHeight="1" x14ac:dyDescent="0.2">
      <c r="A426" s="21" t="s">
        <v>9</v>
      </c>
      <c r="B426" s="294" t="e">
        <f>FACTURAS!B426</f>
        <v>#N/A</v>
      </c>
      <c r="C426" s="295"/>
      <c r="D426" s="295"/>
      <c r="E426" s="296"/>
      <c r="G426" s="21" t="s">
        <v>9</v>
      </c>
      <c r="H426" s="294" t="e">
        <f>FACTURAS!I426</f>
        <v>#N/A</v>
      </c>
      <c r="I426" s="295"/>
      <c r="J426" s="295"/>
      <c r="K426" s="296"/>
    </row>
    <row r="427" spans="1:11" ht="10.5" customHeight="1" x14ac:dyDescent="0.2">
      <c r="A427" s="21" t="s">
        <v>8</v>
      </c>
      <c r="B427" s="294" t="e">
        <f>FACTURAS!B427</f>
        <v>#N/A</v>
      </c>
      <c r="C427" s="295"/>
      <c r="D427" s="295"/>
      <c r="E427" s="296"/>
      <c r="G427" s="21" t="s">
        <v>8</v>
      </c>
      <c r="H427" s="294" t="e">
        <f>FACTURAS!I427</f>
        <v>#N/A</v>
      </c>
      <c r="I427" s="295"/>
      <c r="J427" s="295"/>
      <c r="K427" s="296"/>
    </row>
    <row r="428" spans="1:11" ht="10.5" customHeight="1" x14ac:dyDescent="0.2">
      <c r="A428" s="21" t="s">
        <v>7</v>
      </c>
      <c r="B428" s="294" t="e">
        <f>FACTURAS!B428</f>
        <v>#N/A</v>
      </c>
      <c r="C428" s="295"/>
      <c r="D428" s="295"/>
      <c r="E428" s="296"/>
      <c r="G428" s="21" t="s">
        <v>7</v>
      </c>
      <c r="H428" s="294" t="e">
        <f>FACTURAS!I428</f>
        <v>#N/A</v>
      </c>
      <c r="I428" s="295"/>
      <c r="J428" s="295"/>
      <c r="K428" s="296"/>
    </row>
    <row r="429" spans="1:11" ht="10.5" customHeight="1" x14ac:dyDescent="0.2">
      <c r="A429" s="21" t="s">
        <v>6</v>
      </c>
      <c r="B429" s="294" t="e">
        <f>FACTURAS!B429</f>
        <v>#N/A</v>
      </c>
      <c r="C429" s="295"/>
      <c r="D429" s="295"/>
      <c r="E429" s="296"/>
      <c r="G429" s="21" t="s">
        <v>6</v>
      </c>
      <c r="H429" s="294" t="e">
        <f>FACTURAS!I429</f>
        <v>#N/A</v>
      </c>
      <c r="I429" s="295"/>
      <c r="J429" s="295"/>
      <c r="K429" s="296"/>
    </row>
    <row r="430" spans="1:11" ht="10.5" customHeight="1" x14ac:dyDescent="0.2">
      <c r="A430" s="22" t="s">
        <v>5</v>
      </c>
      <c r="B430" s="294" t="e">
        <f>FACTURAS!B430</f>
        <v>#N/A</v>
      </c>
      <c r="C430" s="295"/>
      <c r="D430" s="295"/>
      <c r="E430" s="296"/>
      <c r="G430" s="22" t="s">
        <v>5</v>
      </c>
      <c r="H430" s="294" t="e">
        <f>FACTURAS!I430</f>
        <v>#N/A</v>
      </c>
      <c r="I430" s="295"/>
      <c r="J430" s="295"/>
      <c r="K430" s="296"/>
    </row>
    <row r="431" spans="1:11" ht="10.5" customHeight="1" x14ac:dyDescent="0.2">
      <c r="A431" s="23" t="s">
        <v>4</v>
      </c>
      <c r="B431" s="291" t="e">
        <f>FACTURAS!B431</f>
        <v>#N/A</v>
      </c>
      <c r="C431" s="292"/>
      <c r="D431" s="292"/>
      <c r="E431" s="293"/>
      <c r="G431" s="23" t="s">
        <v>4</v>
      </c>
      <c r="H431" s="291" t="e">
        <f>FACTURAS!I431</f>
        <v>#N/A</v>
      </c>
      <c r="I431" s="292"/>
      <c r="J431" s="292"/>
      <c r="K431" s="293"/>
    </row>
    <row r="432" spans="1:11" ht="10.5" customHeight="1" x14ac:dyDescent="0.2">
      <c r="A432" s="24" t="s">
        <v>3</v>
      </c>
      <c r="B432" s="341" t="s">
        <v>2</v>
      </c>
      <c r="C432" s="342"/>
      <c r="D432" s="26"/>
      <c r="E432" s="27" t="s">
        <v>1</v>
      </c>
      <c r="G432" s="24" t="s">
        <v>3</v>
      </c>
      <c r="H432" s="341" t="s">
        <v>2</v>
      </c>
      <c r="I432" s="342"/>
      <c r="J432" s="26"/>
      <c r="K432" s="27" t="s">
        <v>1</v>
      </c>
    </row>
    <row r="433" spans="1:11" ht="10.5" customHeight="1" x14ac:dyDescent="0.2">
      <c r="A433" s="198" t="str">
        <f>IF(FACTURAS!A433=0,"",FACTURAS!A433)</f>
        <v/>
      </c>
      <c r="B433" s="313" t="str">
        <f>IF(FACTURAS!B433="","",FACTURAS!B433)</f>
        <v/>
      </c>
      <c r="C433" s="339"/>
      <c r="D433" s="199" t="e">
        <f>VLOOKUP(B433,BDPRODUCTOS!$B:$C,2,0)</f>
        <v>#N/A</v>
      </c>
      <c r="E433" s="31" t="str">
        <f>FACTURAS!F433</f>
        <v/>
      </c>
      <c r="G433" s="198" t="str">
        <f>IF(FACTURAS!H433=0,"",FACTURAS!H433)</f>
        <v/>
      </c>
      <c r="H433" s="313" t="str">
        <f>IF(FACTURAS!I433="","",FACTURAS!I433)</f>
        <v/>
      </c>
      <c r="I433" s="339"/>
      <c r="J433" s="199" t="e">
        <f>VLOOKUP(H433,BDPRODUCTOS!$B:$C,2,0)</f>
        <v>#N/A</v>
      </c>
      <c r="K433" s="31" t="str">
        <f>FACTURAS!M433</f>
        <v/>
      </c>
    </row>
    <row r="434" spans="1:11" ht="10.5" customHeight="1" x14ac:dyDescent="0.2">
      <c r="A434" s="201" t="str">
        <f>IF(FACTURAS!A434=0,"",FACTURAS!A434)</f>
        <v/>
      </c>
      <c r="B434" s="328" t="str">
        <f>IF(FACTURAS!B434="","",FACTURAS!B434)</f>
        <v/>
      </c>
      <c r="C434" s="329"/>
      <c r="D434" s="202" t="e">
        <f>VLOOKUP(B434,BDPRODUCTOS!$B:$C,2,0)</f>
        <v>#N/A</v>
      </c>
      <c r="E434" s="31" t="str">
        <f>FACTURAS!F434</f>
        <v/>
      </c>
      <c r="G434" s="201" t="str">
        <f>IF(FACTURAS!H434=0,"",FACTURAS!H434)</f>
        <v/>
      </c>
      <c r="H434" s="328" t="str">
        <f>IF(FACTURAS!I434="","",FACTURAS!I434)</f>
        <v/>
      </c>
      <c r="I434" s="329"/>
      <c r="J434" s="202" t="e">
        <f>VLOOKUP(H434,BDPRODUCTOS!$B:$C,2,0)</f>
        <v>#N/A</v>
      </c>
      <c r="K434" s="31" t="str">
        <f>FACTURAS!M434</f>
        <v/>
      </c>
    </row>
    <row r="435" spans="1:11" ht="10.5" customHeight="1" x14ac:dyDescent="0.2">
      <c r="A435" s="201" t="str">
        <f>IF(FACTURAS!A435=0,"",FACTURAS!A435)</f>
        <v/>
      </c>
      <c r="B435" s="328" t="str">
        <f>IF(FACTURAS!B435="","",FACTURAS!B435)</f>
        <v/>
      </c>
      <c r="C435" s="329"/>
      <c r="D435" s="202" t="e">
        <f>VLOOKUP(B435,BDPRODUCTOS!$B:$C,2,0)</f>
        <v>#N/A</v>
      </c>
      <c r="E435" s="31" t="str">
        <f>FACTURAS!F435</f>
        <v/>
      </c>
      <c r="G435" s="201" t="str">
        <f>IF(FACTURAS!H435=0,"",FACTURAS!H435)</f>
        <v/>
      </c>
      <c r="H435" s="328" t="str">
        <f>IF(FACTURAS!I435="","",FACTURAS!I435)</f>
        <v/>
      </c>
      <c r="I435" s="329"/>
      <c r="J435" s="202" t="e">
        <f>VLOOKUP(H435,BDPRODUCTOS!$B:$C,2,0)</f>
        <v>#N/A</v>
      </c>
      <c r="K435" s="31" t="str">
        <f>FACTURAS!M435</f>
        <v/>
      </c>
    </row>
    <row r="436" spans="1:11" ht="10.5" customHeight="1" x14ac:dyDescent="0.2">
      <c r="A436" s="201" t="str">
        <f>IF(FACTURAS!A436=0,"",FACTURAS!A436)</f>
        <v/>
      </c>
      <c r="B436" s="328" t="str">
        <f>IF(FACTURAS!B436="","",FACTURAS!B436)</f>
        <v/>
      </c>
      <c r="C436" s="329"/>
      <c r="D436" s="202" t="e">
        <f>VLOOKUP(B436,BDPRODUCTOS!$B:$C,2,0)</f>
        <v>#N/A</v>
      </c>
      <c r="E436" s="31" t="str">
        <f>FACTURAS!F436</f>
        <v/>
      </c>
      <c r="G436" s="201" t="str">
        <f>IF(FACTURAS!H436=0,"",FACTURAS!H436)</f>
        <v/>
      </c>
      <c r="H436" s="328" t="str">
        <f>IF(FACTURAS!I436="","",FACTURAS!I436)</f>
        <v/>
      </c>
      <c r="I436" s="329"/>
      <c r="J436" s="202" t="e">
        <f>VLOOKUP(H436,BDPRODUCTOS!$B:$C,2,0)</f>
        <v>#N/A</v>
      </c>
      <c r="K436" s="31" t="str">
        <f>FACTURAS!M436</f>
        <v/>
      </c>
    </row>
    <row r="437" spans="1:11" ht="10.5" customHeight="1" x14ac:dyDescent="0.2">
      <c r="A437" s="201" t="str">
        <f>IF(FACTURAS!A437=0,"",FACTURAS!A437)</f>
        <v/>
      </c>
      <c r="B437" s="328" t="str">
        <f>IF(FACTURAS!B437="","",FACTURAS!B437)</f>
        <v/>
      </c>
      <c r="C437" s="329"/>
      <c r="D437" s="202" t="e">
        <f>VLOOKUP(B437,BDPRODUCTOS!$B:$C,2,0)</f>
        <v>#N/A</v>
      </c>
      <c r="E437" s="31" t="str">
        <f>FACTURAS!F437</f>
        <v/>
      </c>
      <c r="G437" s="201" t="str">
        <f>IF(FACTURAS!H437=0,"",FACTURAS!H437)</f>
        <v/>
      </c>
      <c r="H437" s="328" t="str">
        <f>IF(FACTURAS!I437="","",FACTURAS!I437)</f>
        <v/>
      </c>
      <c r="I437" s="329"/>
      <c r="J437" s="202" t="e">
        <f>VLOOKUP(H437,BDPRODUCTOS!$B:$C,2,0)</f>
        <v>#N/A</v>
      </c>
      <c r="K437" s="31" t="str">
        <f>FACTURAS!M437</f>
        <v/>
      </c>
    </row>
    <row r="438" spans="1:11" ht="10.5" customHeight="1" x14ac:dyDescent="0.2">
      <c r="A438" s="201" t="str">
        <f>IF(FACTURAS!A438=0,"",FACTURAS!A438)</f>
        <v/>
      </c>
      <c r="B438" s="328" t="str">
        <f>IF(FACTURAS!B438="","",FACTURAS!B438)</f>
        <v/>
      </c>
      <c r="C438" s="329"/>
      <c r="D438" s="202" t="e">
        <f>VLOOKUP(B438,BDPRODUCTOS!$B:$C,2,0)</f>
        <v>#N/A</v>
      </c>
      <c r="E438" s="31" t="str">
        <f>FACTURAS!F438</f>
        <v/>
      </c>
      <c r="G438" s="201" t="str">
        <f>IF(FACTURAS!H438=0,"",FACTURAS!H438)</f>
        <v/>
      </c>
      <c r="H438" s="328" t="str">
        <f>IF(FACTURAS!I438="","",FACTURAS!I438)</f>
        <v/>
      </c>
      <c r="I438" s="329"/>
      <c r="J438" s="202" t="e">
        <f>VLOOKUP(H438,BDPRODUCTOS!$B:$C,2,0)</f>
        <v>#N/A</v>
      </c>
      <c r="K438" s="31" t="str">
        <f>FACTURAS!M438</f>
        <v/>
      </c>
    </row>
    <row r="439" spans="1:11" ht="10.5" customHeight="1" x14ac:dyDescent="0.2">
      <c r="A439" s="201" t="str">
        <f>IF(FACTURAS!A439=0,"",FACTURAS!A439)</f>
        <v/>
      </c>
      <c r="B439" s="328" t="str">
        <f>IF(FACTURAS!B439="","",FACTURAS!B439)</f>
        <v/>
      </c>
      <c r="C439" s="329"/>
      <c r="D439" s="202" t="e">
        <f>VLOOKUP(B439,BDPRODUCTOS!$B:$C,2,0)</f>
        <v>#N/A</v>
      </c>
      <c r="E439" s="31" t="str">
        <f>FACTURAS!F439</f>
        <v/>
      </c>
      <c r="G439" s="201" t="str">
        <f>IF(FACTURAS!H439=0,"",FACTURAS!H439)</f>
        <v/>
      </c>
      <c r="H439" s="328" t="str">
        <f>IF(FACTURAS!I439="","",FACTURAS!I439)</f>
        <v/>
      </c>
      <c r="I439" s="329"/>
      <c r="J439" s="202" t="e">
        <f>VLOOKUP(H439,BDPRODUCTOS!$B:$C,2,0)</f>
        <v>#N/A</v>
      </c>
      <c r="K439" s="31" t="str">
        <f>FACTURAS!M439</f>
        <v/>
      </c>
    </row>
    <row r="440" spans="1:11" ht="10.5" customHeight="1" x14ac:dyDescent="0.2">
      <c r="A440" s="201" t="str">
        <f>IF(FACTURAS!A440=0,"",FACTURAS!A440)</f>
        <v/>
      </c>
      <c r="B440" s="328" t="str">
        <f>IF(FACTURAS!B440="","",FACTURAS!B440)</f>
        <v/>
      </c>
      <c r="C440" s="329"/>
      <c r="D440" s="202" t="e">
        <f>VLOOKUP(B440,BDPRODUCTOS!$B:$C,2,0)</f>
        <v>#N/A</v>
      </c>
      <c r="E440" s="31" t="str">
        <f>FACTURAS!F440</f>
        <v/>
      </c>
      <c r="G440" s="201" t="str">
        <f>IF(FACTURAS!H440=0,"",FACTURAS!H440)</f>
        <v/>
      </c>
      <c r="H440" s="328" t="str">
        <f>IF(FACTURAS!I440="","",FACTURAS!I440)</f>
        <v/>
      </c>
      <c r="I440" s="329"/>
      <c r="J440" s="202" t="e">
        <f>VLOOKUP(H440,BDPRODUCTOS!$B:$C,2,0)</f>
        <v>#N/A</v>
      </c>
      <c r="K440" s="31" t="str">
        <f>FACTURAS!M440</f>
        <v/>
      </c>
    </row>
    <row r="441" spans="1:11" ht="10.5" customHeight="1" x14ac:dyDescent="0.2">
      <c r="A441" s="201" t="str">
        <f>IF(FACTURAS!A441=0,"",FACTURAS!A441)</f>
        <v/>
      </c>
      <c r="B441" s="328" t="str">
        <f>IF(FACTURAS!B441="","",FACTURAS!B441)</f>
        <v/>
      </c>
      <c r="C441" s="329"/>
      <c r="D441" s="202" t="e">
        <f>VLOOKUP(B441,BDPRODUCTOS!$B:$C,2,0)</f>
        <v>#N/A</v>
      </c>
      <c r="E441" s="31" t="str">
        <f>FACTURAS!F441</f>
        <v/>
      </c>
      <c r="G441" s="201" t="str">
        <f>IF(FACTURAS!H441=0,"",FACTURAS!H441)</f>
        <v/>
      </c>
      <c r="H441" s="328" t="str">
        <f>IF(FACTURAS!I441="","",FACTURAS!I441)</f>
        <v/>
      </c>
      <c r="I441" s="329"/>
      <c r="J441" s="202" t="e">
        <f>VLOOKUP(H441,BDPRODUCTOS!$B:$C,2,0)</f>
        <v>#N/A</v>
      </c>
      <c r="K441" s="31" t="str">
        <f>FACTURAS!M441</f>
        <v/>
      </c>
    </row>
    <row r="442" spans="1:11" ht="10.5" customHeight="1" x14ac:dyDescent="0.2">
      <c r="A442" s="201" t="str">
        <f>IF(FACTURAS!A442=0,"",FACTURAS!A442)</f>
        <v/>
      </c>
      <c r="B442" s="328" t="str">
        <f>IF(FACTURAS!B442="","",FACTURAS!B442)</f>
        <v/>
      </c>
      <c r="C442" s="329"/>
      <c r="D442" s="202" t="e">
        <f>VLOOKUP(B442,BDPRODUCTOS!$B:$C,2,0)</f>
        <v>#N/A</v>
      </c>
      <c r="E442" s="31" t="str">
        <f>FACTURAS!F442</f>
        <v/>
      </c>
      <c r="G442" s="201" t="str">
        <f>IF(FACTURAS!H442=0,"",FACTURAS!H442)</f>
        <v/>
      </c>
      <c r="H442" s="328" t="str">
        <f>IF(FACTURAS!I442="","",FACTURAS!I442)</f>
        <v/>
      </c>
      <c r="I442" s="329"/>
      <c r="J442" s="202" t="e">
        <f>VLOOKUP(H442,BDPRODUCTOS!$B:$C,2,0)</f>
        <v>#N/A</v>
      </c>
      <c r="K442" s="31" t="str">
        <f>FACTURAS!M442</f>
        <v/>
      </c>
    </row>
    <row r="443" spans="1:11" ht="10.5" customHeight="1" x14ac:dyDescent="0.2">
      <c r="A443" s="201" t="str">
        <f>IF(FACTURAS!A443=0,"",FACTURAS!A443)</f>
        <v/>
      </c>
      <c r="B443" s="328" t="str">
        <f>IF(FACTURAS!B443="","",FACTURAS!B443)</f>
        <v/>
      </c>
      <c r="C443" s="329"/>
      <c r="D443" s="202" t="e">
        <f>VLOOKUP(B443,BDPRODUCTOS!$B:$C,2,0)</f>
        <v>#N/A</v>
      </c>
      <c r="E443" s="31" t="str">
        <f>FACTURAS!F443</f>
        <v/>
      </c>
      <c r="G443" s="201" t="str">
        <f>IF(FACTURAS!H443=0,"",FACTURAS!H443)</f>
        <v/>
      </c>
      <c r="H443" s="328" t="str">
        <f>IF(FACTURAS!I443="","",FACTURAS!I443)</f>
        <v/>
      </c>
      <c r="I443" s="329"/>
      <c r="J443" s="202" t="e">
        <f>VLOOKUP(H443,BDPRODUCTOS!$B:$C,2,0)</f>
        <v>#N/A</v>
      </c>
      <c r="K443" s="31" t="str">
        <f>FACTURAS!M443</f>
        <v/>
      </c>
    </row>
    <row r="444" spans="1:11" ht="10.5" customHeight="1" x14ac:dyDescent="0.2">
      <c r="A444" s="201" t="str">
        <f>IF(FACTURAS!A444=0,"",FACTURAS!A444)</f>
        <v/>
      </c>
      <c r="B444" s="328" t="str">
        <f>IF(FACTURAS!B444="","",FACTURAS!B444)</f>
        <v/>
      </c>
      <c r="C444" s="329"/>
      <c r="D444" s="202" t="e">
        <f>VLOOKUP(B444,BDPRODUCTOS!$B:$C,2,0)</f>
        <v>#N/A</v>
      </c>
      <c r="E444" s="31" t="str">
        <f>FACTURAS!F444</f>
        <v/>
      </c>
      <c r="G444" s="201" t="str">
        <f>IF(FACTURAS!H444=0,"",FACTURAS!H444)</f>
        <v/>
      </c>
      <c r="H444" s="328" t="str">
        <f>IF(FACTURAS!I444="","",FACTURAS!I444)</f>
        <v/>
      </c>
      <c r="I444" s="329"/>
      <c r="J444" s="202" t="e">
        <f>VLOOKUP(H444,BDPRODUCTOS!$B:$C,2,0)</f>
        <v>#N/A</v>
      </c>
      <c r="K444" s="31" t="str">
        <f>FACTURAS!M444</f>
        <v/>
      </c>
    </row>
    <row r="445" spans="1:11" ht="10.5" customHeight="1" x14ac:dyDescent="0.2">
      <c r="A445" s="201" t="str">
        <f>IF(FACTURAS!A445=0,"",FACTURAS!A445)</f>
        <v/>
      </c>
      <c r="B445" s="328" t="str">
        <f>IF(FACTURAS!B445="","",FACTURAS!B445)</f>
        <v/>
      </c>
      <c r="C445" s="329"/>
      <c r="D445" s="202" t="e">
        <f>VLOOKUP(B445,BDPRODUCTOS!$B:$C,2,0)</f>
        <v>#N/A</v>
      </c>
      <c r="E445" s="31" t="str">
        <f>FACTURAS!F445</f>
        <v/>
      </c>
      <c r="G445" s="201" t="str">
        <f>IF(FACTURAS!H445=0,"",FACTURAS!H445)</f>
        <v/>
      </c>
      <c r="H445" s="328" t="str">
        <f>IF(FACTURAS!I445="","",FACTURAS!I445)</f>
        <v/>
      </c>
      <c r="I445" s="329"/>
      <c r="J445" s="202" t="e">
        <f>VLOOKUP(H445,BDPRODUCTOS!$B:$C,2,0)</f>
        <v>#N/A</v>
      </c>
      <c r="K445" s="31" t="str">
        <f>FACTURAS!M445</f>
        <v/>
      </c>
    </row>
    <row r="446" spans="1:11" ht="10.5" customHeight="1" x14ac:dyDescent="0.2">
      <c r="A446" s="201" t="str">
        <f>IF(FACTURAS!A446=0,"",FACTURAS!A446)</f>
        <v/>
      </c>
      <c r="B446" s="337" t="str">
        <f>IF(FACTURAS!B446="","",FACTURAS!B446)</f>
        <v/>
      </c>
      <c r="C446" s="329"/>
      <c r="D446" s="204" t="e">
        <f>VLOOKUP(B446,BDPRODUCTOS!$B:$C,2,0)</f>
        <v>#N/A</v>
      </c>
      <c r="E446" s="31" t="str">
        <f>FACTURAS!F446</f>
        <v/>
      </c>
      <c r="G446" s="201" t="str">
        <f>IF(FACTURAS!H446=0,"",FACTURAS!H446)</f>
        <v/>
      </c>
      <c r="H446" s="337" t="str">
        <f>IF(FACTURAS!I446="","",FACTURAS!I446)</f>
        <v/>
      </c>
      <c r="I446" s="338"/>
      <c r="J446" s="204" t="e">
        <f>VLOOKUP(H446,BDPRODUCTOS!$B:$C,2,0)</f>
        <v>#N/A</v>
      </c>
      <c r="K446" s="31" t="str">
        <f>FACTURAS!M446</f>
        <v/>
      </c>
    </row>
    <row r="447" spans="1:11" ht="20.100000000000001" customHeight="1" x14ac:dyDescent="0.2">
      <c r="A447" s="42"/>
      <c r="B447" s="205" t="s">
        <v>0</v>
      </c>
      <c r="C447" s="298">
        <f>SUM(E433:E446)</f>
        <v>0</v>
      </c>
      <c r="D447" s="299"/>
      <c r="E447" s="300"/>
      <c r="G447" s="42"/>
      <c r="H447" s="205" t="s">
        <v>0</v>
      </c>
      <c r="I447" s="298">
        <f>SUM(K433:K446)</f>
        <v>0</v>
      </c>
      <c r="J447" s="299"/>
      <c r="K447" s="300"/>
    </row>
    <row r="450" spans="1:11" ht="15" customHeight="1" x14ac:dyDescent="0.2">
      <c r="A450" s="331" t="s">
        <v>17</v>
      </c>
      <c r="B450" s="307"/>
      <c r="C450" s="307"/>
      <c r="D450" s="188"/>
      <c r="E450" s="3" t="s">
        <v>16</v>
      </c>
      <c r="G450" s="331" t="s">
        <v>17</v>
      </c>
      <c r="H450" s="307"/>
      <c r="I450" s="307"/>
      <c r="J450" s="188"/>
      <c r="K450" s="3" t="s">
        <v>16</v>
      </c>
    </row>
    <row r="451" spans="1:11" ht="15" customHeight="1" x14ac:dyDescent="0.2">
      <c r="A451" s="332"/>
      <c r="B451" s="309"/>
      <c r="C451" s="309"/>
      <c r="D451" s="189"/>
      <c r="E451" s="5">
        <f>$N$3</f>
        <v>44499</v>
      </c>
      <c r="G451" s="332"/>
      <c r="H451" s="309"/>
      <c r="I451" s="309"/>
      <c r="J451" s="189"/>
      <c r="K451" s="5">
        <f>$N$3</f>
        <v>44499</v>
      </c>
    </row>
    <row r="452" spans="1:11" ht="10.5" customHeight="1" x14ac:dyDescent="0.2">
      <c r="A452" s="330" t="s">
        <v>15</v>
      </c>
      <c r="B452" s="297"/>
      <c r="C452" s="297"/>
      <c r="D452" s="190"/>
      <c r="E452" s="7">
        <f>$N$3</f>
        <v>44499</v>
      </c>
      <c r="G452" s="330" t="s">
        <v>15</v>
      </c>
      <c r="H452" s="297"/>
      <c r="I452" s="297"/>
      <c r="J452" s="190"/>
      <c r="K452" s="7">
        <f>$N$3</f>
        <v>44499</v>
      </c>
    </row>
    <row r="453" spans="1:11" ht="10.5" customHeight="1" x14ac:dyDescent="0.2">
      <c r="A453" s="330" t="s">
        <v>14</v>
      </c>
      <c r="B453" s="297"/>
      <c r="C453" s="297"/>
      <c r="D453" s="190"/>
      <c r="E453" s="10">
        <f>$N$3</f>
        <v>44499</v>
      </c>
      <c r="G453" s="330" t="s">
        <v>14</v>
      </c>
      <c r="H453" s="297"/>
      <c r="I453" s="297"/>
      <c r="J453" s="190"/>
      <c r="K453" s="10">
        <f>$N$3</f>
        <v>44499</v>
      </c>
    </row>
    <row r="454" spans="1:11" ht="10.5" customHeight="1" x14ac:dyDescent="0.2">
      <c r="A454" s="330" t="s">
        <v>13</v>
      </c>
      <c r="B454" s="297"/>
      <c r="C454" s="297"/>
      <c r="D454" s="190"/>
      <c r="E454" s="13" t="s">
        <v>12</v>
      </c>
      <c r="G454" s="330" t="s">
        <v>13</v>
      </c>
      <c r="H454" s="297"/>
      <c r="I454" s="297"/>
      <c r="J454" s="190"/>
      <c r="K454" s="13" t="s">
        <v>12</v>
      </c>
    </row>
    <row r="455" spans="1:11" ht="10.5" customHeight="1" x14ac:dyDescent="0.2">
      <c r="A455" s="195"/>
      <c r="B455" s="36">
        <v>3017216119</v>
      </c>
      <c r="C455" s="36"/>
      <c r="D455" s="190"/>
      <c r="E455" s="333">
        <f>FACTURAS!F455</f>
        <v>0</v>
      </c>
      <c r="G455" s="195"/>
      <c r="H455" s="36">
        <v>3017216119</v>
      </c>
      <c r="I455" s="36"/>
      <c r="J455" s="190"/>
      <c r="K455" s="333">
        <f>FACTURAS!M455</f>
        <v>0</v>
      </c>
    </row>
    <row r="456" spans="1:11" ht="10.5" customHeight="1" x14ac:dyDescent="0.2">
      <c r="A456" s="335" t="s">
        <v>11</v>
      </c>
      <c r="B456" s="336"/>
      <c r="C456" s="336"/>
      <c r="D456" s="197"/>
      <c r="E456" s="334"/>
      <c r="G456" s="335" t="s">
        <v>11</v>
      </c>
      <c r="H456" s="336"/>
      <c r="I456" s="336"/>
      <c r="J456" s="197"/>
      <c r="K456" s="334"/>
    </row>
    <row r="457" spans="1:11" ht="10.5" customHeight="1" x14ac:dyDescent="0.2">
      <c r="A457" s="20" t="s">
        <v>10</v>
      </c>
      <c r="B457" s="313" t="e">
        <f>FACTURAS!B457</f>
        <v>#N/A</v>
      </c>
      <c r="C457" s="314"/>
      <c r="D457" s="314"/>
      <c r="E457" s="315"/>
      <c r="G457" s="20" t="s">
        <v>10</v>
      </c>
      <c r="H457" s="313" t="e">
        <f>FACTURAS!I457</f>
        <v>#N/A</v>
      </c>
      <c r="I457" s="314"/>
      <c r="J457" s="314"/>
      <c r="K457" s="315"/>
    </row>
    <row r="458" spans="1:11" ht="10.5" customHeight="1" x14ac:dyDescent="0.2">
      <c r="A458" s="21" t="s">
        <v>9</v>
      </c>
      <c r="B458" s="294" t="e">
        <f>FACTURAS!B458</f>
        <v>#N/A</v>
      </c>
      <c r="C458" s="295"/>
      <c r="D458" s="295"/>
      <c r="E458" s="296"/>
      <c r="G458" s="21" t="s">
        <v>9</v>
      </c>
      <c r="H458" s="294" t="e">
        <f>FACTURAS!I458</f>
        <v>#N/A</v>
      </c>
      <c r="I458" s="295"/>
      <c r="J458" s="295"/>
      <c r="K458" s="296"/>
    </row>
    <row r="459" spans="1:11" ht="10.5" customHeight="1" x14ac:dyDescent="0.2">
      <c r="A459" s="21" t="s">
        <v>8</v>
      </c>
      <c r="B459" s="294" t="e">
        <f>FACTURAS!B459</f>
        <v>#N/A</v>
      </c>
      <c r="C459" s="295"/>
      <c r="D459" s="295"/>
      <c r="E459" s="296"/>
      <c r="G459" s="21" t="s">
        <v>8</v>
      </c>
      <c r="H459" s="294" t="e">
        <f>FACTURAS!I459</f>
        <v>#N/A</v>
      </c>
      <c r="I459" s="295"/>
      <c r="J459" s="295"/>
      <c r="K459" s="296"/>
    </row>
    <row r="460" spans="1:11" ht="10.5" customHeight="1" x14ac:dyDescent="0.2">
      <c r="A460" s="21" t="s">
        <v>7</v>
      </c>
      <c r="B460" s="294" t="e">
        <f>FACTURAS!B460</f>
        <v>#N/A</v>
      </c>
      <c r="C460" s="295"/>
      <c r="D460" s="295"/>
      <c r="E460" s="296"/>
      <c r="G460" s="21" t="s">
        <v>7</v>
      </c>
      <c r="H460" s="294" t="e">
        <f>FACTURAS!I460</f>
        <v>#N/A</v>
      </c>
      <c r="I460" s="295"/>
      <c r="J460" s="295"/>
      <c r="K460" s="296"/>
    </row>
    <row r="461" spans="1:11" ht="10.5" customHeight="1" x14ac:dyDescent="0.2">
      <c r="A461" s="21" t="s">
        <v>6</v>
      </c>
      <c r="B461" s="294" t="e">
        <f>FACTURAS!B461</f>
        <v>#N/A</v>
      </c>
      <c r="C461" s="295"/>
      <c r="D461" s="295"/>
      <c r="E461" s="296"/>
      <c r="G461" s="21" t="s">
        <v>6</v>
      </c>
      <c r="H461" s="294" t="e">
        <f>FACTURAS!I461</f>
        <v>#N/A</v>
      </c>
      <c r="I461" s="295"/>
      <c r="J461" s="295"/>
      <c r="K461" s="296"/>
    </row>
    <row r="462" spans="1:11" ht="10.5" customHeight="1" x14ac:dyDescent="0.2">
      <c r="A462" s="22" t="s">
        <v>5</v>
      </c>
      <c r="B462" s="294" t="e">
        <f>FACTURAS!B462</f>
        <v>#N/A</v>
      </c>
      <c r="C462" s="295"/>
      <c r="D462" s="295"/>
      <c r="E462" s="296"/>
      <c r="G462" s="22" t="s">
        <v>5</v>
      </c>
      <c r="H462" s="294" t="e">
        <f>FACTURAS!I462</f>
        <v>#N/A</v>
      </c>
      <c r="I462" s="295"/>
      <c r="J462" s="295"/>
      <c r="K462" s="296"/>
    </row>
    <row r="463" spans="1:11" ht="10.5" customHeight="1" x14ac:dyDescent="0.2">
      <c r="A463" s="23" t="s">
        <v>4</v>
      </c>
      <c r="B463" s="291" t="e">
        <f>FACTURAS!B463</f>
        <v>#N/A</v>
      </c>
      <c r="C463" s="292"/>
      <c r="D463" s="292"/>
      <c r="E463" s="293"/>
      <c r="G463" s="23" t="s">
        <v>4</v>
      </c>
      <c r="H463" s="291" t="e">
        <f>FACTURAS!I463</f>
        <v>#N/A</v>
      </c>
      <c r="I463" s="292"/>
      <c r="J463" s="292"/>
      <c r="K463" s="293"/>
    </row>
    <row r="464" spans="1:11" ht="10.5" customHeight="1" x14ac:dyDescent="0.2">
      <c r="A464" s="24" t="s">
        <v>3</v>
      </c>
      <c r="B464" s="341" t="s">
        <v>2</v>
      </c>
      <c r="C464" s="342"/>
      <c r="D464" s="26"/>
      <c r="E464" s="27" t="s">
        <v>1</v>
      </c>
      <c r="G464" s="24" t="s">
        <v>3</v>
      </c>
      <c r="H464" s="341" t="s">
        <v>2</v>
      </c>
      <c r="I464" s="342"/>
      <c r="J464" s="26"/>
      <c r="K464" s="27" t="s">
        <v>1</v>
      </c>
    </row>
    <row r="465" spans="1:11" ht="10.5" customHeight="1" x14ac:dyDescent="0.2">
      <c r="A465" s="198" t="str">
        <f>IF(FACTURAS!A465=0,"",FACTURAS!A465)</f>
        <v/>
      </c>
      <c r="B465" s="313" t="str">
        <f>IF(FACTURAS!B465="","",FACTURAS!B465)</f>
        <v/>
      </c>
      <c r="C465" s="339"/>
      <c r="D465" s="199" t="e">
        <f>VLOOKUP(B465,BDPRODUCTOS!$B:$C,2,0)</f>
        <v>#N/A</v>
      </c>
      <c r="E465" s="31" t="str">
        <f>FACTURAS!F465</f>
        <v/>
      </c>
      <c r="G465" s="198" t="str">
        <f>IF(FACTURAS!H465=0,"",FACTURAS!H465)</f>
        <v/>
      </c>
      <c r="H465" s="313" t="str">
        <f>IF(FACTURAS!I465="","",FACTURAS!I465)</f>
        <v/>
      </c>
      <c r="I465" s="339"/>
      <c r="J465" s="199" t="e">
        <f>VLOOKUP(H465,BDPRODUCTOS!$B:$C,2,0)</f>
        <v>#N/A</v>
      </c>
      <c r="K465" s="31" t="str">
        <f>FACTURAS!M465</f>
        <v/>
      </c>
    </row>
    <row r="466" spans="1:11" ht="10.5" customHeight="1" x14ac:dyDescent="0.2">
      <c r="A466" s="201" t="str">
        <f>IF(FACTURAS!A466=0,"",FACTURAS!A466)</f>
        <v/>
      </c>
      <c r="B466" s="328" t="str">
        <f>IF(FACTURAS!B466="","",FACTURAS!B466)</f>
        <v/>
      </c>
      <c r="C466" s="329"/>
      <c r="D466" s="202" t="e">
        <f>VLOOKUP(B466,BDPRODUCTOS!$B:$C,2,0)</f>
        <v>#N/A</v>
      </c>
      <c r="E466" s="31" t="str">
        <f>FACTURAS!F466</f>
        <v/>
      </c>
      <c r="G466" s="201" t="str">
        <f>IF(FACTURAS!H466=0,"",FACTURAS!H466)</f>
        <v/>
      </c>
      <c r="H466" s="328" t="str">
        <f>IF(FACTURAS!I466="","",FACTURAS!I466)</f>
        <v/>
      </c>
      <c r="I466" s="329"/>
      <c r="J466" s="202" t="e">
        <f>VLOOKUP(H466,BDPRODUCTOS!$B:$C,2,0)</f>
        <v>#N/A</v>
      </c>
      <c r="K466" s="31" t="str">
        <f>FACTURAS!M466</f>
        <v/>
      </c>
    </row>
    <row r="467" spans="1:11" ht="10.5" customHeight="1" x14ac:dyDescent="0.2">
      <c r="A467" s="201" t="str">
        <f>IF(FACTURAS!A467=0,"",FACTURAS!A467)</f>
        <v/>
      </c>
      <c r="B467" s="328" t="str">
        <f>IF(FACTURAS!B467="","",FACTURAS!B467)</f>
        <v/>
      </c>
      <c r="C467" s="329"/>
      <c r="D467" s="202" t="e">
        <f>VLOOKUP(B467,BDPRODUCTOS!$B:$C,2,0)</f>
        <v>#N/A</v>
      </c>
      <c r="E467" s="31" t="str">
        <f>FACTURAS!F467</f>
        <v/>
      </c>
      <c r="G467" s="201" t="str">
        <f>IF(FACTURAS!H467=0,"",FACTURAS!H467)</f>
        <v/>
      </c>
      <c r="H467" s="328" t="str">
        <f>IF(FACTURAS!I467="","",FACTURAS!I467)</f>
        <v/>
      </c>
      <c r="I467" s="329"/>
      <c r="J467" s="202" t="e">
        <f>VLOOKUP(H467,BDPRODUCTOS!$B:$C,2,0)</f>
        <v>#N/A</v>
      </c>
      <c r="K467" s="31" t="str">
        <f>FACTURAS!M467</f>
        <v/>
      </c>
    </row>
    <row r="468" spans="1:11" ht="10.5" customHeight="1" x14ac:dyDescent="0.2">
      <c r="A468" s="201" t="str">
        <f>IF(FACTURAS!A468=0,"",FACTURAS!A468)</f>
        <v/>
      </c>
      <c r="B468" s="328" t="str">
        <f>IF(FACTURAS!B468="","",FACTURAS!B468)</f>
        <v/>
      </c>
      <c r="C468" s="329"/>
      <c r="D468" s="202" t="e">
        <f>VLOOKUP(B468,BDPRODUCTOS!$B:$C,2,0)</f>
        <v>#N/A</v>
      </c>
      <c r="E468" s="31" t="str">
        <f>FACTURAS!F468</f>
        <v/>
      </c>
      <c r="G468" s="201" t="str">
        <f>IF(FACTURAS!H468=0,"",FACTURAS!H468)</f>
        <v/>
      </c>
      <c r="H468" s="328" t="str">
        <f>IF(FACTURAS!I468="","",FACTURAS!I468)</f>
        <v/>
      </c>
      <c r="I468" s="329"/>
      <c r="J468" s="202" t="e">
        <f>VLOOKUP(H468,BDPRODUCTOS!$B:$C,2,0)</f>
        <v>#N/A</v>
      </c>
      <c r="K468" s="31" t="str">
        <f>FACTURAS!M468</f>
        <v/>
      </c>
    </row>
    <row r="469" spans="1:11" ht="10.5" customHeight="1" x14ac:dyDescent="0.2">
      <c r="A469" s="201" t="str">
        <f>IF(FACTURAS!A469=0,"",FACTURAS!A469)</f>
        <v/>
      </c>
      <c r="B469" s="328" t="str">
        <f>IF(FACTURAS!B469="","",FACTURAS!B469)</f>
        <v/>
      </c>
      <c r="C469" s="329"/>
      <c r="D469" s="202" t="e">
        <f>VLOOKUP(B469,BDPRODUCTOS!$B:$C,2,0)</f>
        <v>#N/A</v>
      </c>
      <c r="E469" s="31" t="str">
        <f>FACTURAS!F469</f>
        <v/>
      </c>
      <c r="G469" s="201" t="str">
        <f>IF(FACTURAS!H469=0,"",FACTURAS!H469)</f>
        <v/>
      </c>
      <c r="H469" s="328" t="str">
        <f>IF(FACTURAS!I469="","",FACTURAS!I469)</f>
        <v/>
      </c>
      <c r="I469" s="329"/>
      <c r="J469" s="202" t="e">
        <f>VLOOKUP(H469,BDPRODUCTOS!$B:$C,2,0)</f>
        <v>#N/A</v>
      </c>
      <c r="K469" s="31" t="str">
        <f>FACTURAS!M469</f>
        <v/>
      </c>
    </row>
    <row r="470" spans="1:11" ht="10.5" customHeight="1" x14ac:dyDescent="0.2">
      <c r="A470" s="201" t="str">
        <f>IF(FACTURAS!A470=0,"",FACTURAS!A470)</f>
        <v/>
      </c>
      <c r="B470" s="328" t="str">
        <f>IF(FACTURAS!B470="","",FACTURAS!B470)</f>
        <v/>
      </c>
      <c r="C470" s="329"/>
      <c r="D470" s="202" t="e">
        <f>VLOOKUP(B470,BDPRODUCTOS!$B:$C,2,0)</f>
        <v>#N/A</v>
      </c>
      <c r="E470" s="31" t="str">
        <f>FACTURAS!F470</f>
        <v/>
      </c>
      <c r="G470" s="201" t="str">
        <f>IF(FACTURAS!H470=0,"",FACTURAS!H470)</f>
        <v/>
      </c>
      <c r="H470" s="328" t="str">
        <f>IF(FACTURAS!I470="","",FACTURAS!I470)</f>
        <v/>
      </c>
      <c r="I470" s="329"/>
      <c r="J470" s="202" t="e">
        <f>VLOOKUP(H470,BDPRODUCTOS!$B:$C,2,0)</f>
        <v>#N/A</v>
      </c>
      <c r="K470" s="31" t="str">
        <f>FACTURAS!M470</f>
        <v/>
      </c>
    </row>
    <row r="471" spans="1:11" ht="10.5" customHeight="1" x14ac:dyDescent="0.2">
      <c r="A471" s="201" t="str">
        <f>IF(FACTURAS!A471=0,"",FACTURAS!A471)</f>
        <v/>
      </c>
      <c r="B471" s="328" t="str">
        <f>IF(FACTURAS!B471="","",FACTURAS!B471)</f>
        <v/>
      </c>
      <c r="C471" s="329"/>
      <c r="D471" s="202" t="e">
        <f>VLOOKUP(B471,BDPRODUCTOS!$B:$C,2,0)</f>
        <v>#N/A</v>
      </c>
      <c r="E471" s="31" t="str">
        <f>FACTURAS!F471</f>
        <v/>
      </c>
      <c r="G471" s="201" t="str">
        <f>IF(FACTURAS!H471=0,"",FACTURAS!H471)</f>
        <v/>
      </c>
      <c r="H471" s="328" t="str">
        <f>IF(FACTURAS!I471="","",FACTURAS!I471)</f>
        <v/>
      </c>
      <c r="I471" s="329"/>
      <c r="J471" s="202" t="e">
        <f>VLOOKUP(H471,BDPRODUCTOS!$B:$C,2,0)</f>
        <v>#N/A</v>
      </c>
      <c r="K471" s="31" t="str">
        <f>FACTURAS!M471</f>
        <v/>
      </c>
    </row>
    <row r="472" spans="1:11" ht="10.5" customHeight="1" x14ac:dyDescent="0.2">
      <c r="A472" s="201" t="str">
        <f>IF(FACTURAS!A472=0,"",FACTURAS!A472)</f>
        <v/>
      </c>
      <c r="B472" s="328" t="str">
        <f>IF(FACTURAS!B472="","",FACTURAS!B472)</f>
        <v/>
      </c>
      <c r="C472" s="329"/>
      <c r="D472" s="202" t="e">
        <f>VLOOKUP(B472,BDPRODUCTOS!$B:$C,2,0)</f>
        <v>#N/A</v>
      </c>
      <c r="E472" s="31" t="str">
        <f>FACTURAS!F472</f>
        <v/>
      </c>
      <c r="G472" s="201" t="str">
        <f>IF(FACTURAS!H472=0,"",FACTURAS!H472)</f>
        <v/>
      </c>
      <c r="H472" s="328" t="str">
        <f>IF(FACTURAS!I472="","",FACTURAS!I472)</f>
        <v/>
      </c>
      <c r="I472" s="329"/>
      <c r="J472" s="202" t="e">
        <f>VLOOKUP(H472,BDPRODUCTOS!$B:$C,2,0)</f>
        <v>#N/A</v>
      </c>
      <c r="K472" s="31" t="str">
        <f>FACTURAS!M472</f>
        <v/>
      </c>
    </row>
    <row r="473" spans="1:11" ht="10.5" customHeight="1" x14ac:dyDescent="0.2">
      <c r="A473" s="201" t="str">
        <f>IF(FACTURAS!A473=0,"",FACTURAS!A473)</f>
        <v/>
      </c>
      <c r="B473" s="328" t="str">
        <f>IF(FACTURAS!B473="","",FACTURAS!B473)</f>
        <v/>
      </c>
      <c r="C473" s="329"/>
      <c r="D473" s="202" t="e">
        <f>VLOOKUP(B473,BDPRODUCTOS!$B:$C,2,0)</f>
        <v>#N/A</v>
      </c>
      <c r="E473" s="31" t="str">
        <f>FACTURAS!F473</f>
        <v/>
      </c>
      <c r="G473" s="201" t="str">
        <f>IF(FACTURAS!H473=0,"",FACTURAS!H473)</f>
        <v/>
      </c>
      <c r="H473" s="328" t="str">
        <f>IF(FACTURAS!I473="","",FACTURAS!I473)</f>
        <v/>
      </c>
      <c r="I473" s="329"/>
      <c r="J473" s="202" t="e">
        <f>VLOOKUP(H473,BDPRODUCTOS!$B:$C,2,0)</f>
        <v>#N/A</v>
      </c>
      <c r="K473" s="31" t="str">
        <f>FACTURAS!M473</f>
        <v/>
      </c>
    </row>
    <row r="474" spans="1:11" ht="10.5" customHeight="1" x14ac:dyDescent="0.2">
      <c r="A474" s="201" t="str">
        <f>IF(FACTURAS!A474=0,"",FACTURAS!A474)</f>
        <v/>
      </c>
      <c r="B474" s="328" t="str">
        <f>IF(FACTURAS!B474="","",FACTURAS!B474)</f>
        <v/>
      </c>
      <c r="C474" s="329"/>
      <c r="D474" s="202" t="e">
        <f>VLOOKUP(B474,BDPRODUCTOS!$B:$C,2,0)</f>
        <v>#N/A</v>
      </c>
      <c r="E474" s="31" t="str">
        <f>FACTURAS!F474</f>
        <v/>
      </c>
      <c r="G474" s="201" t="str">
        <f>IF(FACTURAS!H474=0,"",FACTURAS!H474)</f>
        <v/>
      </c>
      <c r="H474" s="328" t="str">
        <f>IF(FACTURAS!I474="","",FACTURAS!I474)</f>
        <v/>
      </c>
      <c r="I474" s="329"/>
      <c r="J474" s="202" t="e">
        <f>VLOOKUP(H474,BDPRODUCTOS!$B:$C,2,0)</f>
        <v>#N/A</v>
      </c>
      <c r="K474" s="31" t="str">
        <f>FACTURAS!M474</f>
        <v/>
      </c>
    </row>
    <row r="475" spans="1:11" ht="10.5" customHeight="1" x14ac:dyDescent="0.2">
      <c r="A475" s="201" t="str">
        <f>IF(FACTURAS!A475=0,"",FACTURAS!A475)</f>
        <v/>
      </c>
      <c r="B475" s="328" t="str">
        <f>IF(FACTURAS!B475="","",FACTURAS!B475)</f>
        <v/>
      </c>
      <c r="C475" s="329"/>
      <c r="D475" s="202" t="e">
        <f>VLOOKUP(B475,BDPRODUCTOS!$B:$C,2,0)</f>
        <v>#N/A</v>
      </c>
      <c r="E475" s="31" t="str">
        <f>FACTURAS!F475</f>
        <v/>
      </c>
      <c r="G475" s="201" t="str">
        <f>IF(FACTURAS!H475=0,"",FACTURAS!H475)</f>
        <v/>
      </c>
      <c r="H475" s="328" t="str">
        <f>IF(FACTURAS!I475="","",FACTURAS!I475)</f>
        <v/>
      </c>
      <c r="I475" s="329"/>
      <c r="J475" s="202" t="e">
        <f>VLOOKUP(H475,BDPRODUCTOS!$B:$C,2,0)</f>
        <v>#N/A</v>
      </c>
      <c r="K475" s="31" t="str">
        <f>FACTURAS!M475</f>
        <v/>
      </c>
    </row>
    <row r="476" spans="1:11" ht="10.5" customHeight="1" x14ac:dyDescent="0.2">
      <c r="A476" s="201" t="str">
        <f>IF(FACTURAS!A476=0,"",FACTURAS!A476)</f>
        <v/>
      </c>
      <c r="B476" s="328" t="str">
        <f>IF(FACTURAS!B476="","",FACTURAS!B476)</f>
        <v/>
      </c>
      <c r="C476" s="329"/>
      <c r="D476" s="202" t="e">
        <f>VLOOKUP(B476,BDPRODUCTOS!$B:$C,2,0)</f>
        <v>#N/A</v>
      </c>
      <c r="E476" s="31" t="str">
        <f>FACTURAS!F476</f>
        <v/>
      </c>
      <c r="G476" s="201" t="str">
        <f>IF(FACTURAS!H476=0,"",FACTURAS!H476)</f>
        <v/>
      </c>
      <c r="H476" s="328" t="str">
        <f>IF(FACTURAS!I476="","",FACTURAS!I476)</f>
        <v/>
      </c>
      <c r="I476" s="329"/>
      <c r="J476" s="202" t="e">
        <f>VLOOKUP(H476,BDPRODUCTOS!$B:$C,2,0)</f>
        <v>#N/A</v>
      </c>
      <c r="K476" s="31" t="str">
        <f>FACTURAS!M476</f>
        <v/>
      </c>
    </row>
    <row r="477" spans="1:11" ht="10.5" customHeight="1" x14ac:dyDescent="0.2">
      <c r="A477" s="201" t="str">
        <f>IF(FACTURAS!A477=0,"",FACTURAS!A477)</f>
        <v/>
      </c>
      <c r="B477" s="328" t="str">
        <f>IF(FACTURAS!B477="","",FACTURAS!B477)</f>
        <v/>
      </c>
      <c r="C477" s="329"/>
      <c r="D477" s="202" t="e">
        <f>VLOOKUP(B477,BDPRODUCTOS!$B:$C,2,0)</f>
        <v>#N/A</v>
      </c>
      <c r="E477" s="31" t="str">
        <f>FACTURAS!F477</f>
        <v/>
      </c>
      <c r="G477" s="201" t="str">
        <f>IF(FACTURAS!H477=0,"",FACTURAS!H477)</f>
        <v/>
      </c>
      <c r="H477" s="328" t="str">
        <f>IF(FACTURAS!I477="","",FACTURAS!I477)</f>
        <v/>
      </c>
      <c r="I477" s="329"/>
      <c r="J477" s="202" t="e">
        <f>VLOOKUP(H477,BDPRODUCTOS!$B:$C,2,0)</f>
        <v>#N/A</v>
      </c>
      <c r="K477" s="31" t="str">
        <f>FACTURAS!M477</f>
        <v/>
      </c>
    </row>
    <row r="478" spans="1:11" ht="10.5" customHeight="1" x14ac:dyDescent="0.2">
      <c r="A478" s="201" t="str">
        <f>IF(FACTURAS!A478=0,"",FACTURAS!A478)</f>
        <v/>
      </c>
      <c r="B478" s="337" t="str">
        <f>IF(FACTURAS!B478="","",FACTURAS!B478)</f>
        <v/>
      </c>
      <c r="C478" s="329"/>
      <c r="D478" s="204" t="e">
        <f>VLOOKUP(B478,BDPRODUCTOS!$B:$C,2,0)</f>
        <v>#N/A</v>
      </c>
      <c r="E478" s="31" t="str">
        <f>FACTURAS!F478</f>
        <v/>
      </c>
      <c r="G478" s="201" t="str">
        <f>IF(FACTURAS!H478=0,"",FACTURAS!H478)</f>
        <v/>
      </c>
      <c r="H478" s="337" t="str">
        <f>IF(FACTURAS!I478="","",FACTURAS!I478)</f>
        <v/>
      </c>
      <c r="I478" s="338"/>
      <c r="J478" s="204" t="e">
        <f>VLOOKUP(H478,BDPRODUCTOS!$B:$C,2,0)</f>
        <v>#N/A</v>
      </c>
      <c r="K478" s="31" t="str">
        <f>FACTURAS!M478</f>
        <v/>
      </c>
    </row>
    <row r="479" spans="1:11" ht="20.100000000000001" customHeight="1" x14ac:dyDescent="0.2">
      <c r="A479" s="42"/>
      <c r="B479" s="205" t="s">
        <v>0</v>
      </c>
      <c r="C479" s="298">
        <f>SUM(E465:E478)</f>
        <v>0</v>
      </c>
      <c r="D479" s="299"/>
      <c r="E479" s="300"/>
      <c r="G479" s="42"/>
      <c r="H479" s="205" t="s">
        <v>0</v>
      </c>
      <c r="I479" s="298">
        <f>SUM(K465:K478)</f>
        <v>0</v>
      </c>
      <c r="J479" s="299"/>
      <c r="K479" s="300"/>
    </row>
    <row r="482" spans="1:11" ht="15" customHeight="1" x14ac:dyDescent="0.2">
      <c r="A482" s="331" t="s">
        <v>17</v>
      </c>
      <c r="B482" s="307"/>
      <c r="C482" s="307"/>
      <c r="D482" s="188"/>
      <c r="E482" s="3" t="s">
        <v>16</v>
      </c>
      <c r="G482" s="331" t="s">
        <v>17</v>
      </c>
      <c r="H482" s="307"/>
      <c r="I482" s="307"/>
      <c r="J482" s="188"/>
      <c r="K482" s="3" t="s">
        <v>16</v>
      </c>
    </row>
    <row r="483" spans="1:11" ht="15" customHeight="1" x14ac:dyDescent="0.2">
      <c r="A483" s="332"/>
      <c r="B483" s="309"/>
      <c r="C483" s="309"/>
      <c r="D483" s="189"/>
      <c r="E483" s="5">
        <f>$N$3</f>
        <v>44499</v>
      </c>
      <c r="G483" s="332"/>
      <c r="H483" s="309"/>
      <c r="I483" s="309"/>
      <c r="J483" s="189"/>
      <c r="K483" s="5">
        <f>$N$3</f>
        <v>44499</v>
      </c>
    </row>
    <row r="484" spans="1:11" ht="10.5" customHeight="1" x14ac:dyDescent="0.2">
      <c r="A484" s="330" t="s">
        <v>15</v>
      </c>
      <c r="B484" s="297"/>
      <c r="C484" s="297"/>
      <c r="D484" s="190"/>
      <c r="E484" s="7">
        <f>$N$3</f>
        <v>44499</v>
      </c>
      <c r="G484" s="330" t="s">
        <v>15</v>
      </c>
      <c r="H484" s="297"/>
      <c r="I484" s="297"/>
      <c r="J484" s="190"/>
      <c r="K484" s="7">
        <f>$N$3</f>
        <v>44499</v>
      </c>
    </row>
    <row r="485" spans="1:11" ht="10.5" customHeight="1" x14ac:dyDescent="0.2">
      <c r="A485" s="330" t="s">
        <v>14</v>
      </c>
      <c r="B485" s="297"/>
      <c r="C485" s="297"/>
      <c r="D485" s="190"/>
      <c r="E485" s="10">
        <f>$N$3</f>
        <v>44499</v>
      </c>
      <c r="G485" s="330" t="s">
        <v>14</v>
      </c>
      <c r="H485" s="297"/>
      <c r="I485" s="297"/>
      <c r="J485" s="190"/>
      <c r="K485" s="10">
        <f>$N$3</f>
        <v>44499</v>
      </c>
    </row>
    <row r="486" spans="1:11" ht="10.5" customHeight="1" x14ac:dyDescent="0.2">
      <c r="A486" s="330" t="s">
        <v>13</v>
      </c>
      <c r="B486" s="297"/>
      <c r="C486" s="297"/>
      <c r="D486" s="190"/>
      <c r="E486" s="13" t="s">
        <v>12</v>
      </c>
      <c r="G486" s="330" t="s">
        <v>13</v>
      </c>
      <c r="H486" s="297"/>
      <c r="I486" s="297"/>
      <c r="J486" s="190"/>
      <c r="K486" s="13" t="s">
        <v>12</v>
      </c>
    </row>
    <row r="487" spans="1:11" ht="10.5" customHeight="1" x14ac:dyDescent="0.2">
      <c r="A487" s="195"/>
      <c r="B487" s="36">
        <v>3017216119</v>
      </c>
      <c r="C487" s="36"/>
      <c r="D487" s="190"/>
      <c r="E487" s="333">
        <f>FACTURAS!F487</f>
        <v>0</v>
      </c>
      <c r="G487" s="195"/>
      <c r="H487" s="36">
        <v>3017216119</v>
      </c>
      <c r="I487" s="36"/>
      <c r="J487" s="190"/>
      <c r="K487" s="333">
        <f>FACTURAS!M487</f>
        <v>0</v>
      </c>
    </row>
    <row r="488" spans="1:11" ht="10.5" customHeight="1" x14ac:dyDescent="0.2">
      <c r="A488" s="335" t="s">
        <v>11</v>
      </c>
      <c r="B488" s="336"/>
      <c r="C488" s="336"/>
      <c r="D488" s="197"/>
      <c r="E488" s="334"/>
      <c r="G488" s="335" t="s">
        <v>11</v>
      </c>
      <c r="H488" s="336"/>
      <c r="I488" s="336"/>
      <c r="J488" s="197"/>
      <c r="K488" s="334"/>
    </row>
    <row r="489" spans="1:11" ht="10.5" customHeight="1" x14ac:dyDescent="0.2">
      <c r="A489" s="20" t="s">
        <v>10</v>
      </c>
      <c r="B489" s="313" t="e">
        <f>FACTURAS!B489</f>
        <v>#N/A</v>
      </c>
      <c r="C489" s="314"/>
      <c r="D489" s="314"/>
      <c r="E489" s="315"/>
      <c r="G489" s="20" t="s">
        <v>10</v>
      </c>
      <c r="H489" s="313" t="e">
        <f>FACTURAS!I489</f>
        <v>#N/A</v>
      </c>
      <c r="I489" s="314"/>
      <c r="J489" s="314"/>
      <c r="K489" s="315"/>
    </row>
    <row r="490" spans="1:11" ht="10.5" customHeight="1" x14ac:dyDescent="0.2">
      <c r="A490" s="21" t="s">
        <v>9</v>
      </c>
      <c r="B490" s="294" t="e">
        <f>FACTURAS!B490</f>
        <v>#N/A</v>
      </c>
      <c r="C490" s="295"/>
      <c r="D490" s="295"/>
      <c r="E490" s="296"/>
      <c r="G490" s="21" t="s">
        <v>9</v>
      </c>
      <c r="H490" s="294" t="e">
        <f>FACTURAS!I490</f>
        <v>#N/A</v>
      </c>
      <c r="I490" s="295"/>
      <c r="J490" s="295"/>
      <c r="K490" s="296"/>
    </row>
    <row r="491" spans="1:11" ht="10.5" customHeight="1" x14ac:dyDescent="0.2">
      <c r="A491" s="21" t="s">
        <v>8</v>
      </c>
      <c r="B491" s="294" t="e">
        <f>FACTURAS!B491</f>
        <v>#N/A</v>
      </c>
      <c r="C491" s="295"/>
      <c r="D491" s="295"/>
      <c r="E491" s="296"/>
      <c r="G491" s="21" t="s">
        <v>8</v>
      </c>
      <c r="H491" s="294" t="e">
        <f>FACTURAS!I491</f>
        <v>#N/A</v>
      </c>
      <c r="I491" s="295"/>
      <c r="J491" s="295"/>
      <c r="K491" s="296"/>
    </row>
    <row r="492" spans="1:11" ht="10.5" customHeight="1" x14ac:dyDescent="0.2">
      <c r="A492" s="21" t="s">
        <v>7</v>
      </c>
      <c r="B492" s="294" t="e">
        <f>FACTURAS!B492</f>
        <v>#N/A</v>
      </c>
      <c r="C492" s="295"/>
      <c r="D492" s="295"/>
      <c r="E492" s="296"/>
      <c r="G492" s="21" t="s">
        <v>7</v>
      </c>
      <c r="H492" s="294" t="e">
        <f>FACTURAS!I492</f>
        <v>#N/A</v>
      </c>
      <c r="I492" s="295"/>
      <c r="J492" s="295"/>
      <c r="K492" s="296"/>
    </row>
    <row r="493" spans="1:11" ht="10.5" customHeight="1" x14ac:dyDescent="0.2">
      <c r="A493" s="21" t="s">
        <v>6</v>
      </c>
      <c r="B493" s="294" t="e">
        <f>FACTURAS!B493</f>
        <v>#N/A</v>
      </c>
      <c r="C493" s="295"/>
      <c r="D493" s="295"/>
      <c r="E493" s="296"/>
      <c r="G493" s="21" t="s">
        <v>6</v>
      </c>
      <c r="H493" s="294" t="e">
        <f>FACTURAS!I493</f>
        <v>#N/A</v>
      </c>
      <c r="I493" s="295"/>
      <c r="J493" s="295"/>
      <c r="K493" s="296"/>
    </row>
    <row r="494" spans="1:11" ht="10.5" customHeight="1" x14ac:dyDescent="0.2">
      <c r="A494" s="22" t="s">
        <v>5</v>
      </c>
      <c r="B494" s="294" t="e">
        <f>FACTURAS!B494</f>
        <v>#N/A</v>
      </c>
      <c r="C494" s="295"/>
      <c r="D494" s="295"/>
      <c r="E494" s="296"/>
      <c r="G494" s="22" t="s">
        <v>5</v>
      </c>
      <c r="H494" s="294" t="e">
        <f>FACTURAS!I494</f>
        <v>#N/A</v>
      </c>
      <c r="I494" s="295"/>
      <c r="J494" s="295"/>
      <c r="K494" s="296"/>
    </row>
    <row r="495" spans="1:11" ht="10.5" customHeight="1" x14ac:dyDescent="0.2">
      <c r="A495" s="23" t="s">
        <v>4</v>
      </c>
      <c r="B495" s="291" t="e">
        <f>FACTURAS!B495</f>
        <v>#N/A</v>
      </c>
      <c r="C495" s="292"/>
      <c r="D495" s="292"/>
      <c r="E495" s="293"/>
      <c r="G495" s="23" t="s">
        <v>4</v>
      </c>
      <c r="H495" s="291" t="e">
        <f>FACTURAS!I495</f>
        <v>#N/A</v>
      </c>
      <c r="I495" s="292"/>
      <c r="J495" s="292"/>
      <c r="K495" s="293"/>
    </row>
    <row r="496" spans="1:11" ht="10.5" customHeight="1" x14ac:dyDescent="0.2">
      <c r="A496" s="24" t="s">
        <v>3</v>
      </c>
      <c r="B496" s="341" t="s">
        <v>2</v>
      </c>
      <c r="C496" s="342"/>
      <c r="D496" s="26"/>
      <c r="E496" s="27" t="s">
        <v>1</v>
      </c>
      <c r="G496" s="24" t="s">
        <v>3</v>
      </c>
      <c r="H496" s="341" t="s">
        <v>2</v>
      </c>
      <c r="I496" s="342"/>
      <c r="J496" s="26"/>
      <c r="K496" s="27" t="s">
        <v>1</v>
      </c>
    </row>
    <row r="497" spans="1:11" ht="10.5" customHeight="1" x14ac:dyDescent="0.2">
      <c r="A497" s="198" t="str">
        <f>IF(FACTURAS!A497=0,"",FACTURAS!A497)</f>
        <v/>
      </c>
      <c r="B497" s="313" t="str">
        <f>IF(FACTURAS!B497="","",FACTURAS!B497)</f>
        <v/>
      </c>
      <c r="C497" s="339"/>
      <c r="D497" s="199" t="e">
        <f>VLOOKUP(B497,BDPRODUCTOS!$B:$C,2,0)</f>
        <v>#N/A</v>
      </c>
      <c r="E497" s="31" t="str">
        <f>FACTURAS!F497</f>
        <v/>
      </c>
      <c r="G497" s="198" t="str">
        <f>IF(FACTURAS!H497=0,"",FACTURAS!H497)</f>
        <v/>
      </c>
      <c r="H497" s="313" t="str">
        <f>IF(FACTURAS!I497="","",FACTURAS!I497)</f>
        <v/>
      </c>
      <c r="I497" s="339"/>
      <c r="J497" s="199" t="e">
        <f>VLOOKUP(H497,BDPRODUCTOS!$B:$C,2,0)</f>
        <v>#N/A</v>
      </c>
      <c r="K497" s="31" t="str">
        <f>FACTURAS!M497</f>
        <v/>
      </c>
    </row>
    <row r="498" spans="1:11" ht="10.5" customHeight="1" x14ac:dyDescent="0.2">
      <c r="A498" s="201" t="str">
        <f>IF(FACTURAS!A498=0,"",FACTURAS!A498)</f>
        <v/>
      </c>
      <c r="B498" s="328" t="str">
        <f>IF(FACTURAS!B498="","",FACTURAS!B498)</f>
        <v/>
      </c>
      <c r="C498" s="329"/>
      <c r="D498" s="202" t="e">
        <f>VLOOKUP(B498,BDPRODUCTOS!$B:$C,2,0)</f>
        <v>#N/A</v>
      </c>
      <c r="E498" s="31" t="str">
        <f>FACTURAS!F498</f>
        <v/>
      </c>
      <c r="G498" s="201" t="str">
        <f>IF(FACTURAS!H498=0,"",FACTURAS!H498)</f>
        <v/>
      </c>
      <c r="H498" s="328" t="str">
        <f>IF(FACTURAS!I498="","",FACTURAS!I498)</f>
        <v/>
      </c>
      <c r="I498" s="329"/>
      <c r="J498" s="202" t="e">
        <f>VLOOKUP(H498,BDPRODUCTOS!$B:$C,2,0)</f>
        <v>#N/A</v>
      </c>
      <c r="K498" s="31" t="str">
        <f>FACTURAS!M498</f>
        <v/>
      </c>
    </row>
    <row r="499" spans="1:11" ht="10.5" customHeight="1" x14ac:dyDescent="0.2">
      <c r="A499" s="201" t="str">
        <f>IF(FACTURAS!A499=0,"",FACTURAS!A499)</f>
        <v/>
      </c>
      <c r="B499" s="328" t="str">
        <f>IF(FACTURAS!B499="","",FACTURAS!B499)</f>
        <v/>
      </c>
      <c r="C499" s="329"/>
      <c r="D499" s="202" t="e">
        <f>VLOOKUP(B499,BDPRODUCTOS!$B:$C,2,0)</f>
        <v>#N/A</v>
      </c>
      <c r="E499" s="31" t="str">
        <f>FACTURAS!F499</f>
        <v/>
      </c>
      <c r="G499" s="201" t="str">
        <f>IF(FACTURAS!H499=0,"",FACTURAS!H499)</f>
        <v/>
      </c>
      <c r="H499" s="328" t="str">
        <f>IF(FACTURAS!I499="","",FACTURAS!I499)</f>
        <v/>
      </c>
      <c r="I499" s="329"/>
      <c r="J499" s="202" t="e">
        <f>VLOOKUP(H499,BDPRODUCTOS!$B:$C,2,0)</f>
        <v>#N/A</v>
      </c>
      <c r="K499" s="31" t="str">
        <f>FACTURAS!M499</f>
        <v/>
      </c>
    </row>
    <row r="500" spans="1:11" ht="10.5" customHeight="1" x14ac:dyDescent="0.2">
      <c r="A500" s="201" t="str">
        <f>IF(FACTURAS!A500=0,"",FACTURAS!A500)</f>
        <v/>
      </c>
      <c r="B500" s="328" t="str">
        <f>IF(FACTURAS!B500="","",FACTURAS!B500)</f>
        <v/>
      </c>
      <c r="C500" s="329"/>
      <c r="D500" s="202" t="e">
        <f>VLOOKUP(B500,BDPRODUCTOS!$B:$C,2,0)</f>
        <v>#N/A</v>
      </c>
      <c r="E500" s="31" t="str">
        <f>FACTURAS!F500</f>
        <v/>
      </c>
      <c r="G500" s="201" t="str">
        <f>IF(FACTURAS!H500=0,"",FACTURAS!H500)</f>
        <v/>
      </c>
      <c r="H500" s="328" t="str">
        <f>IF(FACTURAS!I500="","",FACTURAS!I500)</f>
        <v/>
      </c>
      <c r="I500" s="329"/>
      <c r="J500" s="202" t="e">
        <f>VLOOKUP(H500,BDPRODUCTOS!$B:$C,2,0)</f>
        <v>#N/A</v>
      </c>
      <c r="K500" s="31" t="str">
        <f>FACTURAS!M500</f>
        <v/>
      </c>
    </row>
    <row r="501" spans="1:11" ht="10.5" customHeight="1" x14ac:dyDescent="0.2">
      <c r="A501" s="201" t="str">
        <f>IF(FACTURAS!A501=0,"",FACTURAS!A501)</f>
        <v/>
      </c>
      <c r="B501" s="328" t="str">
        <f>IF(FACTURAS!B501="","",FACTURAS!B501)</f>
        <v/>
      </c>
      <c r="C501" s="329"/>
      <c r="D501" s="202" t="e">
        <f>VLOOKUP(B501,BDPRODUCTOS!$B:$C,2,0)</f>
        <v>#N/A</v>
      </c>
      <c r="E501" s="31" t="str">
        <f>FACTURAS!F501</f>
        <v/>
      </c>
      <c r="G501" s="201" t="str">
        <f>IF(FACTURAS!H501=0,"",FACTURAS!H501)</f>
        <v/>
      </c>
      <c r="H501" s="328" t="str">
        <f>IF(FACTURAS!I501="","",FACTURAS!I501)</f>
        <v/>
      </c>
      <c r="I501" s="329"/>
      <c r="J501" s="202" t="e">
        <f>VLOOKUP(H501,BDPRODUCTOS!$B:$C,2,0)</f>
        <v>#N/A</v>
      </c>
      <c r="K501" s="31" t="str">
        <f>FACTURAS!M501</f>
        <v/>
      </c>
    </row>
    <row r="502" spans="1:11" ht="10.5" customHeight="1" x14ac:dyDescent="0.2">
      <c r="A502" s="201" t="str">
        <f>IF(FACTURAS!A502=0,"",FACTURAS!A502)</f>
        <v/>
      </c>
      <c r="B502" s="328" t="str">
        <f>IF(FACTURAS!B502="","",FACTURAS!B502)</f>
        <v/>
      </c>
      <c r="C502" s="329"/>
      <c r="D502" s="202" t="e">
        <f>VLOOKUP(B502,BDPRODUCTOS!$B:$C,2,0)</f>
        <v>#N/A</v>
      </c>
      <c r="E502" s="31" t="str">
        <f>FACTURAS!F502</f>
        <v/>
      </c>
      <c r="G502" s="201" t="str">
        <f>IF(FACTURAS!H502=0,"",FACTURAS!H502)</f>
        <v/>
      </c>
      <c r="H502" s="328" t="str">
        <f>IF(FACTURAS!I502="","",FACTURAS!I502)</f>
        <v/>
      </c>
      <c r="I502" s="329"/>
      <c r="J502" s="202" t="e">
        <f>VLOOKUP(H502,BDPRODUCTOS!$B:$C,2,0)</f>
        <v>#N/A</v>
      </c>
      <c r="K502" s="31" t="str">
        <f>FACTURAS!M502</f>
        <v/>
      </c>
    </row>
    <row r="503" spans="1:11" ht="10.5" customHeight="1" x14ac:dyDescent="0.2">
      <c r="A503" s="201" t="str">
        <f>IF(FACTURAS!A503=0,"",FACTURAS!A503)</f>
        <v/>
      </c>
      <c r="B503" s="328" t="str">
        <f>IF(FACTURAS!B503="","",FACTURAS!B503)</f>
        <v/>
      </c>
      <c r="C503" s="329"/>
      <c r="D503" s="202" t="e">
        <f>VLOOKUP(B503,BDPRODUCTOS!$B:$C,2,0)</f>
        <v>#N/A</v>
      </c>
      <c r="E503" s="31" t="str">
        <f>FACTURAS!F503</f>
        <v/>
      </c>
      <c r="G503" s="201" t="str">
        <f>IF(FACTURAS!H503=0,"",FACTURAS!H503)</f>
        <v/>
      </c>
      <c r="H503" s="328" t="str">
        <f>IF(FACTURAS!I503="","",FACTURAS!I503)</f>
        <v/>
      </c>
      <c r="I503" s="329"/>
      <c r="J503" s="202" t="e">
        <f>VLOOKUP(H503,BDPRODUCTOS!$B:$C,2,0)</f>
        <v>#N/A</v>
      </c>
      <c r="K503" s="31" t="str">
        <f>FACTURAS!M503</f>
        <v/>
      </c>
    </row>
    <row r="504" spans="1:11" ht="10.5" customHeight="1" x14ac:dyDescent="0.2">
      <c r="A504" s="201" t="str">
        <f>IF(FACTURAS!A504=0,"",FACTURAS!A504)</f>
        <v/>
      </c>
      <c r="B504" s="328" t="str">
        <f>IF(FACTURAS!B504="","",FACTURAS!B504)</f>
        <v/>
      </c>
      <c r="C504" s="329"/>
      <c r="D504" s="202" t="e">
        <f>VLOOKUP(B504,BDPRODUCTOS!$B:$C,2,0)</f>
        <v>#N/A</v>
      </c>
      <c r="E504" s="31" t="str">
        <f>FACTURAS!F504</f>
        <v/>
      </c>
      <c r="G504" s="201" t="str">
        <f>IF(FACTURAS!H504=0,"",FACTURAS!H504)</f>
        <v/>
      </c>
      <c r="H504" s="328" t="str">
        <f>IF(FACTURAS!I504="","",FACTURAS!I504)</f>
        <v/>
      </c>
      <c r="I504" s="329"/>
      <c r="J504" s="202" t="e">
        <f>VLOOKUP(H504,BDPRODUCTOS!$B:$C,2,0)</f>
        <v>#N/A</v>
      </c>
      <c r="K504" s="31" t="str">
        <f>FACTURAS!M504</f>
        <v/>
      </c>
    </row>
    <row r="505" spans="1:11" ht="10.5" customHeight="1" x14ac:dyDescent="0.2">
      <c r="A505" s="201" t="str">
        <f>IF(FACTURAS!A505=0,"",FACTURAS!A505)</f>
        <v/>
      </c>
      <c r="B505" s="328" t="str">
        <f>IF(FACTURAS!B505="","",FACTURAS!B505)</f>
        <v/>
      </c>
      <c r="C505" s="329"/>
      <c r="D505" s="202" t="e">
        <f>VLOOKUP(B505,BDPRODUCTOS!$B:$C,2,0)</f>
        <v>#N/A</v>
      </c>
      <c r="E505" s="31" t="str">
        <f>FACTURAS!F505</f>
        <v/>
      </c>
      <c r="G505" s="201" t="str">
        <f>IF(FACTURAS!H505=0,"",FACTURAS!H505)</f>
        <v/>
      </c>
      <c r="H505" s="328" t="str">
        <f>IF(FACTURAS!I505="","",FACTURAS!I505)</f>
        <v/>
      </c>
      <c r="I505" s="329"/>
      <c r="J505" s="202" t="e">
        <f>VLOOKUP(H505,BDPRODUCTOS!$B:$C,2,0)</f>
        <v>#N/A</v>
      </c>
      <c r="K505" s="31" t="str">
        <f>FACTURAS!M505</f>
        <v/>
      </c>
    </row>
    <row r="506" spans="1:11" ht="10.5" customHeight="1" x14ac:dyDescent="0.2">
      <c r="A506" s="201" t="str">
        <f>IF(FACTURAS!A506=0,"",FACTURAS!A506)</f>
        <v/>
      </c>
      <c r="B506" s="328" t="str">
        <f>IF(FACTURAS!B506="","",FACTURAS!B506)</f>
        <v/>
      </c>
      <c r="C506" s="329"/>
      <c r="D506" s="202" t="e">
        <f>VLOOKUP(B506,BDPRODUCTOS!$B:$C,2,0)</f>
        <v>#N/A</v>
      </c>
      <c r="E506" s="31" t="str">
        <f>FACTURAS!F506</f>
        <v/>
      </c>
      <c r="G506" s="201" t="str">
        <f>IF(FACTURAS!H506=0,"",FACTURAS!H506)</f>
        <v/>
      </c>
      <c r="H506" s="328" t="str">
        <f>IF(FACTURAS!I506="","",FACTURAS!I506)</f>
        <v/>
      </c>
      <c r="I506" s="329"/>
      <c r="J506" s="202" t="e">
        <f>VLOOKUP(H506,BDPRODUCTOS!$B:$C,2,0)</f>
        <v>#N/A</v>
      </c>
      <c r="K506" s="31" t="str">
        <f>FACTURAS!M506</f>
        <v/>
      </c>
    </row>
    <row r="507" spans="1:11" ht="10.5" customHeight="1" x14ac:dyDescent="0.2">
      <c r="A507" s="201" t="str">
        <f>IF(FACTURAS!A507=0,"",FACTURAS!A507)</f>
        <v/>
      </c>
      <c r="B507" s="328" t="str">
        <f>IF(FACTURAS!B507="","",FACTURAS!B507)</f>
        <v/>
      </c>
      <c r="C507" s="329"/>
      <c r="D507" s="202" t="e">
        <f>VLOOKUP(B507,BDPRODUCTOS!$B:$C,2,0)</f>
        <v>#N/A</v>
      </c>
      <c r="E507" s="31" t="str">
        <f>FACTURAS!F507</f>
        <v/>
      </c>
      <c r="G507" s="201" t="str">
        <f>IF(FACTURAS!H507=0,"",FACTURAS!H507)</f>
        <v/>
      </c>
      <c r="H507" s="328" t="str">
        <f>IF(FACTURAS!I507="","",FACTURAS!I507)</f>
        <v/>
      </c>
      <c r="I507" s="329"/>
      <c r="J507" s="202" t="e">
        <f>VLOOKUP(H507,BDPRODUCTOS!$B:$C,2,0)</f>
        <v>#N/A</v>
      </c>
      <c r="K507" s="31" t="str">
        <f>FACTURAS!M507</f>
        <v/>
      </c>
    </row>
    <row r="508" spans="1:11" ht="10.5" customHeight="1" x14ac:dyDescent="0.2">
      <c r="A508" s="201" t="str">
        <f>IF(FACTURAS!A508=0,"",FACTURAS!A508)</f>
        <v/>
      </c>
      <c r="B508" s="328" t="str">
        <f>IF(FACTURAS!B508="","",FACTURAS!B508)</f>
        <v/>
      </c>
      <c r="C508" s="329"/>
      <c r="D508" s="202" t="e">
        <f>VLOOKUP(B508,BDPRODUCTOS!$B:$C,2,0)</f>
        <v>#N/A</v>
      </c>
      <c r="E508" s="31" t="str">
        <f>FACTURAS!F508</f>
        <v/>
      </c>
      <c r="G508" s="201" t="str">
        <f>IF(FACTURAS!H508=0,"",FACTURAS!H508)</f>
        <v/>
      </c>
      <c r="H508" s="328" t="str">
        <f>IF(FACTURAS!I508="","",FACTURAS!I508)</f>
        <v/>
      </c>
      <c r="I508" s="329"/>
      <c r="J508" s="202" t="e">
        <f>VLOOKUP(H508,BDPRODUCTOS!$B:$C,2,0)</f>
        <v>#N/A</v>
      </c>
      <c r="K508" s="31" t="str">
        <f>FACTURAS!M508</f>
        <v/>
      </c>
    </row>
    <row r="509" spans="1:11" ht="10.5" customHeight="1" x14ac:dyDescent="0.2">
      <c r="A509" s="201" t="str">
        <f>IF(FACTURAS!A509=0,"",FACTURAS!A509)</f>
        <v/>
      </c>
      <c r="B509" s="328" t="str">
        <f>IF(FACTURAS!B509="","",FACTURAS!B509)</f>
        <v/>
      </c>
      <c r="C509" s="329"/>
      <c r="D509" s="202" t="e">
        <f>VLOOKUP(B509,BDPRODUCTOS!$B:$C,2,0)</f>
        <v>#N/A</v>
      </c>
      <c r="E509" s="31" t="str">
        <f>FACTURAS!F509</f>
        <v/>
      </c>
      <c r="G509" s="201" t="str">
        <f>IF(FACTURAS!H509=0,"",FACTURAS!H509)</f>
        <v/>
      </c>
      <c r="H509" s="328" t="str">
        <f>IF(FACTURAS!I509="","",FACTURAS!I509)</f>
        <v/>
      </c>
      <c r="I509" s="329"/>
      <c r="J509" s="202" t="e">
        <f>VLOOKUP(H509,BDPRODUCTOS!$B:$C,2,0)</f>
        <v>#N/A</v>
      </c>
      <c r="K509" s="31" t="str">
        <f>FACTURAS!M509</f>
        <v/>
      </c>
    </row>
    <row r="510" spans="1:11" ht="10.5" customHeight="1" x14ac:dyDescent="0.2">
      <c r="A510" s="201" t="str">
        <f>IF(FACTURAS!A510=0,"",FACTURAS!A510)</f>
        <v/>
      </c>
      <c r="B510" s="337" t="str">
        <f>IF(FACTURAS!B510="","",FACTURAS!B510)</f>
        <v/>
      </c>
      <c r="C510" s="329"/>
      <c r="D510" s="204" t="e">
        <f>VLOOKUP(B510,BDPRODUCTOS!$B:$C,2,0)</f>
        <v>#N/A</v>
      </c>
      <c r="E510" s="31" t="str">
        <f>FACTURAS!F510</f>
        <v/>
      </c>
      <c r="G510" s="201" t="str">
        <f>IF(FACTURAS!H510=0,"",FACTURAS!H510)</f>
        <v/>
      </c>
      <c r="H510" s="337" t="str">
        <f>IF(FACTURAS!I510="","",FACTURAS!I510)</f>
        <v/>
      </c>
      <c r="I510" s="338"/>
      <c r="J510" s="204" t="e">
        <f>VLOOKUP(H510,BDPRODUCTOS!$B:$C,2,0)</f>
        <v>#N/A</v>
      </c>
      <c r="K510" s="31" t="str">
        <f>FACTURAS!M510</f>
        <v/>
      </c>
    </row>
    <row r="511" spans="1:11" ht="20.100000000000001" customHeight="1" x14ac:dyDescent="0.2">
      <c r="A511" s="42"/>
      <c r="B511" s="205" t="s">
        <v>0</v>
      </c>
      <c r="C511" s="298">
        <f>SUM(E497:E510)</f>
        <v>0</v>
      </c>
      <c r="D511" s="299"/>
      <c r="E511" s="300"/>
      <c r="G511" s="42"/>
      <c r="H511" s="205" t="s">
        <v>0</v>
      </c>
      <c r="I511" s="298">
        <f>SUM(K497:K510)</f>
        <v>0</v>
      </c>
      <c r="J511" s="299"/>
      <c r="K511" s="300"/>
    </row>
    <row r="514" spans="1:11" ht="15" customHeight="1" x14ac:dyDescent="0.2">
      <c r="A514" s="331" t="s">
        <v>17</v>
      </c>
      <c r="B514" s="307"/>
      <c r="C514" s="307"/>
      <c r="D514" s="188"/>
      <c r="E514" s="3" t="s">
        <v>16</v>
      </c>
      <c r="G514" s="331" t="s">
        <v>17</v>
      </c>
      <c r="H514" s="307"/>
      <c r="I514" s="307"/>
      <c r="J514" s="188"/>
      <c r="K514" s="3" t="s">
        <v>16</v>
      </c>
    </row>
    <row r="515" spans="1:11" ht="15" customHeight="1" x14ac:dyDescent="0.2">
      <c r="A515" s="332"/>
      <c r="B515" s="309"/>
      <c r="C515" s="309"/>
      <c r="D515" s="189"/>
      <c r="E515" s="5">
        <f>$N$3</f>
        <v>44499</v>
      </c>
      <c r="G515" s="332"/>
      <c r="H515" s="309"/>
      <c r="I515" s="309"/>
      <c r="J515" s="189"/>
      <c r="K515" s="5">
        <f>$N$3</f>
        <v>44499</v>
      </c>
    </row>
    <row r="516" spans="1:11" ht="10.5" customHeight="1" x14ac:dyDescent="0.2">
      <c r="A516" s="330" t="s">
        <v>15</v>
      </c>
      <c r="B516" s="297"/>
      <c r="C516" s="297"/>
      <c r="D516" s="190"/>
      <c r="E516" s="7">
        <f>$N$3</f>
        <v>44499</v>
      </c>
      <c r="G516" s="330" t="s">
        <v>15</v>
      </c>
      <c r="H516" s="297"/>
      <c r="I516" s="297"/>
      <c r="J516" s="190"/>
      <c r="K516" s="7">
        <f>$N$3</f>
        <v>44499</v>
      </c>
    </row>
    <row r="517" spans="1:11" ht="10.5" customHeight="1" x14ac:dyDescent="0.2">
      <c r="A517" s="330" t="s">
        <v>14</v>
      </c>
      <c r="B517" s="297"/>
      <c r="C517" s="297"/>
      <c r="D517" s="190"/>
      <c r="E517" s="10">
        <f>$N$3</f>
        <v>44499</v>
      </c>
      <c r="G517" s="330" t="s">
        <v>14</v>
      </c>
      <c r="H517" s="297"/>
      <c r="I517" s="297"/>
      <c r="J517" s="190"/>
      <c r="K517" s="10">
        <f>$N$3</f>
        <v>44499</v>
      </c>
    </row>
    <row r="518" spans="1:11" ht="10.5" customHeight="1" x14ac:dyDescent="0.2">
      <c r="A518" s="330" t="s">
        <v>13</v>
      </c>
      <c r="B518" s="297"/>
      <c r="C518" s="297"/>
      <c r="D518" s="190"/>
      <c r="E518" s="13" t="s">
        <v>12</v>
      </c>
      <c r="G518" s="330" t="s">
        <v>13</v>
      </c>
      <c r="H518" s="297"/>
      <c r="I518" s="297"/>
      <c r="J518" s="190"/>
      <c r="K518" s="13" t="s">
        <v>12</v>
      </c>
    </row>
    <row r="519" spans="1:11" ht="10.5" customHeight="1" x14ac:dyDescent="0.2">
      <c r="A519" s="195"/>
      <c r="B519" s="36">
        <v>3017216119</v>
      </c>
      <c r="C519" s="36"/>
      <c r="D519" s="190"/>
      <c r="E519" s="333">
        <f>FACTURAS!F519</f>
        <v>0</v>
      </c>
      <c r="G519" s="195"/>
      <c r="H519" s="36">
        <v>3017216119</v>
      </c>
      <c r="I519" s="36"/>
      <c r="J519" s="190"/>
      <c r="K519" s="333">
        <f>FACTURAS!M519</f>
        <v>0</v>
      </c>
    </row>
    <row r="520" spans="1:11" ht="10.5" customHeight="1" x14ac:dyDescent="0.2">
      <c r="A520" s="335" t="s">
        <v>11</v>
      </c>
      <c r="B520" s="336"/>
      <c r="C520" s="336"/>
      <c r="D520" s="197"/>
      <c r="E520" s="334"/>
      <c r="G520" s="335" t="s">
        <v>11</v>
      </c>
      <c r="H520" s="336"/>
      <c r="I520" s="336"/>
      <c r="J520" s="197"/>
      <c r="K520" s="334"/>
    </row>
    <row r="521" spans="1:11" ht="10.5" customHeight="1" x14ac:dyDescent="0.2">
      <c r="A521" s="20" t="s">
        <v>10</v>
      </c>
      <c r="B521" s="313" t="e">
        <f>FACTURAS!B521</f>
        <v>#N/A</v>
      </c>
      <c r="C521" s="314"/>
      <c r="D521" s="314"/>
      <c r="E521" s="315"/>
      <c r="G521" s="20" t="s">
        <v>10</v>
      </c>
      <c r="H521" s="313" t="e">
        <f>FACTURAS!I521</f>
        <v>#N/A</v>
      </c>
      <c r="I521" s="314"/>
      <c r="J521" s="314"/>
      <c r="K521" s="315"/>
    </row>
    <row r="522" spans="1:11" ht="10.5" customHeight="1" x14ac:dyDescent="0.2">
      <c r="A522" s="21" t="s">
        <v>9</v>
      </c>
      <c r="B522" s="294" t="e">
        <f>FACTURAS!B522</f>
        <v>#N/A</v>
      </c>
      <c r="C522" s="295"/>
      <c r="D522" s="295"/>
      <c r="E522" s="296"/>
      <c r="G522" s="21" t="s">
        <v>9</v>
      </c>
      <c r="H522" s="294" t="e">
        <f>FACTURAS!I522</f>
        <v>#N/A</v>
      </c>
      <c r="I522" s="295"/>
      <c r="J522" s="295"/>
      <c r="K522" s="296"/>
    </row>
    <row r="523" spans="1:11" ht="10.5" customHeight="1" x14ac:dyDescent="0.2">
      <c r="A523" s="21" t="s">
        <v>8</v>
      </c>
      <c r="B523" s="294" t="e">
        <f>FACTURAS!B523</f>
        <v>#N/A</v>
      </c>
      <c r="C523" s="295"/>
      <c r="D523" s="295"/>
      <c r="E523" s="296"/>
      <c r="G523" s="21" t="s">
        <v>8</v>
      </c>
      <c r="H523" s="294" t="e">
        <f>FACTURAS!I523</f>
        <v>#N/A</v>
      </c>
      <c r="I523" s="295"/>
      <c r="J523" s="295"/>
      <c r="K523" s="296"/>
    </row>
    <row r="524" spans="1:11" ht="10.5" customHeight="1" x14ac:dyDescent="0.2">
      <c r="A524" s="21" t="s">
        <v>7</v>
      </c>
      <c r="B524" s="294" t="e">
        <f>FACTURAS!B524</f>
        <v>#N/A</v>
      </c>
      <c r="C524" s="295"/>
      <c r="D524" s="295"/>
      <c r="E524" s="296"/>
      <c r="G524" s="21" t="s">
        <v>7</v>
      </c>
      <c r="H524" s="294" t="e">
        <f>FACTURAS!I524</f>
        <v>#N/A</v>
      </c>
      <c r="I524" s="295"/>
      <c r="J524" s="295"/>
      <c r="K524" s="296"/>
    </row>
    <row r="525" spans="1:11" ht="10.5" customHeight="1" x14ac:dyDescent="0.2">
      <c r="A525" s="21" t="s">
        <v>6</v>
      </c>
      <c r="B525" s="294" t="e">
        <f>FACTURAS!B525</f>
        <v>#N/A</v>
      </c>
      <c r="C525" s="295"/>
      <c r="D525" s="295"/>
      <c r="E525" s="296"/>
      <c r="G525" s="21" t="s">
        <v>6</v>
      </c>
      <c r="H525" s="294" t="e">
        <f>FACTURAS!I525</f>
        <v>#N/A</v>
      </c>
      <c r="I525" s="295"/>
      <c r="J525" s="295"/>
      <c r="K525" s="296"/>
    </row>
    <row r="526" spans="1:11" ht="10.5" customHeight="1" x14ac:dyDescent="0.2">
      <c r="A526" s="22" t="s">
        <v>5</v>
      </c>
      <c r="B526" s="294" t="e">
        <f>FACTURAS!B526</f>
        <v>#N/A</v>
      </c>
      <c r="C526" s="295"/>
      <c r="D526" s="295"/>
      <c r="E526" s="296"/>
      <c r="G526" s="22" t="s">
        <v>5</v>
      </c>
      <c r="H526" s="294" t="e">
        <f>FACTURAS!I526</f>
        <v>#N/A</v>
      </c>
      <c r="I526" s="295"/>
      <c r="J526" s="295"/>
      <c r="K526" s="296"/>
    </row>
    <row r="527" spans="1:11" ht="10.5" customHeight="1" x14ac:dyDescent="0.2">
      <c r="A527" s="23" t="s">
        <v>4</v>
      </c>
      <c r="B527" s="291" t="e">
        <f>FACTURAS!B527</f>
        <v>#N/A</v>
      </c>
      <c r="C527" s="292"/>
      <c r="D527" s="292"/>
      <c r="E527" s="293"/>
      <c r="G527" s="23" t="s">
        <v>4</v>
      </c>
      <c r="H527" s="291" t="e">
        <f>FACTURAS!I527</f>
        <v>#N/A</v>
      </c>
      <c r="I527" s="292"/>
      <c r="J527" s="292"/>
      <c r="K527" s="293"/>
    </row>
    <row r="528" spans="1:11" ht="10.5" customHeight="1" x14ac:dyDescent="0.2">
      <c r="A528" s="24" t="s">
        <v>3</v>
      </c>
      <c r="B528" s="341" t="s">
        <v>2</v>
      </c>
      <c r="C528" s="342"/>
      <c r="D528" s="26"/>
      <c r="E528" s="27" t="s">
        <v>1</v>
      </c>
      <c r="G528" s="24" t="s">
        <v>3</v>
      </c>
      <c r="H528" s="341" t="s">
        <v>2</v>
      </c>
      <c r="I528" s="342"/>
      <c r="J528" s="26"/>
      <c r="K528" s="27" t="s">
        <v>1</v>
      </c>
    </row>
    <row r="529" spans="1:11" ht="10.5" customHeight="1" x14ac:dyDescent="0.2">
      <c r="A529" s="198" t="str">
        <f>IF(FACTURAS!A529=0,"",FACTURAS!A529)</f>
        <v/>
      </c>
      <c r="B529" s="313" t="str">
        <f>IF(FACTURAS!B529="","",FACTURAS!B529)</f>
        <v/>
      </c>
      <c r="C529" s="339"/>
      <c r="D529" s="199" t="e">
        <f>VLOOKUP(B529,BDPRODUCTOS!$B:$C,2,0)</f>
        <v>#N/A</v>
      </c>
      <c r="E529" s="31" t="str">
        <f>FACTURAS!F529</f>
        <v/>
      </c>
      <c r="G529" s="198" t="str">
        <f>IF(FACTURAS!H529=0,"",FACTURAS!H529)</f>
        <v/>
      </c>
      <c r="H529" s="313" t="str">
        <f>IF(FACTURAS!I529="","",FACTURAS!I529)</f>
        <v/>
      </c>
      <c r="I529" s="339"/>
      <c r="J529" s="199" t="e">
        <f>VLOOKUP(H529,BDPRODUCTOS!$B:$C,2,0)</f>
        <v>#N/A</v>
      </c>
      <c r="K529" s="31" t="str">
        <f>FACTURAS!M529</f>
        <v/>
      </c>
    </row>
    <row r="530" spans="1:11" ht="10.5" customHeight="1" x14ac:dyDescent="0.2">
      <c r="A530" s="201" t="str">
        <f>IF(FACTURAS!A530=0,"",FACTURAS!A530)</f>
        <v/>
      </c>
      <c r="B530" s="328" t="str">
        <f>IF(FACTURAS!B530="","",FACTURAS!B530)</f>
        <v/>
      </c>
      <c r="C530" s="329"/>
      <c r="D530" s="202" t="e">
        <f>VLOOKUP(B530,BDPRODUCTOS!$B:$C,2,0)</f>
        <v>#N/A</v>
      </c>
      <c r="E530" s="31" t="str">
        <f>FACTURAS!F530</f>
        <v/>
      </c>
      <c r="G530" s="201" t="str">
        <f>IF(FACTURAS!H530=0,"",FACTURAS!H530)</f>
        <v/>
      </c>
      <c r="H530" s="328" t="str">
        <f>IF(FACTURAS!I530="","",FACTURAS!I530)</f>
        <v/>
      </c>
      <c r="I530" s="329"/>
      <c r="J530" s="202" t="e">
        <f>VLOOKUP(H530,BDPRODUCTOS!$B:$C,2,0)</f>
        <v>#N/A</v>
      </c>
      <c r="K530" s="31" t="str">
        <f>FACTURAS!M530</f>
        <v/>
      </c>
    </row>
    <row r="531" spans="1:11" ht="10.5" customHeight="1" x14ac:dyDescent="0.2">
      <c r="A531" s="201" t="str">
        <f>IF(FACTURAS!A531=0,"",FACTURAS!A531)</f>
        <v/>
      </c>
      <c r="B531" s="328" t="str">
        <f>IF(FACTURAS!B531="","",FACTURAS!B531)</f>
        <v/>
      </c>
      <c r="C531" s="329"/>
      <c r="D531" s="202" t="e">
        <f>VLOOKUP(B531,BDPRODUCTOS!$B:$C,2,0)</f>
        <v>#N/A</v>
      </c>
      <c r="E531" s="31" t="str">
        <f>FACTURAS!F531</f>
        <v/>
      </c>
      <c r="G531" s="201" t="str">
        <f>IF(FACTURAS!H531=0,"",FACTURAS!H531)</f>
        <v/>
      </c>
      <c r="H531" s="328" t="str">
        <f>IF(FACTURAS!I531="","",FACTURAS!I531)</f>
        <v/>
      </c>
      <c r="I531" s="329"/>
      <c r="J531" s="202" t="e">
        <f>VLOOKUP(H531,BDPRODUCTOS!$B:$C,2,0)</f>
        <v>#N/A</v>
      </c>
      <c r="K531" s="31" t="str">
        <f>FACTURAS!M531</f>
        <v/>
      </c>
    </row>
    <row r="532" spans="1:11" ht="10.5" customHeight="1" x14ac:dyDescent="0.2">
      <c r="A532" s="201" t="str">
        <f>IF(FACTURAS!A532=0,"",FACTURAS!A532)</f>
        <v/>
      </c>
      <c r="B532" s="328" t="str">
        <f>IF(FACTURAS!B532="","",FACTURAS!B532)</f>
        <v/>
      </c>
      <c r="C532" s="329"/>
      <c r="D532" s="202" t="e">
        <f>VLOOKUP(B532,BDPRODUCTOS!$B:$C,2,0)</f>
        <v>#N/A</v>
      </c>
      <c r="E532" s="31" t="str">
        <f>FACTURAS!F532</f>
        <v/>
      </c>
      <c r="G532" s="201" t="str">
        <f>IF(FACTURAS!H532=0,"",FACTURAS!H532)</f>
        <v/>
      </c>
      <c r="H532" s="328" t="str">
        <f>IF(FACTURAS!I532="","",FACTURAS!I532)</f>
        <v/>
      </c>
      <c r="I532" s="329"/>
      <c r="J532" s="202" t="e">
        <f>VLOOKUP(H532,BDPRODUCTOS!$B:$C,2,0)</f>
        <v>#N/A</v>
      </c>
      <c r="K532" s="31" t="str">
        <f>FACTURAS!M532</f>
        <v/>
      </c>
    </row>
    <row r="533" spans="1:11" ht="10.5" customHeight="1" x14ac:dyDescent="0.2">
      <c r="A533" s="201" t="str">
        <f>IF(FACTURAS!A533=0,"",FACTURAS!A533)</f>
        <v/>
      </c>
      <c r="B533" s="328" t="str">
        <f>IF(FACTURAS!B533="","",FACTURAS!B533)</f>
        <v/>
      </c>
      <c r="C533" s="329"/>
      <c r="D533" s="202" t="e">
        <f>VLOOKUP(B533,BDPRODUCTOS!$B:$C,2,0)</f>
        <v>#N/A</v>
      </c>
      <c r="E533" s="31" t="str">
        <f>FACTURAS!F533</f>
        <v/>
      </c>
      <c r="G533" s="201" t="str">
        <f>IF(FACTURAS!H533=0,"",FACTURAS!H533)</f>
        <v/>
      </c>
      <c r="H533" s="328" t="str">
        <f>IF(FACTURAS!I533="","",FACTURAS!I533)</f>
        <v/>
      </c>
      <c r="I533" s="329"/>
      <c r="J533" s="202" t="e">
        <f>VLOOKUP(H533,BDPRODUCTOS!$B:$C,2,0)</f>
        <v>#N/A</v>
      </c>
      <c r="K533" s="31" t="str">
        <f>FACTURAS!M533</f>
        <v/>
      </c>
    </row>
    <row r="534" spans="1:11" ht="10.5" customHeight="1" x14ac:dyDescent="0.2">
      <c r="A534" s="201" t="str">
        <f>IF(FACTURAS!A534=0,"",FACTURAS!A534)</f>
        <v/>
      </c>
      <c r="B534" s="328" t="str">
        <f>IF(FACTURAS!B534="","",FACTURAS!B534)</f>
        <v/>
      </c>
      <c r="C534" s="329"/>
      <c r="D534" s="202" t="e">
        <f>VLOOKUP(B534,BDPRODUCTOS!$B:$C,2,0)</f>
        <v>#N/A</v>
      </c>
      <c r="E534" s="31" t="str">
        <f>FACTURAS!F534</f>
        <v/>
      </c>
      <c r="G534" s="201" t="str">
        <f>IF(FACTURAS!H534=0,"",FACTURAS!H534)</f>
        <v/>
      </c>
      <c r="H534" s="328" t="str">
        <f>IF(FACTURAS!I534="","",FACTURAS!I534)</f>
        <v/>
      </c>
      <c r="I534" s="329"/>
      <c r="J534" s="202" t="e">
        <f>VLOOKUP(H534,BDPRODUCTOS!$B:$C,2,0)</f>
        <v>#N/A</v>
      </c>
      <c r="K534" s="31" t="str">
        <f>FACTURAS!M534</f>
        <v/>
      </c>
    </row>
    <row r="535" spans="1:11" ht="10.5" customHeight="1" x14ac:dyDescent="0.2">
      <c r="A535" s="201" t="str">
        <f>IF(FACTURAS!A535=0,"",FACTURAS!A535)</f>
        <v/>
      </c>
      <c r="B535" s="328" t="str">
        <f>IF(FACTURAS!B535="","",FACTURAS!B535)</f>
        <v/>
      </c>
      <c r="C535" s="329"/>
      <c r="D535" s="202" t="e">
        <f>VLOOKUP(B535,BDPRODUCTOS!$B:$C,2,0)</f>
        <v>#N/A</v>
      </c>
      <c r="E535" s="31" t="str">
        <f>FACTURAS!F535</f>
        <v/>
      </c>
      <c r="G535" s="201" t="str">
        <f>IF(FACTURAS!H535=0,"",FACTURAS!H535)</f>
        <v/>
      </c>
      <c r="H535" s="328" t="str">
        <f>IF(FACTURAS!I535="","",FACTURAS!I535)</f>
        <v/>
      </c>
      <c r="I535" s="329"/>
      <c r="J535" s="202" t="e">
        <f>VLOOKUP(H535,BDPRODUCTOS!$B:$C,2,0)</f>
        <v>#N/A</v>
      </c>
      <c r="K535" s="31" t="str">
        <f>FACTURAS!M535</f>
        <v/>
      </c>
    </row>
    <row r="536" spans="1:11" ht="10.5" customHeight="1" x14ac:dyDescent="0.2">
      <c r="A536" s="201" t="str">
        <f>IF(FACTURAS!A536=0,"",FACTURAS!A536)</f>
        <v/>
      </c>
      <c r="B536" s="328" t="str">
        <f>IF(FACTURAS!B536="","",FACTURAS!B536)</f>
        <v/>
      </c>
      <c r="C536" s="329"/>
      <c r="D536" s="202" t="e">
        <f>VLOOKUP(B536,BDPRODUCTOS!$B:$C,2,0)</f>
        <v>#N/A</v>
      </c>
      <c r="E536" s="31" t="str">
        <f>FACTURAS!F536</f>
        <v/>
      </c>
      <c r="G536" s="201" t="str">
        <f>IF(FACTURAS!H536=0,"",FACTURAS!H536)</f>
        <v/>
      </c>
      <c r="H536" s="328" t="str">
        <f>IF(FACTURAS!I536="","",FACTURAS!I536)</f>
        <v/>
      </c>
      <c r="I536" s="329"/>
      <c r="J536" s="202" t="e">
        <f>VLOOKUP(H536,BDPRODUCTOS!$B:$C,2,0)</f>
        <v>#N/A</v>
      </c>
      <c r="K536" s="31" t="str">
        <f>FACTURAS!M536</f>
        <v/>
      </c>
    </row>
    <row r="537" spans="1:11" ht="10.5" customHeight="1" x14ac:dyDescent="0.2">
      <c r="A537" s="201" t="str">
        <f>IF(FACTURAS!A537=0,"",FACTURAS!A537)</f>
        <v/>
      </c>
      <c r="B537" s="328" t="str">
        <f>IF(FACTURAS!B537="","",FACTURAS!B537)</f>
        <v/>
      </c>
      <c r="C537" s="329"/>
      <c r="D537" s="202" t="e">
        <f>VLOOKUP(B537,BDPRODUCTOS!$B:$C,2,0)</f>
        <v>#N/A</v>
      </c>
      <c r="E537" s="31" t="str">
        <f>FACTURAS!F537</f>
        <v/>
      </c>
      <c r="G537" s="201" t="str">
        <f>IF(FACTURAS!H537=0,"",FACTURAS!H537)</f>
        <v/>
      </c>
      <c r="H537" s="328" t="str">
        <f>IF(FACTURAS!I537="","",FACTURAS!I537)</f>
        <v/>
      </c>
      <c r="I537" s="329"/>
      <c r="J537" s="202" t="e">
        <f>VLOOKUP(H537,BDPRODUCTOS!$B:$C,2,0)</f>
        <v>#N/A</v>
      </c>
      <c r="K537" s="31" t="str">
        <f>FACTURAS!M537</f>
        <v/>
      </c>
    </row>
    <row r="538" spans="1:11" ht="10.5" customHeight="1" x14ac:dyDescent="0.2">
      <c r="A538" s="201" t="str">
        <f>IF(FACTURAS!A538=0,"",FACTURAS!A538)</f>
        <v/>
      </c>
      <c r="B538" s="328" t="str">
        <f>IF(FACTURAS!B538="","",FACTURAS!B538)</f>
        <v/>
      </c>
      <c r="C538" s="329"/>
      <c r="D538" s="202" t="e">
        <f>VLOOKUP(B538,BDPRODUCTOS!$B:$C,2,0)</f>
        <v>#N/A</v>
      </c>
      <c r="E538" s="31" t="str">
        <f>FACTURAS!F538</f>
        <v/>
      </c>
      <c r="G538" s="201" t="str">
        <f>IF(FACTURAS!H538=0,"",FACTURAS!H538)</f>
        <v/>
      </c>
      <c r="H538" s="328" t="str">
        <f>IF(FACTURAS!I538="","",FACTURAS!I538)</f>
        <v/>
      </c>
      <c r="I538" s="329"/>
      <c r="J538" s="202" t="e">
        <f>VLOOKUP(H538,BDPRODUCTOS!$B:$C,2,0)</f>
        <v>#N/A</v>
      </c>
      <c r="K538" s="31" t="str">
        <f>FACTURAS!M538</f>
        <v/>
      </c>
    </row>
    <row r="539" spans="1:11" ht="10.5" customHeight="1" x14ac:dyDescent="0.2">
      <c r="A539" s="201" t="str">
        <f>IF(FACTURAS!A539=0,"",FACTURAS!A539)</f>
        <v/>
      </c>
      <c r="B539" s="328" t="str">
        <f>IF(FACTURAS!B539="","",FACTURAS!B539)</f>
        <v/>
      </c>
      <c r="C539" s="329"/>
      <c r="D539" s="202" t="e">
        <f>VLOOKUP(B539,BDPRODUCTOS!$B:$C,2,0)</f>
        <v>#N/A</v>
      </c>
      <c r="E539" s="31" t="str">
        <f>FACTURAS!F539</f>
        <v/>
      </c>
      <c r="G539" s="201" t="str">
        <f>IF(FACTURAS!H539=0,"",FACTURAS!H539)</f>
        <v/>
      </c>
      <c r="H539" s="328" t="str">
        <f>IF(FACTURAS!I539="","",FACTURAS!I539)</f>
        <v/>
      </c>
      <c r="I539" s="329"/>
      <c r="J539" s="202" t="e">
        <f>VLOOKUP(H539,BDPRODUCTOS!$B:$C,2,0)</f>
        <v>#N/A</v>
      </c>
      <c r="K539" s="31" t="str">
        <f>FACTURAS!M539</f>
        <v/>
      </c>
    </row>
    <row r="540" spans="1:11" ht="10.5" customHeight="1" x14ac:dyDescent="0.2">
      <c r="A540" s="201" t="str">
        <f>IF(FACTURAS!A540=0,"",FACTURAS!A540)</f>
        <v/>
      </c>
      <c r="B540" s="328" t="str">
        <f>IF(FACTURAS!B540="","",FACTURAS!B540)</f>
        <v/>
      </c>
      <c r="C540" s="329"/>
      <c r="D540" s="202" t="e">
        <f>VLOOKUP(B540,BDPRODUCTOS!$B:$C,2,0)</f>
        <v>#N/A</v>
      </c>
      <c r="E540" s="31" t="str">
        <f>FACTURAS!F540</f>
        <v/>
      </c>
      <c r="G540" s="201" t="str">
        <f>IF(FACTURAS!H540=0,"",FACTURAS!H540)</f>
        <v/>
      </c>
      <c r="H540" s="328" t="str">
        <f>IF(FACTURAS!I540="","",FACTURAS!I540)</f>
        <v/>
      </c>
      <c r="I540" s="329"/>
      <c r="J540" s="202" t="e">
        <f>VLOOKUP(H540,BDPRODUCTOS!$B:$C,2,0)</f>
        <v>#N/A</v>
      </c>
      <c r="K540" s="31" t="str">
        <f>FACTURAS!M540</f>
        <v/>
      </c>
    </row>
    <row r="541" spans="1:11" ht="10.5" customHeight="1" x14ac:dyDescent="0.2">
      <c r="A541" s="201" t="str">
        <f>IF(FACTURAS!A541=0,"",FACTURAS!A541)</f>
        <v/>
      </c>
      <c r="B541" s="328" t="str">
        <f>IF(FACTURAS!B541="","",FACTURAS!B541)</f>
        <v/>
      </c>
      <c r="C541" s="329"/>
      <c r="D541" s="202" t="e">
        <f>VLOOKUP(B541,BDPRODUCTOS!$B:$C,2,0)</f>
        <v>#N/A</v>
      </c>
      <c r="E541" s="31" t="str">
        <f>FACTURAS!F541</f>
        <v/>
      </c>
      <c r="G541" s="201" t="str">
        <f>IF(FACTURAS!H541=0,"",FACTURAS!H541)</f>
        <v/>
      </c>
      <c r="H541" s="328" t="str">
        <f>IF(FACTURAS!I541="","",FACTURAS!I541)</f>
        <v/>
      </c>
      <c r="I541" s="329"/>
      <c r="J541" s="202" t="e">
        <f>VLOOKUP(H541,BDPRODUCTOS!$B:$C,2,0)</f>
        <v>#N/A</v>
      </c>
      <c r="K541" s="31" t="str">
        <f>FACTURAS!M541</f>
        <v/>
      </c>
    </row>
    <row r="542" spans="1:11" ht="10.5" customHeight="1" x14ac:dyDescent="0.2">
      <c r="A542" s="201" t="str">
        <f>IF(FACTURAS!A542=0,"",FACTURAS!A542)</f>
        <v/>
      </c>
      <c r="B542" s="337" t="str">
        <f>IF(FACTURAS!B542="","",FACTURAS!B542)</f>
        <v/>
      </c>
      <c r="C542" s="329"/>
      <c r="D542" s="204" t="e">
        <f>VLOOKUP(B542,BDPRODUCTOS!$B:$C,2,0)</f>
        <v>#N/A</v>
      </c>
      <c r="E542" s="31" t="str">
        <f>FACTURAS!F542</f>
        <v/>
      </c>
      <c r="G542" s="201" t="str">
        <f>IF(FACTURAS!H542=0,"",FACTURAS!H542)</f>
        <v/>
      </c>
      <c r="H542" s="337" t="str">
        <f>IF(FACTURAS!I542="","",FACTURAS!I542)</f>
        <v/>
      </c>
      <c r="I542" s="338"/>
      <c r="J542" s="204" t="e">
        <f>VLOOKUP(H542,BDPRODUCTOS!$B:$C,2,0)</f>
        <v>#N/A</v>
      </c>
      <c r="K542" s="31" t="str">
        <f>FACTURAS!M542</f>
        <v/>
      </c>
    </row>
    <row r="543" spans="1:11" ht="20.100000000000001" customHeight="1" x14ac:dyDescent="0.2">
      <c r="A543" s="42"/>
      <c r="B543" s="205" t="s">
        <v>0</v>
      </c>
      <c r="C543" s="298">
        <f>SUM(E529:E542)</f>
        <v>0</v>
      </c>
      <c r="D543" s="299"/>
      <c r="E543" s="300"/>
      <c r="G543" s="42"/>
      <c r="H543" s="205" t="s">
        <v>0</v>
      </c>
      <c r="I543" s="298">
        <f>SUM(K529:K542)</f>
        <v>0</v>
      </c>
      <c r="J543" s="299"/>
      <c r="K543" s="300"/>
    </row>
    <row r="546" spans="1:11" ht="15" customHeight="1" x14ac:dyDescent="0.2">
      <c r="A546" s="331" t="s">
        <v>17</v>
      </c>
      <c r="B546" s="307"/>
      <c r="C546" s="307"/>
      <c r="D546" s="188"/>
      <c r="E546" s="3" t="s">
        <v>16</v>
      </c>
      <c r="G546" s="331" t="s">
        <v>17</v>
      </c>
      <c r="H546" s="307"/>
      <c r="I546" s="307"/>
      <c r="J546" s="188"/>
      <c r="K546" s="3" t="s">
        <v>16</v>
      </c>
    </row>
    <row r="547" spans="1:11" ht="15" customHeight="1" x14ac:dyDescent="0.2">
      <c r="A547" s="332"/>
      <c r="B547" s="309"/>
      <c r="C547" s="309"/>
      <c r="D547" s="189"/>
      <c r="E547" s="5">
        <f>$N$3</f>
        <v>44499</v>
      </c>
      <c r="G547" s="332"/>
      <c r="H547" s="309"/>
      <c r="I547" s="309"/>
      <c r="J547" s="189"/>
      <c r="K547" s="5">
        <f>$N$3</f>
        <v>44499</v>
      </c>
    </row>
    <row r="548" spans="1:11" ht="10.5" customHeight="1" x14ac:dyDescent="0.2">
      <c r="A548" s="330" t="s">
        <v>15</v>
      </c>
      <c r="B548" s="297"/>
      <c r="C548" s="297"/>
      <c r="D548" s="190"/>
      <c r="E548" s="7">
        <f>$N$3</f>
        <v>44499</v>
      </c>
      <c r="G548" s="330" t="s">
        <v>15</v>
      </c>
      <c r="H548" s="297"/>
      <c r="I548" s="297"/>
      <c r="J548" s="190"/>
      <c r="K548" s="7">
        <f>$N$3</f>
        <v>44499</v>
      </c>
    </row>
    <row r="549" spans="1:11" ht="10.5" customHeight="1" x14ac:dyDescent="0.2">
      <c r="A549" s="330" t="s">
        <v>14</v>
      </c>
      <c r="B549" s="297"/>
      <c r="C549" s="297"/>
      <c r="D549" s="190"/>
      <c r="E549" s="10">
        <f>$N$3</f>
        <v>44499</v>
      </c>
      <c r="G549" s="330" t="s">
        <v>14</v>
      </c>
      <c r="H549" s="297"/>
      <c r="I549" s="297"/>
      <c r="J549" s="190"/>
      <c r="K549" s="10">
        <f>$N$3</f>
        <v>44499</v>
      </c>
    </row>
    <row r="550" spans="1:11" ht="10.5" customHeight="1" x14ac:dyDescent="0.2">
      <c r="A550" s="330" t="s">
        <v>13</v>
      </c>
      <c r="B550" s="297"/>
      <c r="C550" s="297"/>
      <c r="D550" s="190"/>
      <c r="E550" s="13" t="s">
        <v>12</v>
      </c>
      <c r="G550" s="330" t="s">
        <v>13</v>
      </c>
      <c r="H550" s="297"/>
      <c r="I550" s="297"/>
      <c r="J550" s="190"/>
      <c r="K550" s="13" t="s">
        <v>12</v>
      </c>
    </row>
    <row r="551" spans="1:11" ht="10.5" customHeight="1" x14ac:dyDescent="0.2">
      <c r="A551" s="195"/>
      <c r="B551" s="36">
        <v>3017216119</v>
      </c>
      <c r="C551" s="36"/>
      <c r="D551" s="190"/>
      <c r="E551" s="333">
        <f>FACTURAS!F551</f>
        <v>0</v>
      </c>
      <c r="G551" s="195"/>
      <c r="H551" s="36">
        <v>3017216119</v>
      </c>
      <c r="I551" s="36"/>
      <c r="J551" s="190"/>
      <c r="K551" s="333">
        <f>FACTURAS!M551</f>
        <v>0</v>
      </c>
    </row>
    <row r="552" spans="1:11" ht="10.5" customHeight="1" x14ac:dyDescent="0.2">
      <c r="A552" s="335" t="s">
        <v>11</v>
      </c>
      <c r="B552" s="336"/>
      <c r="C552" s="336"/>
      <c r="D552" s="197"/>
      <c r="E552" s="334"/>
      <c r="G552" s="335" t="s">
        <v>11</v>
      </c>
      <c r="H552" s="336"/>
      <c r="I552" s="336"/>
      <c r="J552" s="197"/>
      <c r="K552" s="334"/>
    </row>
    <row r="553" spans="1:11" ht="10.5" customHeight="1" x14ac:dyDescent="0.2">
      <c r="A553" s="20" t="s">
        <v>10</v>
      </c>
      <c r="B553" s="313" t="e">
        <f>FACTURAS!B553</f>
        <v>#N/A</v>
      </c>
      <c r="C553" s="314"/>
      <c r="D553" s="314"/>
      <c r="E553" s="315"/>
      <c r="G553" s="20" t="s">
        <v>10</v>
      </c>
      <c r="H553" s="313" t="e">
        <f>FACTURAS!I553</f>
        <v>#N/A</v>
      </c>
      <c r="I553" s="314"/>
      <c r="J553" s="314"/>
      <c r="K553" s="315"/>
    </row>
    <row r="554" spans="1:11" ht="10.5" customHeight="1" x14ac:dyDescent="0.2">
      <c r="A554" s="21" t="s">
        <v>9</v>
      </c>
      <c r="B554" s="294" t="e">
        <f>FACTURAS!B554</f>
        <v>#N/A</v>
      </c>
      <c r="C554" s="295"/>
      <c r="D554" s="295"/>
      <c r="E554" s="296"/>
      <c r="G554" s="21" t="s">
        <v>9</v>
      </c>
      <c r="H554" s="294" t="e">
        <f>FACTURAS!I554</f>
        <v>#N/A</v>
      </c>
      <c r="I554" s="295"/>
      <c r="J554" s="295"/>
      <c r="K554" s="296"/>
    </row>
    <row r="555" spans="1:11" ht="10.5" customHeight="1" x14ac:dyDescent="0.2">
      <c r="A555" s="21" t="s">
        <v>8</v>
      </c>
      <c r="B555" s="294" t="e">
        <f>FACTURAS!B555</f>
        <v>#N/A</v>
      </c>
      <c r="C555" s="295"/>
      <c r="D555" s="295"/>
      <c r="E555" s="296"/>
      <c r="G555" s="21" t="s">
        <v>8</v>
      </c>
      <c r="H555" s="294" t="e">
        <f>FACTURAS!I555</f>
        <v>#N/A</v>
      </c>
      <c r="I555" s="295"/>
      <c r="J555" s="295"/>
      <c r="K555" s="296"/>
    </row>
    <row r="556" spans="1:11" ht="10.5" customHeight="1" x14ac:dyDescent="0.2">
      <c r="A556" s="21" t="s">
        <v>7</v>
      </c>
      <c r="B556" s="294" t="e">
        <f>FACTURAS!B556</f>
        <v>#N/A</v>
      </c>
      <c r="C556" s="295"/>
      <c r="D556" s="295"/>
      <c r="E556" s="296"/>
      <c r="G556" s="21" t="s">
        <v>7</v>
      </c>
      <c r="H556" s="294" t="e">
        <f>FACTURAS!I556</f>
        <v>#N/A</v>
      </c>
      <c r="I556" s="295"/>
      <c r="J556" s="295"/>
      <c r="K556" s="296"/>
    </row>
    <row r="557" spans="1:11" ht="10.5" customHeight="1" x14ac:dyDescent="0.2">
      <c r="A557" s="21" t="s">
        <v>6</v>
      </c>
      <c r="B557" s="294" t="e">
        <f>FACTURAS!B557</f>
        <v>#N/A</v>
      </c>
      <c r="C557" s="295"/>
      <c r="D557" s="295"/>
      <c r="E557" s="296"/>
      <c r="G557" s="21" t="s">
        <v>6</v>
      </c>
      <c r="H557" s="294" t="e">
        <f>FACTURAS!I557</f>
        <v>#N/A</v>
      </c>
      <c r="I557" s="295"/>
      <c r="J557" s="295"/>
      <c r="K557" s="296"/>
    </row>
    <row r="558" spans="1:11" ht="10.5" customHeight="1" x14ac:dyDescent="0.2">
      <c r="A558" s="22" t="s">
        <v>5</v>
      </c>
      <c r="B558" s="294" t="e">
        <f>FACTURAS!B558</f>
        <v>#N/A</v>
      </c>
      <c r="C558" s="295"/>
      <c r="D558" s="295"/>
      <c r="E558" s="296"/>
      <c r="G558" s="22" t="s">
        <v>5</v>
      </c>
      <c r="H558" s="294" t="e">
        <f>FACTURAS!I558</f>
        <v>#N/A</v>
      </c>
      <c r="I558" s="295"/>
      <c r="J558" s="295"/>
      <c r="K558" s="296"/>
    </row>
    <row r="559" spans="1:11" ht="10.5" customHeight="1" x14ac:dyDescent="0.2">
      <c r="A559" s="23" t="s">
        <v>4</v>
      </c>
      <c r="B559" s="291" t="e">
        <f>FACTURAS!B559</f>
        <v>#N/A</v>
      </c>
      <c r="C559" s="292"/>
      <c r="D559" s="292"/>
      <c r="E559" s="293"/>
      <c r="G559" s="23" t="s">
        <v>4</v>
      </c>
      <c r="H559" s="291" t="e">
        <f>FACTURAS!I559</f>
        <v>#N/A</v>
      </c>
      <c r="I559" s="292"/>
      <c r="J559" s="292"/>
      <c r="K559" s="293"/>
    </row>
    <row r="560" spans="1:11" ht="10.5" customHeight="1" x14ac:dyDescent="0.2">
      <c r="A560" s="24" t="s">
        <v>3</v>
      </c>
      <c r="B560" s="341" t="s">
        <v>2</v>
      </c>
      <c r="C560" s="342"/>
      <c r="D560" s="26"/>
      <c r="E560" s="27" t="s">
        <v>1</v>
      </c>
      <c r="G560" s="24" t="s">
        <v>3</v>
      </c>
      <c r="H560" s="341" t="s">
        <v>2</v>
      </c>
      <c r="I560" s="342"/>
      <c r="J560" s="26"/>
      <c r="K560" s="27" t="s">
        <v>1</v>
      </c>
    </row>
    <row r="561" spans="1:11" ht="10.5" customHeight="1" x14ac:dyDescent="0.2">
      <c r="A561" s="198" t="str">
        <f>IF(FACTURAS!A561=0,"",FACTURAS!A561)</f>
        <v/>
      </c>
      <c r="B561" s="313" t="str">
        <f>IF(FACTURAS!B561="","",FACTURAS!B561)</f>
        <v/>
      </c>
      <c r="C561" s="339"/>
      <c r="D561" s="199" t="e">
        <f>VLOOKUP(B561,BDPRODUCTOS!$B:$C,2,0)</f>
        <v>#N/A</v>
      </c>
      <c r="E561" s="31" t="str">
        <f>FACTURAS!F561</f>
        <v/>
      </c>
      <c r="G561" s="198" t="str">
        <f>IF(FACTURAS!H561=0,"",FACTURAS!H561)</f>
        <v/>
      </c>
      <c r="H561" s="313" t="str">
        <f>IF(FACTURAS!I561="","",FACTURAS!I561)</f>
        <v/>
      </c>
      <c r="I561" s="339"/>
      <c r="J561" s="199" t="e">
        <f>VLOOKUP(H561,BDPRODUCTOS!$B:$C,2,0)</f>
        <v>#N/A</v>
      </c>
      <c r="K561" s="31" t="str">
        <f>FACTURAS!M561</f>
        <v/>
      </c>
    </row>
    <row r="562" spans="1:11" ht="10.5" customHeight="1" x14ac:dyDescent="0.2">
      <c r="A562" s="201" t="str">
        <f>IF(FACTURAS!A562=0,"",FACTURAS!A562)</f>
        <v/>
      </c>
      <c r="B562" s="328" t="str">
        <f>IF(FACTURAS!B562="","",FACTURAS!B562)</f>
        <v/>
      </c>
      <c r="C562" s="329"/>
      <c r="D562" s="202" t="e">
        <f>VLOOKUP(B562,BDPRODUCTOS!$B:$C,2,0)</f>
        <v>#N/A</v>
      </c>
      <c r="E562" s="31" t="str">
        <f>FACTURAS!F562</f>
        <v/>
      </c>
      <c r="G562" s="201" t="str">
        <f>IF(FACTURAS!H562=0,"",FACTURAS!H562)</f>
        <v/>
      </c>
      <c r="H562" s="328" t="str">
        <f>IF(FACTURAS!I562="","",FACTURAS!I562)</f>
        <v/>
      </c>
      <c r="I562" s="329"/>
      <c r="J562" s="202" t="e">
        <f>VLOOKUP(H562,BDPRODUCTOS!$B:$C,2,0)</f>
        <v>#N/A</v>
      </c>
      <c r="K562" s="31" t="str">
        <f>FACTURAS!M562</f>
        <v/>
      </c>
    </row>
    <row r="563" spans="1:11" ht="10.5" customHeight="1" x14ac:dyDescent="0.2">
      <c r="A563" s="201" t="str">
        <f>IF(FACTURAS!A563=0,"",FACTURAS!A563)</f>
        <v/>
      </c>
      <c r="B563" s="328" t="str">
        <f>IF(FACTURAS!B563="","",FACTURAS!B563)</f>
        <v/>
      </c>
      <c r="C563" s="329"/>
      <c r="D563" s="202" t="e">
        <f>VLOOKUP(B563,BDPRODUCTOS!$B:$C,2,0)</f>
        <v>#N/A</v>
      </c>
      <c r="E563" s="31" t="str">
        <f>FACTURAS!F563</f>
        <v/>
      </c>
      <c r="G563" s="201" t="str">
        <f>IF(FACTURAS!H563=0,"",FACTURAS!H563)</f>
        <v/>
      </c>
      <c r="H563" s="328" t="str">
        <f>IF(FACTURAS!I563="","",FACTURAS!I563)</f>
        <v/>
      </c>
      <c r="I563" s="329"/>
      <c r="J563" s="202" t="e">
        <f>VLOOKUP(H563,BDPRODUCTOS!$B:$C,2,0)</f>
        <v>#N/A</v>
      </c>
      <c r="K563" s="31" t="str">
        <f>FACTURAS!M563</f>
        <v/>
      </c>
    </row>
    <row r="564" spans="1:11" ht="10.5" customHeight="1" x14ac:dyDescent="0.2">
      <c r="A564" s="201" t="str">
        <f>IF(FACTURAS!A564=0,"",FACTURAS!A564)</f>
        <v/>
      </c>
      <c r="B564" s="328" t="str">
        <f>IF(FACTURAS!B564="","",FACTURAS!B564)</f>
        <v/>
      </c>
      <c r="C564" s="329"/>
      <c r="D564" s="202" t="e">
        <f>VLOOKUP(B564,BDPRODUCTOS!$B:$C,2,0)</f>
        <v>#N/A</v>
      </c>
      <c r="E564" s="31" t="str">
        <f>FACTURAS!F564</f>
        <v/>
      </c>
      <c r="G564" s="201" t="str">
        <f>IF(FACTURAS!H564=0,"",FACTURAS!H564)</f>
        <v/>
      </c>
      <c r="H564" s="328" t="str">
        <f>IF(FACTURAS!I564="","",FACTURAS!I564)</f>
        <v/>
      </c>
      <c r="I564" s="329"/>
      <c r="J564" s="202" t="e">
        <f>VLOOKUP(H564,BDPRODUCTOS!$B:$C,2,0)</f>
        <v>#N/A</v>
      </c>
      <c r="K564" s="31" t="str">
        <f>FACTURAS!M564</f>
        <v/>
      </c>
    </row>
    <row r="565" spans="1:11" ht="10.5" customHeight="1" x14ac:dyDescent="0.2">
      <c r="A565" s="201" t="str">
        <f>IF(FACTURAS!A565=0,"",FACTURAS!A565)</f>
        <v/>
      </c>
      <c r="B565" s="328" t="str">
        <f>IF(FACTURAS!B565="","",FACTURAS!B565)</f>
        <v/>
      </c>
      <c r="C565" s="329"/>
      <c r="D565" s="202" t="e">
        <f>VLOOKUP(B565,BDPRODUCTOS!$B:$C,2,0)</f>
        <v>#N/A</v>
      </c>
      <c r="E565" s="31" t="str">
        <f>FACTURAS!F565</f>
        <v/>
      </c>
      <c r="G565" s="201" t="str">
        <f>IF(FACTURAS!H565=0,"",FACTURAS!H565)</f>
        <v/>
      </c>
      <c r="H565" s="328" t="str">
        <f>IF(FACTURAS!I565="","",FACTURAS!I565)</f>
        <v/>
      </c>
      <c r="I565" s="329"/>
      <c r="J565" s="202" t="e">
        <f>VLOOKUP(H565,BDPRODUCTOS!$B:$C,2,0)</f>
        <v>#N/A</v>
      </c>
      <c r="K565" s="31" t="str">
        <f>FACTURAS!M565</f>
        <v/>
      </c>
    </row>
    <row r="566" spans="1:11" ht="10.5" customHeight="1" x14ac:dyDescent="0.2">
      <c r="A566" s="201" t="str">
        <f>IF(FACTURAS!A566=0,"",FACTURAS!A566)</f>
        <v/>
      </c>
      <c r="B566" s="328" t="str">
        <f>IF(FACTURAS!B566="","",FACTURAS!B566)</f>
        <v/>
      </c>
      <c r="C566" s="329"/>
      <c r="D566" s="202" t="e">
        <f>VLOOKUP(B566,BDPRODUCTOS!$B:$C,2,0)</f>
        <v>#N/A</v>
      </c>
      <c r="E566" s="31" t="str">
        <f>FACTURAS!F566</f>
        <v/>
      </c>
      <c r="G566" s="201" t="str">
        <f>IF(FACTURAS!H566=0,"",FACTURAS!H566)</f>
        <v/>
      </c>
      <c r="H566" s="328" t="str">
        <f>IF(FACTURAS!I566="","",FACTURAS!I566)</f>
        <v/>
      </c>
      <c r="I566" s="329"/>
      <c r="J566" s="202" t="e">
        <f>VLOOKUP(H566,BDPRODUCTOS!$B:$C,2,0)</f>
        <v>#N/A</v>
      </c>
      <c r="K566" s="31" t="str">
        <f>FACTURAS!M566</f>
        <v/>
      </c>
    </row>
    <row r="567" spans="1:11" ht="10.5" customHeight="1" x14ac:dyDescent="0.2">
      <c r="A567" s="201" t="str">
        <f>IF(FACTURAS!A567=0,"",FACTURAS!A567)</f>
        <v/>
      </c>
      <c r="B567" s="328" t="str">
        <f>IF(FACTURAS!B567="","",FACTURAS!B567)</f>
        <v/>
      </c>
      <c r="C567" s="329"/>
      <c r="D567" s="202" t="e">
        <f>VLOOKUP(B567,BDPRODUCTOS!$B:$C,2,0)</f>
        <v>#N/A</v>
      </c>
      <c r="E567" s="31" t="str">
        <f>FACTURAS!F567</f>
        <v/>
      </c>
      <c r="G567" s="201" t="str">
        <f>IF(FACTURAS!H567=0,"",FACTURAS!H567)</f>
        <v/>
      </c>
      <c r="H567" s="328" t="str">
        <f>IF(FACTURAS!I567="","",FACTURAS!I567)</f>
        <v/>
      </c>
      <c r="I567" s="329"/>
      <c r="J567" s="202" t="e">
        <f>VLOOKUP(H567,BDPRODUCTOS!$B:$C,2,0)</f>
        <v>#N/A</v>
      </c>
      <c r="K567" s="31" t="str">
        <f>FACTURAS!M567</f>
        <v/>
      </c>
    </row>
    <row r="568" spans="1:11" ht="10.5" customHeight="1" x14ac:dyDescent="0.2">
      <c r="A568" s="201" t="str">
        <f>IF(FACTURAS!A568=0,"",FACTURAS!A568)</f>
        <v/>
      </c>
      <c r="B568" s="328" t="str">
        <f>IF(FACTURAS!B568="","",FACTURAS!B568)</f>
        <v/>
      </c>
      <c r="C568" s="329"/>
      <c r="D568" s="202" t="e">
        <f>VLOOKUP(B568,BDPRODUCTOS!$B:$C,2,0)</f>
        <v>#N/A</v>
      </c>
      <c r="E568" s="31" t="str">
        <f>FACTURAS!F568</f>
        <v/>
      </c>
      <c r="G568" s="201" t="str">
        <f>IF(FACTURAS!H568=0,"",FACTURAS!H568)</f>
        <v/>
      </c>
      <c r="H568" s="328" t="str">
        <f>IF(FACTURAS!I568="","",FACTURAS!I568)</f>
        <v/>
      </c>
      <c r="I568" s="329"/>
      <c r="J568" s="202" t="e">
        <f>VLOOKUP(H568,BDPRODUCTOS!$B:$C,2,0)</f>
        <v>#N/A</v>
      </c>
      <c r="K568" s="31" t="str">
        <f>FACTURAS!M568</f>
        <v/>
      </c>
    </row>
    <row r="569" spans="1:11" ht="10.5" customHeight="1" x14ac:dyDescent="0.2">
      <c r="A569" s="201" t="str">
        <f>IF(FACTURAS!A569=0,"",FACTURAS!A569)</f>
        <v/>
      </c>
      <c r="B569" s="328" t="str">
        <f>IF(FACTURAS!B569="","",FACTURAS!B569)</f>
        <v/>
      </c>
      <c r="C569" s="329"/>
      <c r="D569" s="202" t="e">
        <f>VLOOKUP(B569,BDPRODUCTOS!$B:$C,2,0)</f>
        <v>#N/A</v>
      </c>
      <c r="E569" s="31" t="str">
        <f>FACTURAS!F569</f>
        <v/>
      </c>
      <c r="G569" s="201" t="str">
        <f>IF(FACTURAS!H569=0,"",FACTURAS!H569)</f>
        <v/>
      </c>
      <c r="H569" s="328" t="str">
        <f>IF(FACTURAS!I569="","",FACTURAS!I569)</f>
        <v/>
      </c>
      <c r="I569" s="329"/>
      <c r="J569" s="202" t="e">
        <f>VLOOKUP(H569,BDPRODUCTOS!$B:$C,2,0)</f>
        <v>#N/A</v>
      </c>
      <c r="K569" s="31" t="str">
        <f>FACTURAS!M569</f>
        <v/>
      </c>
    </row>
    <row r="570" spans="1:11" ht="10.5" customHeight="1" x14ac:dyDescent="0.2">
      <c r="A570" s="201" t="str">
        <f>IF(FACTURAS!A570=0,"",FACTURAS!A570)</f>
        <v/>
      </c>
      <c r="B570" s="328" t="str">
        <f>IF(FACTURAS!B570="","",FACTURAS!B570)</f>
        <v/>
      </c>
      <c r="C570" s="329"/>
      <c r="D570" s="202" t="e">
        <f>VLOOKUP(B570,BDPRODUCTOS!$B:$C,2,0)</f>
        <v>#N/A</v>
      </c>
      <c r="E570" s="31" t="str">
        <f>FACTURAS!F570</f>
        <v/>
      </c>
      <c r="G570" s="201" t="str">
        <f>IF(FACTURAS!H570=0,"",FACTURAS!H570)</f>
        <v/>
      </c>
      <c r="H570" s="328" t="str">
        <f>IF(FACTURAS!I570="","",FACTURAS!I570)</f>
        <v/>
      </c>
      <c r="I570" s="329"/>
      <c r="J570" s="202" t="e">
        <f>VLOOKUP(H570,BDPRODUCTOS!$B:$C,2,0)</f>
        <v>#N/A</v>
      </c>
      <c r="K570" s="31" t="str">
        <f>FACTURAS!M570</f>
        <v/>
      </c>
    </row>
    <row r="571" spans="1:11" ht="10.5" customHeight="1" x14ac:dyDescent="0.2">
      <c r="A571" s="201" t="str">
        <f>IF(FACTURAS!A571=0,"",FACTURAS!A571)</f>
        <v/>
      </c>
      <c r="B571" s="328" t="str">
        <f>IF(FACTURAS!B571="","",FACTURAS!B571)</f>
        <v/>
      </c>
      <c r="C571" s="329"/>
      <c r="D571" s="202" t="e">
        <f>VLOOKUP(B571,BDPRODUCTOS!$B:$C,2,0)</f>
        <v>#N/A</v>
      </c>
      <c r="E571" s="31" t="str">
        <f>FACTURAS!F571</f>
        <v/>
      </c>
      <c r="G571" s="201" t="str">
        <f>IF(FACTURAS!H571=0,"",FACTURAS!H571)</f>
        <v/>
      </c>
      <c r="H571" s="328" t="str">
        <f>IF(FACTURAS!I571="","",FACTURAS!I571)</f>
        <v/>
      </c>
      <c r="I571" s="329"/>
      <c r="J571" s="202" t="e">
        <f>VLOOKUP(H571,BDPRODUCTOS!$B:$C,2,0)</f>
        <v>#N/A</v>
      </c>
      <c r="K571" s="31" t="str">
        <f>FACTURAS!M571</f>
        <v/>
      </c>
    </row>
    <row r="572" spans="1:11" ht="10.5" customHeight="1" x14ac:dyDescent="0.2">
      <c r="A572" s="201" t="str">
        <f>IF(FACTURAS!A572=0,"",FACTURAS!A572)</f>
        <v/>
      </c>
      <c r="B572" s="328" t="str">
        <f>IF(FACTURAS!B572="","",FACTURAS!B572)</f>
        <v/>
      </c>
      <c r="C572" s="329"/>
      <c r="D572" s="202" t="e">
        <f>VLOOKUP(B572,BDPRODUCTOS!$B:$C,2,0)</f>
        <v>#N/A</v>
      </c>
      <c r="E572" s="31" t="str">
        <f>FACTURAS!F572</f>
        <v/>
      </c>
      <c r="G572" s="201" t="str">
        <f>IF(FACTURAS!H572=0,"",FACTURAS!H572)</f>
        <v/>
      </c>
      <c r="H572" s="328" t="str">
        <f>IF(FACTURAS!I572="","",FACTURAS!I572)</f>
        <v/>
      </c>
      <c r="I572" s="329"/>
      <c r="J572" s="202" t="e">
        <f>VLOOKUP(H572,BDPRODUCTOS!$B:$C,2,0)</f>
        <v>#N/A</v>
      </c>
      <c r="K572" s="31" t="str">
        <f>FACTURAS!M572</f>
        <v/>
      </c>
    </row>
    <row r="573" spans="1:11" ht="10.5" customHeight="1" x14ac:dyDescent="0.2">
      <c r="A573" s="201" t="str">
        <f>IF(FACTURAS!A573=0,"",FACTURAS!A573)</f>
        <v/>
      </c>
      <c r="B573" s="328" t="str">
        <f>IF(FACTURAS!B573="","",FACTURAS!B573)</f>
        <v/>
      </c>
      <c r="C573" s="329"/>
      <c r="D573" s="202" t="e">
        <f>VLOOKUP(B573,BDPRODUCTOS!$B:$C,2,0)</f>
        <v>#N/A</v>
      </c>
      <c r="E573" s="31" t="str">
        <f>FACTURAS!F573</f>
        <v/>
      </c>
      <c r="G573" s="201" t="str">
        <f>IF(FACTURAS!H573=0,"",FACTURAS!H573)</f>
        <v/>
      </c>
      <c r="H573" s="328" t="str">
        <f>IF(FACTURAS!I573="","",FACTURAS!I573)</f>
        <v/>
      </c>
      <c r="I573" s="329"/>
      <c r="J573" s="202" t="e">
        <f>VLOOKUP(H573,BDPRODUCTOS!$B:$C,2,0)</f>
        <v>#N/A</v>
      </c>
      <c r="K573" s="31" t="str">
        <f>FACTURAS!M573</f>
        <v/>
      </c>
    </row>
    <row r="574" spans="1:11" ht="10.5" customHeight="1" x14ac:dyDescent="0.2">
      <c r="A574" s="201" t="str">
        <f>IF(FACTURAS!A574=0,"",FACTURAS!A574)</f>
        <v/>
      </c>
      <c r="B574" s="337" t="str">
        <f>IF(FACTURAS!B574="","",FACTURAS!B574)</f>
        <v/>
      </c>
      <c r="C574" s="329"/>
      <c r="D574" s="204" t="e">
        <f>VLOOKUP(B574,BDPRODUCTOS!$B:$C,2,0)</f>
        <v>#N/A</v>
      </c>
      <c r="E574" s="31" t="str">
        <f>FACTURAS!F574</f>
        <v/>
      </c>
      <c r="G574" s="201" t="str">
        <f>IF(FACTURAS!H574=0,"",FACTURAS!H574)</f>
        <v/>
      </c>
      <c r="H574" s="337" t="str">
        <f>IF(FACTURAS!I574="","",FACTURAS!I574)</f>
        <v/>
      </c>
      <c r="I574" s="338"/>
      <c r="J574" s="204" t="e">
        <f>VLOOKUP(H574,BDPRODUCTOS!$B:$C,2,0)</f>
        <v>#N/A</v>
      </c>
      <c r="K574" s="31" t="str">
        <f>FACTURAS!M574</f>
        <v/>
      </c>
    </row>
    <row r="575" spans="1:11" ht="20.100000000000001" customHeight="1" x14ac:dyDescent="0.2">
      <c r="A575" s="42"/>
      <c r="B575" s="205" t="s">
        <v>0</v>
      </c>
      <c r="C575" s="298">
        <f>SUM(E561:E574)</f>
        <v>0</v>
      </c>
      <c r="D575" s="299"/>
      <c r="E575" s="300"/>
      <c r="G575" s="42"/>
      <c r="H575" s="205" t="s">
        <v>0</v>
      </c>
      <c r="I575" s="298">
        <f>SUM(K561:K574)</f>
        <v>0</v>
      </c>
      <c r="J575" s="299"/>
      <c r="K575" s="300"/>
    </row>
    <row r="578" spans="1:11" ht="15" customHeight="1" x14ac:dyDescent="0.2">
      <c r="A578" s="331" t="s">
        <v>17</v>
      </c>
      <c r="B578" s="307"/>
      <c r="C578" s="307"/>
      <c r="D578" s="188"/>
      <c r="E578" s="3" t="s">
        <v>16</v>
      </c>
      <c r="G578" s="331" t="s">
        <v>17</v>
      </c>
      <c r="H578" s="307"/>
      <c r="I578" s="307"/>
      <c r="J578" s="188"/>
      <c r="K578" s="3" t="s">
        <v>16</v>
      </c>
    </row>
    <row r="579" spans="1:11" ht="15" customHeight="1" x14ac:dyDescent="0.2">
      <c r="A579" s="332"/>
      <c r="B579" s="309"/>
      <c r="C579" s="309"/>
      <c r="D579" s="189"/>
      <c r="E579" s="5">
        <f>$N$3</f>
        <v>44499</v>
      </c>
      <c r="G579" s="332"/>
      <c r="H579" s="309"/>
      <c r="I579" s="309"/>
      <c r="J579" s="189"/>
      <c r="K579" s="5">
        <f>$N$3</f>
        <v>44499</v>
      </c>
    </row>
    <row r="580" spans="1:11" ht="10.5" customHeight="1" x14ac:dyDescent="0.2">
      <c r="A580" s="330" t="s">
        <v>15</v>
      </c>
      <c r="B580" s="297"/>
      <c r="C580" s="297"/>
      <c r="D580" s="190"/>
      <c r="E580" s="7">
        <f>$N$3</f>
        <v>44499</v>
      </c>
      <c r="G580" s="330" t="s">
        <v>15</v>
      </c>
      <c r="H580" s="297"/>
      <c r="I580" s="297"/>
      <c r="J580" s="190"/>
      <c r="K580" s="7">
        <f>$N$3</f>
        <v>44499</v>
      </c>
    </row>
    <row r="581" spans="1:11" ht="10.5" customHeight="1" x14ac:dyDescent="0.2">
      <c r="A581" s="330" t="s">
        <v>14</v>
      </c>
      <c r="B581" s="297"/>
      <c r="C581" s="297"/>
      <c r="D581" s="190"/>
      <c r="E581" s="10">
        <f>$N$3</f>
        <v>44499</v>
      </c>
      <c r="G581" s="330" t="s">
        <v>14</v>
      </c>
      <c r="H581" s="297"/>
      <c r="I581" s="297"/>
      <c r="J581" s="190"/>
      <c r="K581" s="10">
        <f>$N$3</f>
        <v>44499</v>
      </c>
    </row>
    <row r="582" spans="1:11" ht="10.5" customHeight="1" x14ac:dyDescent="0.2">
      <c r="A582" s="330" t="s">
        <v>13</v>
      </c>
      <c r="B582" s="297"/>
      <c r="C582" s="297"/>
      <c r="D582" s="190"/>
      <c r="E582" s="13" t="s">
        <v>12</v>
      </c>
      <c r="G582" s="330" t="s">
        <v>13</v>
      </c>
      <c r="H582" s="297"/>
      <c r="I582" s="297"/>
      <c r="J582" s="190"/>
      <c r="K582" s="13" t="s">
        <v>12</v>
      </c>
    </row>
    <row r="583" spans="1:11" ht="10.5" customHeight="1" x14ac:dyDescent="0.2">
      <c r="A583" s="195"/>
      <c r="B583" s="36">
        <v>3017216119</v>
      </c>
      <c r="C583" s="36"/>
      <c r="D583" s="190"/>
      <c r="E583" s="333">
        <f>FACTURAS!F583</f>
        <v>0</v>
      </c>
      <c r="G583" s="195"/>
      <c r="H583" s="36">
        <v>3017216119</v>
      </c>
      <c r="I583" s="36"/>
      <c r="J583" s="190"/>
      <c r="K583" s="333">
        <f>FACTURAS!M583</f>
        <v>0</v>
      </c>
    </row>
    <row r="584" spans="1:11" ht="10.5" customHeight="1" x14ac:dyDescent="0.2">
      <c r="A584" s="335" t="s">
        <v>11</v>
      </c>
      <c r="B584" s="336"/>
      <c r="C584" s="336"/>
      <c r="D584" s="197"/>
      <c r="E584" s="334"/>
      <c r="G584" s="335" t="s">
        <v>11</v>
      </c>
      <c r="H584" s="336"/>
      <c r="I584" s="336"/>
      <c r="J584" s="197"/>
      <c r="K584" s="334"/>
    </row>
    <row r="585" spans="1:11" ht="10.5" customHeight="1" x14ac:dyDescent="0.2">
      <c r="A585" s="20" t="s">
        <v>10</v>
      </c>
      <c r="B585" s="313" t="e">
        <f>FACTURAS!B585</f>
        <v>#N/A</v>
      </c>
      <c r="C585" s="314"/>
      <c r="D585" s="314"/>
      <c r="E585" s="315"/>
      <c r="G585" s="20" t="s">
        <v>10</v>
      </c>
      <c r="H585" s="313" t="e">
        <f>FACTURAS!I585</f>
        <v>#N/A</v>
      </c>
      <c r="I585" s="314"/>
      <c r="J585" s="314"/>
      <c r="K585" s="315"/>
    </row>
    <row r="586" spans="1:11" ht="10.5" customHeight="1" x14ac:dyDescent="0.2">
      <c r="A586" s="21" t="s">
        <v>9</v>
      </c>
      <c r="B586" s="294" t="e">
        <f>FACTURAS!B586</f>
        <v>#N/A</v>
      </c>
      <c r="C586" s="295"/>
      <c r="D586" s="295"/>
      <c r="E586" s="296"/>
      <c r="G586" s="21" t="s">
        <v>9</v>
      </c>
      <c r="H586" s="294" t="e">
        <f>FACTURAS!I586</f>
        <v>#N/A</v>
      </c>
      <c r="I586" s="295"/>
      <c r="J586" s="295"/>
      <c r="K586" s="296"/>
    </row>
    <row r="587" spans="1:11" ht="10.5" customHeight="1" x14ac:dyDescent="0.2">
      <c r="A587" s="21" t="s">
        <v>8</v>
      </c>
      <c r="B587" s="294" t="e">
        <f>FACTURAS!B587</f>
        <v>#N/A</v>
      </c>
      <c r="C587" s="295"/>
      <c r="D587" s="295"/>
      <c r="E587" s="296"/>
      <c r="G587" s="21" t="s">
        <v>8</v>
      </c>
      <c r="H587" s="294" t="e">
        <f>FACTURAS!I587</f>
        <v>#N/A</v>
      </c>
      <c r="I587" s="295"/>
      <c r="J587" s="295"/>
      <c r="K587" s="296"/>
    </row>
    <row r="588" spans="1:11" ht="10.5" customHeight="1" x14ac:dyDescent="0.2">
      <c r="A588" s="21" t="s">
        <v>7</v>
      </c>
      <c r="B588" s="294" t="e">
        <f>FACTURAS!B588</f>
        <v>#N/A</v>
      </c>
      <c r="C588" s="295"/>
      <c r="D588" s="295"/>
      <c r="E588" s="296"/>
      <c r="G588" s="21" t="s">
        <v>7</v>
      </c>
      <c r="H588" s="294" t="e">
        <f>FACTURAS!I588</f>
        <v>#N/A</v>
      </c>
      <c r="I588" s="295"/>
      <c r="J588" s="295"/>
      <c r="K588" s="296"/>
    </row>
    <row r="589" spans="1:11" ht="10.5" customHeight="1" x14ac:dyDescent="0.2">
      <c r="A589" s="21" t="s">
        <v>6</v>
      </c>
      <c r="B589" s="294" t="e">
        <f>FACTURAS!B589</f>
        <v>#N/A</v>
      </c>
      <c r="C589" s="295"/>
      <c r="D589" s="295"/>
      <c r="E589" s="296"/>
      <c r="G589" s="21" t="s">
        <v>6</v>
      </c>
      <c r="H589" s="294" t="e">
        <f>FACTURAS!I589</f>
        <v>#N/A</v>
      </c>
      <c r="I589" s="295"/>
      <c r="J589" s="295"/>
      <c r="K589" s="296"/>
    </row>
    <row r="590" spans="1:11" ht="10.5" customHeight="1" x14ac:dyDescent="0.2">
      <c r="A590" s="22" t="s">
        <v>5</v>
      </c>
      <c r="B590" s="294" t="e">
        <f>FACTURAS!B590</f>
        <v>#N/A</v>
      </c>
      <c r="C590" s="295"/>
      <c r="D590" s="295"/>
      <c r="E590" s="296"/>
      <c r="G590" s="22" t="s">
        <v>5</v>
      </c>
      <c r="H590" s="294" t="e">
        <f>FACTURAS!I590</f>
        <v>#N/A</v>
      </c>
      <c r="I590" s="295"/>
      <c r="J590" s="295"/>
      <c r="K590" s="296"/>
    </row>
    <row r="591" spans="1:11" ht="10.5" customHeight="1" x14ac:dyDescent="0.2">
      <c r="A591" s="23" t="s">
        <v>4</v>
      </c>
      <c r="B591" s="291" t="e">
        <f>FACTURAS!B591</f>
        <v>#N/A</v>
      </c>
      <c r="C591" s="292"/>
      <c r="D591" s="292"/>
      <c r="E591" s="293"/>
      <c r="G591" s="23" t="s">
        <v>4</v>
      </c>
      <c r="H591" s="291" t="e">
        <f>FACTURAS!I591</f>
        <v>#N/A</v>
      </c>
      <c r="I591" s="292"/>
      <c r="J591" s="292"/>
      <c r="K591" s="293"/>
    </row>
    <row r="592" spans="1:11" ht="10.5" customHeight="1" x14ac:dyDescent="0.2">
      <c r="A592" s="24" t="s">
        <v>3</v>
      </c>
      <c r="B592" s="341" t="s">
        <v>2</v>
      </c>
      <c r="C592" s="342"/>
      <c r="D592" s="26"/>
      <c r="E592" s="27" t="s">
        <v>1</v>
      </c>
      <c r="G592" s="24" t="s">
        <v>3</v>
      </c>
      <c r="H592" s="341" t="s">
        <v>2</v>
      </c>
      <c r="I592" s="342"/>
      <c r="J592" s="26"/>
      <c r="K592" s="27" t="s">
        <v>1</v>
      </c>
    </row>
    <row r="593" spans="1:11" ht="10.5" customHeight="1" x14ac:dyDescent="0.2">
      <c r="A593" s="198" t="str">
        <f>IF(FACTURAS!A593=0,"",FACTURAS!A593)</f>
        <v/>
      </c>
      <c r="B593" s="313" t="str">
        <f>IF(FACTURAS!B593="","",FACTURAS!B593)</f>
        <v/>
      </c>
      <c r="C593" s="339"/>
      <c r="D593" s="199" t="e">
        <f>VLOOKUP(B593,BDPRODUCTOS!$B:$C,2,0)</f>
        <v>#N/A</v>
      </c>
      <c r="E593" s="31" t="str">
        <f>FACTURAS!F593</f>
        <v/>
      </c>
      <c r="G593" s="198" t="str">
        <f>IF(FACTURAS!H593=0,"",FACTURAS!H593)</f>
        <v/>
      </c>
      <c r="H593" s="313" t="str">
        <f>IF(FACTURAS!I593="","",FACTURAS!I593)</f>
        <v/>
      </c>
      <c r="I593" s="339"/>
      <c r="J593" s="199" t="e">
        <f>VLOOKUP(H593,BDPRODUCTOS!$B:$C,2,0)</f>
        <v>#N/A</v>
      </c>
      <c r="K593" s="31" t="str">
        <f>FACTURAS!M593</f>
        <v/>
      </c>
    </row>
    <row r="594" spans="1:11" ht="10.5" customHeight="1" x14ac:dyDescent="0.2">
      <c r="A594" s="201" t="str">
        <f>IF(FACTURAS!A594=0,"",FACTURAS!A594)</f>
        <v/>
      </c>
      <c r="B594" s="328" t="str">
        <f>IF(FACTURAS!B594="","",FACTURAS!B594)</f>
        <v/>
      </c>
      <c r="C594" s="329"/>
      <c r="D594" s="202" t="e">
        <f>VLOOKUP(B594,BDPRODUCTOS!$B:$C,2,0)</f>
        <v>#N/A</v>
      </c>
      <c r="E594" s="31" t="str">
        <f>FACTURAS!F594</f>
        <v/>
      </c>
      <c r="G594" s="201" t="str">
        <f>IF(FACTURAS!H594=0,"",FACTURAS!H594)</f>
        <v/>
      </c>
      <c r="H594" s="328" t="str">
        <f>IF(FACTURAS!I594="","",FACTURAS!I594)</f>
        <v/>
      </c>
      <c r="I594" s="329"/>
      <c r="J594" s="202" t="e">
        <f>VLOOKUP(H594,BDPRODUCTOS!$B:$C,2,0)</f>
        <v>#N/A</v>
      </c>
      <c r="K594" s="31" t="str">
        <f>FACTURAS!M594</f>
        <v/>
      </c>
    </row>
    <row r="595" spans="1:11" ht="10.5" customHeight="1" x14ac:dyDescent="0.2">
      <c r="A595" s="201" t="str">
        <f>IF(FACTURAS!A595=0,"",FACTURAS!A595)</f>
        <v/>
      </c>
      <c r="B595" s="328" t="str">
        <f>IF(FACTURAS!B595="","",FACTURAS!B595)</f>
        <v/>
      </c>
      <c r="C595" s="329"/>
      <c r="D595" s="202" t="e">
        <f>VLOOKUP(B595,BDPRODUCTOS!$B:$C,2,0)</f>
        <v>#N/A</v>
      </c>
      <c r="E595" s="31" t="str">
        <f>FACTURAS!F595</f>
        <v/>
      </c>
      <c r="G595" s="201" t="str">
        <f>IF(FACTURAS!H595=0,"",FACTURAS!H595)</f>
        <v/>
      </c>
      <c r="H595" s="328" t="str">
        <f>IF(FACTURAS!I595="","",FACTURAS!I595)</f>
        <v/>
      </c>
      <c r="I595" s="329"/>
      <c r="J595" s="202" t="e">
        <f>VLOOKUP(H595,BDPRODUCTOS!$B:$C,2,0)</f>
        <v>#N/A</v>
      </c>
      <c r="K595" s="31" t="str">
        <f>FACTURAS!M595</f>
        <v/>
      </c>
    </row>
    <row r="596" spans="1:11" ht="10.5" customHeight="1" x14ac:dyDescent="0.2">
      <c r="A596" s="201" t="str">
        <f>IF(FACTURAS!A596=0,"",FACTURAS!A596)</f>
        <v/>
      </c>
      <c r="B596" s="328" t="str">
        <f>IF(FACTURAS!B596="","",FACTURAS!B596)</f>
        <v/>
      </c>
      <c r="C596" s="329"/>
      <c r="D596" s="202" t="e">
        <f>VLOOKUP(B596,BDPRODUCTOS!$B:$C,2,0)</f>
        <v>#N/A</v>
      </c>
      <c r="E596" s="31" t="str">
        <f>FACTURAS!F596</f>
        <v/>
      </c>
      <c r="G596" s="201" t="str">
        <f>IF(FACTURAS!H596=0,"",FACTURAS!H596)</f>
        <v/>
      </c>
      <c r="H596" s="328" t="str">
        <f>IF(FACTURAS!I596="","",FACTURAS!I596)</f>
        <v/>
      </c>
      <c r="I596" s="329"/>
      <c r="J596" s="202" t="e">
        <f>VLOOKUP(H596,BDPRODUCTOS!$B:$C,2,0)</f>
        <v>#N/A</v>
      </c>
      <c r="K596" s="31" t="str">
        <f>FACTURAS!M596</f>
        <v/>
      </c>
    </row>
    <row r="597" spans="1:11" ht="10.5" customHeight="1" x14ac:dyDescent="0.2">
      <c r="A597" s="201" t="str">
        <f>IF(FACTURAS!A597=0,"",FACTURAS!A597)</f>
        <v/>
      </c>
      <c r="B597" s="328" t="str">
        <f>IF(FACTURAS!B597="","",FACTURAS!B597)</f>
        <v/>
      </c>
      <c r="C597" s="329"/>
      <c r="D597" s="202" t="e">
        <f>VLOOKUP(B597,BDPRODUCTOS!$B:$C,2,0)</f>
        <v>#N/A</v>
      </c>
      <c r="E597" s="31" t="str">
        <f>FACTURAS!F597</f>
        <v/>
      </c>
      <c r="G597" s="201" t="str">
        <f>IF(FACTURAS!H597=0,"",FACTURAS!H597)</f>
        <v/>
      </c>
      <c r="H597" s="328" t="str">
        <f>IF(FACTURAS!I597="","",FACTURAS!I597)</f>
        <v/>
      </c>
      <c r="I597" s="329"/>
      <c r="J597" s="202" t="e">
        <f>VLOOKUP(H597,BDPRODUCTOS!$B:$C,2,0)</f>
        <v>#N/A</v>
      </c>
      <c r="K597" s="31" t="str">
        <f>FACTURAS!M597</f>
        <v/>
      </c>
    </row>
    <row r="598" spans="1:11" ht="10.5" customHeight="1" x14ac:dyDescent="0.2">
      <c r="A598" s="201" t="str">
        <f>IF(FACTURAS!A598=0,"",FACTURAS!A598)</f>
        <v/>
      </c>
      <c r="B598" s="328" t="str">
        <f>IF(FACTURAS!B598="","",FACTURAS!B598)</f>
        <v/>
      </c>
      <c r="C598" s="329"/>
      <c r="D598" s="202" t="e">
        <f>VLOOKUP(B598,BDPRODUCTOS!$B:$C,2,0)</f>
        <v>#N/A</v>
      </c>
      <c r="E598" s="31" t="str">
        <f>FACTURAS!F598</f>
        <v/>
      </c>
      <c r="G598" s="201" t="str">
        <f>IF(FACTURAS!H598=0,"",FACTURAS!H598)</f>
        <v/>
      </c>
      <c r="H598" s="328" t="str">
        <f>IF(FACTURAS!I598="","",FACTURAS!I598)</f>
        <v/>
      </c>
      <c r="I598" s="329"/>
      <c r="J598" s="202" t="e">
        <f>VLOOKUP(H598,BDPRODUCTOS!$B:$C,2,0)</f>
        <v>#N/A</v>
      </c>
      <c r="K598" s="31" t="str">
        <f>FACTURAS!M598</f>
        <v/>
      </c>
    </row>
    <row r="599" spans="1:11" ht="10.5" customHeight="1" x14ac:dyDescent="0.2">
      <c r="A599" s="201" t="str">
        <f>IF(FACTURAS!A599=0,"",FACTURAS!A599)</f>
        <v/>
      </c>
      <c r="B599" s="328" t="str">
        <f>IF(FACTURAS!B599="","",FACTURAS!B599)</f>
        <v/>
      </c>
      <c r="C599" s="329"/>
      <c r="D599" s="202" t="e">
        <f>VLOOKUP(B599,BDPRODUCTOS!$B:$C,2,0)</f>
        <v>#N/A</v>
      </c>
      <c r="E599" s="31" t="str">
        <f>FACTURAS!F599</f>
        <v/>
      </c>
      <c r="G599" s="201" t="str">
        <f>IF(FACTURAS!H599=0,"",FACTURAS!H599)</f>
        <v/>
      </c>
      <c r="H599" s="328" t="str">
        <f>IF(FACTURAS!I599="","",FACTURAS!I599)</f>
        <v/>
      </c>
      <c r="I599" s="329"/>
      <c r="J599" s="202" t="e">
        <f>VLOOKUP(H599,BDPRODUCTOS!$B:$C,2,0)</f>
        <v>#N/A</v>
      </c>
      <c r="K599" s="31" t="str">
        <f>FACTURAS!M599</f>
        <v/>
      </c>
    </row>
    <row r="600" spans="1:11" ht="10.5" customHeight="1" x14ac:dyDescent="0.2">
      <c r="A600" s="201" t="str">
        <f>IF(FACTURAS!A600=0,"",FACTURAS!A600)</f>
        <v/>
      </c>
      <c r="B600" s="328" t="str">
        <f>IF(FACTURAS!B600="","",FACTURAS!B600)</f>
        <v/>
      </c>
      <c r="C600" s="329"/>
      <c r="D600" s="202" t="e">
        <f>VLOOKUP(B600,BDPRODUCTOS!$B:$C,2,0)</f>
        <v>#N/A</v>
      </c>
      <c r="E600" s="31" t="str">
        <f>FACTURAS!F600</f>
        <v/>
      </c>
      <c r="G600" s="201" t="str">
        <f>IF(FACTURAS!H600=0,"",FACTURAS!H600)</f>
        <v/>
      </c>
      <c r="H600" s="328" t="str">
        <f>IF(FACTURAS!I600="","",FACTURAS!I600)</f>
        <v/>
      </c>
      <c r="I600" s="329"/>
      <c r="J600" s="202" t="e">
        <f>VLOOKUP(H600,BDPRODUCTOS!$B:$C,2,0)</f>
        <v>#N/A</v>
      </c>
      <c r="K600" s="31" t="str">
        <f>FACTURAS!M600</f>
        <v/>
      </c>
    </row>
    <row r="601" spans="1:11" ht="10.5" customHeight="1" x14ac:dyDescent="0.2">
      <c r="A601" s="201" t="str">
        <f>IF(FACTURAS!A601=0,"",FACTURAS!A601)</f>
        <v/>
      </c>
      <c r="B601" s="328" t="str">
        <f>IF(FACTURAS!B601="","",FACTURAS!B601)</f>
        <v/>
      </c>
      <c r="C601" s="329"/>
      <c r="D601" s="202" t="e">
        <f>VLOOKUP(B601,BDPRODUCTOS!$B:$C,2,0)</f>
        <v>#N/A</v>
      </c>
      <c r="E601" s="31" t="str">
        <f>FACTURAS!F601</f>
        <v/>
      </c>
      <c r="G601" s="201" t="str">
        <f>IF(FACTURAS!H601=0,"",FACTURAS!H601)</f>
        <v/>
      </c>
      <c r="H601" s="328" t="str">
        <f>IF(FACTURAS!I601="","",FACTURAS!I601)</f>
        <v/>
      </c>
      <c r="I601" s="329"/>
      <c r="J601" s="202" t="e">
        <f>VLOOKUP(H601,BDPRODUCTOS!$B:$C,2,0)</f>
        <v>#N/A</v>
      </c>
      <c r="K601" s="31" t="str">
        <f>FACTURAS!M601</f>
        <v/>
      </c>
    </row>
    <row r="602" spans="1:11" ht="10.5" customHeight="1" x14ac:dyDescent="0.2">
      <c r="A602" s="201" t="str">
        <f>IF(FACTURAS!A602=0,"",FACTURAS!A602)</f>
        <v/>
      </c>
      <c r="B602" s="328" t="str">
        <f>IF(FACTURAS!B602="","",FACTURAS!B602)</f>
        <v/>
      </c>
      <c r="C602" s="329"/>
      <c r="D602" s="202" t="e">
        <f>VLOOKUP(B602,BDPRODUCTOS!$B:$C,2,0)</f>
        <v>#N/A</v>
      </c>
      <c r="E602" s="31" t="str">
        <f>FACTURAS!F602</f>
        <v/>
      </c>
      <c r="G602" s="201" t="str">
        <f>IF(FACTURAS!H602=0,"",FACTURAS!H602)</f>
        <v/>
      </c>
      <c r="H602" s="328" t="str">
        <f>IF(FACTURAS!I602="","",FACTURAS!I602)</f>
        <v/>
      </c>
      <c r="I602" s="329"/>
      <c r="J602" s="202" t="e">
        <f>VLOOKUP(H602,BDPRODUCTOS!$B:$C,2,0)</f>
        <v>#N/A</v>
      </c>
      <c r="K602" s="31" t="str">
        <f>FACTURAS!M602</f>
        <v/>
      </c>
    </row>
    <row r="603" spans="1:11" ht="10.5" customHeight="1" x14ac:dyDescent="0.2">
      <c r="A603" s="201" t="str">
        <f>IF(FACTURAS!A603=0,"",FACTURAS!A603)</f>
        <v/>
      </c>
      <c r="B603" s="328" t="str">
        <f>IF(FACTURAS!B603="","",FACTURAS!B603)</f>
        <v/>
      </c>
      <c r="C603" s="329"/>
      <c r="D603" s="202" t="e">
        <f>VLOOKUP(B603,BDPRODUCTOS!$B:$C,2,0)</f>
        <v>#N/A</v>
      </c>
      <c r="E603" s="31" t="str">
        <f>FACTURAS!F603</f>
        <v/>
      </c>
      <c r="G603" s="201" t="str">
        <f>IF(FACTURAS!H603=0,"",FACTURAS!H603)</f>
        <v/>
      </c>
      <c r="H603" s="328" t="str">
        <f>IF(FACTURAS!I603="","",FACTURAS!I603)</f>
        <v/>
      </c>
      <c r="I603" s="329"/>
      <c r="J603" s="202" t="e">
        <f>VLOOKUP(H603,BDPRODUCTOS!$B:$C,2,0)</f>
        <v>#N/A</v>
      </c>
      <c r="K603" s="31" t="str">
        <f>FACTURAS!M603</f>
        <v/>
      </c>
    </row>
    <row r="604" spans="1:11" ht="10.5" customHeight="1" x14ac:dyDescent="0.2">
      <c r="A604" s="201" t="str">
        <f>IF(FACTURAS!A604=0,"",FACTURAS!A604)</f>
        <v/>
      </c>
      <c r="B604" s="328" t="str">
        <f>IF(FACTURAS!B604="","",FACTURAS!B604)</f>
        <v/>
      </c>
      <c r="C604" s="329"/>
      <c r="D604" s="202" t="e">
        <f>VLOOKUP(B604,BDPRODUCTOS!$B:$C,2,0)</f>
        <v>#N/A</v>
      </c>
      <c r="E604" s="31" t="str">
        <f>FACTURAS!F604</f>
        <v/>
      </c>
      <c r="G604" s="201" t="str">
        <f>IF(FACTURAS!H604=0,"",FACTURAS!H604)</f>
        <v/>
      </c>
      <c r="H604" s="328" t="str">
        <f>IF(FACTURAS!I604="","",FACTURAS!I604)</f>
        <v/>
      </c>
      <c r="I604" s="329"/>
      <c r="J604" s="202" t="e">
        <f>VLOOKUP(H604,BDPRODUCTOS!$B:$C,2,0)</f>
        <v>#N/A</v>
      </c>
      <c r="K604" s="31" t="str">
        <f>FACTURAS!M604</f>
        <v/>
      </c>
    </row>
    <row r="605" spans="1:11" ht="10.5" customHeight="1" x14ac:dyDescent="0.2">
      <c r="A605" s="201" t="str">
        <f>IF(FACTURAS!A605=0,"",FACTURAS!A605)</f>
        <v/>
      </c>
      <c r="B605" s="328" t="str">
        <f>IF(FACTURAS!B605="","",FACTURAS!B605)</f>
        <v/>
      </c>
      <c r="C605" s="329"/>
      <c r="D605" s="202" t="e">
        <f>VLOOKUP(B605,BDPRODUCTOS!$B:$C,2,0)</f>
        <v>#N/A</v>
      </c>
      <c r="E605" s="31" t="str">
        <f>FACTURAS!F605</f>
        <v/>
      </c>
      <c r="G605" s="201" t="str">
        <f>IF(FACTURAS!H605=0,"",FACTURAS!H605)</f>
        <v/>
      </c>
      <c r="H605" s="328" t="str">
        <f>IF(FACTURAS!I605="","",FACTURAS!I605)</f>
        <v/>
      </c>
      <c r="I605" s="329"/>
      <c r="J605" s="202" t="e">
        <f>VLOOKUP(H605,BDPRODUCTOS!$B:$C,2,0)</f>
        <v>#N/A</v>
      </c>
      <c r="K605" s="31" t="str">
        <f>FACTURAS!M605</f>
        <v/>
      </c>
    </row>
    <row r="606" spans="1:11" ht="10.5" customHeight="1" x14ac:dyDescent="0.2">
      <c r="A606" s="201" t="str">
        <f>IF(FACTURAS!A606=0,"",FACTURAS!A606)</f>
        <v/>
      </c>
      <c r="B606" s="337" t="str">
        <f>IF(FACTURAS!B606="","",FACTURAS!B606)</f>
        <v/>
      </c>
      <c r="C606" s="329"/>
      <c r="D606" s="204" t="e">
        <f>VLOOKUP(B606,BDPRODUCTOS!$B:$C,2,0)</f>
        <v>#N/A</v>
      </c>
      <c r="E606" s="31" t="str">
        <f>FACTURAS!F606</f>
        <v/>
      </c>
      <c r="G606" s="201" t="str">
        <f>IF(FACTURAS!H606=0,"",FACTURAS!H606)</f>
        <v/>
      </c>
      <c r="H606" s="337" t="str">
        <f>IF(FACTURAS!I606="","",FACTURAS!I606)</f>
        <v/>
      </c>
      <c r="I606" s="338"/>
      <c r="J606" s="204" t="e">
        <f>VLOOKUP(H606,BDPRODUCTOS!$B:$C,2,0)</f>
        <v>#N/A</v>
      </c>
      <c r="K606" s="31" t="str">
        <f>FACTURAS!M606</f>
        <v/>
      </c>
    </row>
    <row r="607" spans="1:11" ht="20.100000000000001" customHeight="1" x14ac:dyDescent="0.2">
      <c r="A607" s="42"/>
      <c r="B607" s="205" t="s">
        <v>0</v>
      </c>
      <c r="C607" s="298">
        <f>SUM(E593:E606)</f>
        <v>0</v>
      </c>
      <c r="D607" s="299"/>
      <c r="E607" s="300"/>
      <c r="G607" s="42"/>
      <c r="H607" s="205" t="s">
        <v>0</v>
      </c>
      <c r="I607" s="298">
        <f>SUM(K593:K606)</f>
        <v>0</v>
      </c>
      <c r="J607" s="299"/>
      <c r="K607" s="300"/>
    </row>
    <row r="610" spans="1:11" ht="15" customHeight="1" x14ac:dyDescent="0.2">
      <c r="A610" s="331" t="s">
        <v>17</v>
      </c>
      <c r="B610" s="307"/>
      <c r="C610" s="307"/>
      <c r="D610" s="188"/>
      <c r="E610" s="3" t="s">
        <v>16</v>
      </c>
      <c r="G610" s="331" t="s">
        <v>17</v>
      </c>
      <c r="H610" s="307"/>
      <c r="I610" s="307"/>
      <c r="J610" s="188"/>
      <c r="K610" s="3" t="s">
        <v>16</v>
      </c>
    </row>
    <row r="611" spans="1:11" ht="15" customHeight="1" x14ac:dyDescent="0.2">
      <c r="A611" s="332"/>
      <c r="B611" s="309"/>
      <c r="C611" s="309"/>
      <c r="D611" s="189"/>
      <c r="E611" s="5">
        <f>$N$3</f>
        <v>44499</v>
      </c>
      <c r="G611" s="332"/>
      <c r="H611" s="309"/>
      <c r="I611" s="309"/>
      <c r="J611" s="189"/>
      <c r="K611" s="5">
        <f>$N$3</f>
        <v>44499</v>
      </c>
    </row>
    <row r="612" spans="1:11" ht="10.5" customHeight="1" x14ac:dyDescent="0.2">
      <c r="A612" s="330" t="s">
        <v>15</v>
      </c>
      <c r="B612" s="297"/>
      <c r="C612" s="297"/>
      <c r="D612" s="190"/>
      <c r="E612" s="7">
        <f>$N$3</f>
        <v>44499</v>
      </c>
      <c r="G612" s="330" t="s">
        <v>15</v>
      </c>
      <c r="H612" s="297"/>
      <c r="I612" s="297"/>
      <c r="J612" s="190"/>
      <c r="K612" s="7">
        <f>$N$3</f>
        <v>44499</v>
      </c>
    </row>
    <row r="613" spans="1:11" ht="10.5" customHeight="1" x14ac:dyDescent="0.2">
      <c r="A613" s="330" t="s">
        <v>14</v>
      </c>
      <c r="B613" s="297"/>
      <c r="C613" s="297"/>
      <c r="D613" s="190"/>
      <c r="E613" s="10">
        <f>$N$3</f>
        <v>44499</v>
      </c>
      <c r="G613" s="330" t="s">
        <v>14</v>
      </c>
      <c r="H613" s="297"/>
      <c r="I613" s="297"/>
      <c r="J613" s="190"/>
      <c r="K613" s="10">
        <f>$N$3</f>
        <v>44499</v>
      </c>
    </row>
    <row r="614" spans="1:11" ht="10.5" customHeight="1" x14ac:dyDescent="0.2">
      <c r="A614" s="330" t="s">
        <v>13</v>
      </c>
      <c r="B614" s="297"/>
      <c r="C614" s="297"/>
      <c r="D614" s="190"/>
      <c r="E614" s="13" t="s">
        <v>12</v>
      </c>
      <c r="G614" s="330" t="s">
        <v>13</v>
      </c>
      <c r="H614" s="297"/>
      <c r="I614" s="297"/>
      <c r="J614" s="190"/>
      <c r="K614" s="13" t="s">
        <v>12</v>
      </c>
    </row>
    <row r="615" spans="1:11" ht="10.5" customHeight="1" x14ac:dyDescent="0.2">
      <c r="A615" s="195"/>
      <c r="B615" s="36">
        <v>3017216119</v>
      </c>
      <c r="C615" s="36"/>
      <c r="D615" s="190"/>
      <c r="E615" s="333">
        <f>FACTURAS!F615</f>
        <v>0</v>
      </c>
      <c r="G615" s="195"/>
      <c r="H615" s="36">
        <v>3017216119</v>
      </c>
      <c r="I615" s="36"/>
      <c r="J615" s="190"/>
      <c r="K615" s="333">
        <f>FACTURAS!M615</f>
        <v>0</v>
      </c>
    </row>
    <row r="616" spans="1:11" ht="10.5" customHeight="1" x14ac:dyDescent="0.2">
      <c r="A616" s="335" t="s">
        <v>11</v>
      </c>
      <c r="B616" s="336"/>
      <c r="C616" s="336"/>
      <c r="D616" s="197"/>
      <c r="E616" s="334"/>
      <c r="G616" s="335" t="s">
        <v>11</v>
      </c>
      <c r="H616" s="336"/>
      <c r="I616" s="336"/>
      <c r="J616" s="197"/>
      <c r="K616" s="334"/>
    </row>
    <row r="617" spans="1:11" ht="10.5" customHeight="1" x14ac:dyDescent="0.2">
      <c r="A617" s="20" t="s">
        <v>10</v>
      </c>
      <c r="B617" s="313" t="e">
        <f>FACTURAS!B617</f>
        <v>#N/A</v>
      </c>
      <c r="C617" s="314"/>
      <c r="D617" s="314"/>
      <c r="E617" s="315"/>
      <c r="G617" s="20" t="s">
        <v>10</v>
      </c>
      <c r="H617" s="313" t="e">
        <f>FACTURAS!I617</f>
        <v>#N/A</v>
      </c>
      <c r="I617" s="314"/>
      <c r="J617" s="314"/>
      <c r="K617" s="315"/>
    </row>
    <row r="618" spans="1:11" ht="10.5" customHeight="1" x14ac:dyDescent="0.2">
      <c r="A618" s="21" t="s">
        <v>9</v>
      </c>
      <c r="B618" s="294" t="e">
        <f>FACTURAS!B618</f>
        <v>#N/A</v>
      </c>
      <c r="C618" s="295"/>
      <c r="D618" s="295"/>
      <c r="E618" s="296"/>
      <c r="G618" s="21" t="s">
        <v>9</v>
      </c>
      <c r="H618" s="294" t="e">
        <f>FACTURAS!I618</f>
        <v>#N/A</v>
      </c>
      <c r="I618" s="295"/>
      <c r="J618" s="295"/>
      <c r="K618" s="296"/>
    </row>
    <row r="619" spans="1:11" ht="10.5" customHeight="1" x14ac:dyDescent="0.2">
      <c r="A619" s="21" t="s">
        <v>8</v>
      </c>
      <c r="B619" s="294" t="e">
        <f>FACTURAS!B619</f>
        <v>#N/A</v>
      </c>
      <c r="C619" s="295"/>
      <c r="D619" s="295"/>
      <c r="E619" s="296"/>
      <c r="G619" s="21" t="s">
        <v>8</v>
      </c>
      <c r="H619" s="294" t="e">
        <f>FACTURAS!I619</f>
        <v>#N/A</v>
      </c>
      <c r="I619" s="295"/>
      <c r="J619" s="295"/>
      <c r="K619" s="296"/>
    </row>
    <row r="620" spans="1:11" ht="10.5" customHeight="1" x14ac:dyDescent="0.2">
      <c r="A620" s="21" t="s">
        <v>7</v>
      </c>
      <c r="B620" s="294" t="e">
        <f>FACTURAS!B620</f>
        <v>#N/A</v>
      </c>
      <c r="C620" s="295"/>
      <c r="D620" s="295"/>
      <c r="E620" s="296"/>
      <c r="G620" s="21" t="s">
        <v>7</v>
      </c>
      <c r="H620" s="294" t="e">
        <f>FACTURAS!I620</f>
        <v>#N/A</v>
      </c>
      <c r="I620" s="295"/>
      <c r="J620" s="295"/>
      <c r="K620" s="296"/>
    </row>
    <row r="621" spans="1:11" ht="10.5" customHeight="1" x14ac:dyDescent="0.2">
      <c r="A621" s="21" t="s">
        <v>6</v>
      </c>
      <c r="B621" s="294" t="e">
        <f>FACTURAS!B621</f>
        <v>#N/A</v>
      </c>
      <c r="C621" s="295"/>
      <c r="D621" s="295"/>
      <c r="E621" s="296"/>
      <c r="G621" s="21" t="s">
        <v>6</v>
      </c>
      <c r="H621" s="294" t="e">
        <f>FACTURAS!I621</f>
        <v>#N/A</v>
      </c>
      <c r="I621" s="295"/>
      <c r="J621" s="295"/>
      <c r="K621" s="296"/>
    </row>
    <row r="622" spans="1:11" ht="10.5" customHeight="1" x14ac:dyDescent="0.2">
      <c r="A622" s="22" t="s">
        <v>5</v>
      </c>
      <c r="B622" s="294" t="e">
        <f>FACTURAS!B622</f>
        <v>#N/A</v>
      </c>
      <c r="C622" s="295"/>
      <c r="D622" s="295"/>
      <c r="E622" s="296"/>
      <c r="G622" s="22" t="s">
        <v>5</v>
      </c>
      <c r="H622" s="294" t="e">
        <f>FACTURAS!I622</f>
        <v>#N/A</v>
      </c>
      <c r="I622" s="295"/>
      <c r="J622" s="295"/>
      <c r="K622" s="296"/>
    </row>
    <row r="623" spans="1:11" ht="10.5" customHeight="1" x14ac:dyDescent="0.2">
      <c r="A623" s="23" t="s">
        <v>4</v>
      </c>
      <c r="B623" s="291" t="e">
        <f>FACTURAS!B623</f>
        <v>#N/A</v>
      </c>
      <c r="C623" s="292"/>
      <c r="D623" s="292"/>
      <c r="E623" s="293"/>
      <c r="G623" s="23" t="s">
        <v>4</v>
      </c>
      <c r="H623" s="291" t="e">
        <f>FACTURAS!I623</f>
        <v>#N/A</v>
      </c>
      <c r="I623" s="292"/>
      <c r="J623" s="292"/>
      <c r="K623" s="293"/>
    </row>
    <row r="624" spans="1:11" ht="10.5" customHeight="1" x14ac:dyDescent="0.2">
      <c r="A624" s="24" t="s">
        <v>3</v>
      </c>
      <c r="B624" s="341" t="s">
        <v>2</v>
      </c>
      <c r="C624" s="342"/>
      <c r="D624" s="26"/>
      <c r="E624" s="27" t="s">
        <v>1</v>
      </c>
      <c r="G624" s="24" t="s">
        <v>3</v>
      </c>
      <c r="H624" s="341" t="s">
        <v>2</v>
      </c>
      <c r="I624" s="342"/>
      <c r="J624" s="26"/>
      <c r="K624" s="27" t="s">
        <v>1</v>
      </c>
    </row>
    <row r="625" spans="1:11" ht="10.5" customHeight="1" x14ac:dyDescent="0.2">
      <c r="A625" s="198" t="str">
        <f>IF(FACTURAS!A625=0,"",FACTURAS!A625)</f>
        <v/>
      </c>
      <c r="B625" s="313" t="str">
        <f>IF(FACTURAS!B625="","",FACTURAS!B625)</f>
        <v/>
      </c>
      <c r="C625" s="339"/>
      <c r="D625" s="207" t="e">
        <f>VLOOKUP(B625,BDPRODUCTOS!$B:$C,2,0)</f>
        <v>#N/A</v>
      </c>
      <c r="E625" s="31" t="str">
        <f>FACTURAS!F625</f>
        <v/>
      </c>
      <c r="G625" s="198" t="str">
        <f>IF(FACTURAS!H625=0,"",FACTURAS!H625)</f>
        <v/>
      </c>
      <c r="H625" s="313" t="str">
        <f>IF(FACTURAS!I625="","",FACTURAS!I625)</f>
        <v/>
      </c>
      <c r="I625" s="339"/>
      <c r="J625" s="199" t="e">
        <f>VLOOKUP(H625,BDPRODUCTOS!$B:$C,2,0)</f>
        <v>#N/A</v>
      </c>
      <c r="K625" s="31" t="str">
        <f>FACTURAS!M625</f>
        <v/>
      </c>
    </row>
    <row r="626" spans="1:11" ht="10.5" customHeight="1" x14ac:dyDescent="0.2">
      <c r="A626" s="201" t="str">
        <f>IF(FACTURAS!A626=0,"",FACTURAS!A626)</f>
        <v/>
      </c>
      <c r="B626" s="328" t="str">
        <f>IF(FACTURAS!B626="","",FACTURAS!B626)</f>
        <v/>
      </c>
      <c r="C626" s="329"/>
      <c r="D626" s="208" t="e">
        <f>VLOOKUP(B626,BDPRODUCTOS!$B:$C,2,0)</f>
        <v>#N/A</v>
      </c>
      <c r="E626" s="31" t="str">
        <f>FACTURAS!F626</f>
        <v/>
      </c>
      <c r="G626" s="201" t="str">
        <f>IF(FACTURAS!H626=0,"",FACTURAS!H626)</f>
        <v/>
      </c>
      <c r="H626" s="328" t="str">
        <f>IF(FACTURAS!I626="","",FACTURAS!I626)</f>
        <v/>
      </c>
      <c r="I626" s="329"/>
      <c r="J626" s="202" t="e">
        <f>VLOOKUP(H626,BDPRODUCTOS!$B:$C,2,0)</f>
        <v>#N/A</v>
      </c>
      <c r="K626" s="31" t="str">
        <f>FACTURAS!M626</f>
        <v/>
      </c>
    </row>
    <row r="627" spans="1:11" ht="10.5" customHeight="1" x14ac:dyDescent="0.2">
      <c r="A627" s="201" t="str">
        <f>IF(FACTURAS!A627=0,"",FACTURAS!A627)</f>
        <v/>
      </c>
      <c r="B627" s="328" t="str">
        <f>IF(FACTURAS!B627="","",FACTURAS!B627)</f>
        <v/>
      </c>
      <c r="C627" s="329"/>
      <c r="D627" s="208" t="e">
        <f>VLOOKUP(B627,BDPRODUCTOS!$B:$C,2,0)</f>
        <v>#N/A</v>
      </c>
      <c r="E627" s="31" t="str">
        <f>FACTURAS!F627</f>
        <v/>
      </c>
      <c r="G627" s="201" t="str">
        <f>IF(FACTURAS!H627=0,"",FACTURAS!H627)</f>
        <v/>
      </c>
      <c r="H627" s="328" t="str">
        <f>IF(FACTURAS!I627="","",FACTURAS!I627)</f>
        <v/>
      </c>
      <c r="I627" s="329"/>
      <c r="J627" s="202" t="e">
        <f>VLOOKUP(H627,BDPRODUCTOS!$B:$C,2,0)</f>
        <v>#N/A</v>
      </c>
      <c r="K627" s="31" t="str">
        <f>FACTURAS!M627</f>
        <v/>
      </c>
    </row>
    <row r="628" spans="1:11" ht="10.5" customHeight="1" x14ac:dyDescent="0.2">
      <c r="A628" s="201" t="str">
        <f>IF(FACTURAS!A628=0,"",FACTURAS!A628)</f>
        <v/>
      </c>
      <c r="B628" s="328" t="str">
        <f>IF(FACTURAS!B628="","",FACTURAS!B628)</f>
        <v/>
      </c>
      <c r="C628" s="329"/>
      <c r="D628" s="208" t="e">
        <f>VLOOKUP(B628,BDPRODUCTOS!$B:$C,2,0)</f>
        <v>#N/A</v>
      </c>
      <c r="E628" s="31" t="str">
        <f>FACTURAS!F628</f>
        <v/>
      </c>
      <c r="G628" s="201" t="str">
        <f>IF(FACTURAS!H628=0,"",FACTURAS!H628)</f>
        <v/>
      </c>
      <c r="H628" s="328" t="str">
        <f>IF(FACTURAS!I628="","",FACTURAS!I628)</f>
        <v/>
      </c>
      <c r="I628" s="329"/>
      <c r="J628" s="202" t="e">
        <f>VLOOKUP(H628,BDPRODUCTOS!$B:$C,2,0)</f>
        <v>#N/A</v>
      </c>
      <c r="K628" s="31" t="str">
        <f>FACTURAS!M628</f>
        <v/>
      </c>
    </row>
    <row r="629" spans="1:11" ht="10.5" customHeight="1" x14ac:dyDescent="0.2">
      <c r="A629" s="201" t="str">
        <f>IF(FACTURAS!A629=0,"",FACTURAS!A629)</f>
        <v/>
      </c>
      <c r="B629" s="328" t="str">
        <f>IF(FACTURAS!B629="","",FACTURAS!B629)</f>
        <v/>
      </c>
      <c r="C629" s="329"/>
      <c r="D629" s="208" t="e">
        <f>VLOOKUP(B629,BDPRODUCTOS!$B:$C,2,0)</f>
        <v>#N/A</v>
      </c>
      <c r="E629" s="31" t="str">
        <f>FACTURAS!F629</f>
        <v/>
      </c>
      <c r="G629" s="201" t="str">
        <f>IF(FACTURAS!H629=0,"",FACTURAS!H629)</f>
        <v/>
      </c>
      <c r="H629" s="328" t="str">
        <f>IF(FACTURAS!I629="","",FACTURAS!I629)</f>
        <v/>
      </c>
      <c r="I629" s="329"/>
      <c r="J629" s="202" t="e">
        <f>VLOOKUP(H629,BDPRODUCTOS!$B:$C,2,0)</f>
        <v>#N/A</v>
      </c>
      <c r="K629" s="31" t="str">
        <f>FACTURAS!M629</f>
        <v/>
      </c>
    </row>
    <row r="630" spans="1:11" ht="10.5" customHeight="1" x14ac:dyDescent="0.2">
      <c r="A630" s="201" t="str">
        <f>IF(FACTURAS!A630=0,"",FACTURAS!A630)</f>
        <v/>
      </c>
      <c r="B630" s="328" t="str">
        <f>IF(FACTURAS!B630="","",FACTURAS!B630)</f>
        <v/>
      </c>
      <c r="C630" s="329"/>
      <c r="D630" s="208" t="e">
        <f>VLOOKUP(B630,BDPRODUCTOS!$B:$C,2,0)</f>
        <v>#N/A</v>
      </c>
      <c r="E630" s="31" t="str">
        <f>FACTURAS!F630</f>
        <v/>
      </c>
      <c r="G630" s="201" t="str">
        <f>IF(FACTURAS!H630=0,"",FACTURAS!H630)</f>
        <v/>
      </c>
      <c r="H630" s="328" t="str">
        <f>IF(FACTURAS!I630="","",FACTURAS!I630)</f>
        <v/>
      </c>
      <c r="I630" s="329"/>
      <c r="J630" s="202" t="e">
        <f>VLOOKUP(H630,BDPRODUCTOS!$B:$C,2,0)</f>
        <v>#N/A</v>
      </c>
      <c r="K630" s="31" t="str">
        <f>FACTURAS!M630</f>
        <v/>
      </c>
    </row>
    <row r="631" spans="1:11" ht="10.5" customHeight="1" x14ac:dyDescent="0.2">
      <c r="A631" s="201" t="str">
        <f>IF(FACTURAS!A631=0,"",FACTURAS!A631)</f>
        <v/>
      </c>
      <c r="B631" s="328" t="str">
        <f>IF(FACTURAS!B631="","",FACTURAS!B631)</f>
        <v/>
      </c>
      <c r="C631" s="329"/>
      <c r="D631" s="208" t="e">
        <f>VLOOKUP(B631,BDPRODUCTOS!$B:$C,2,0)</f>
        <v>#N/A</v>
      </c>
      <c r="E631" s="31" t="str">
        <f>FACTURAS!F631</f>
        <v/>
      </c>
      <c r="G631" s="201" t="str">
        <f>IF(FACTURAS!H631=0,"",FACTURAS!H631)</f>
        <v/>
      </c>
      <c r="H631" s="328" t="str">
        <f>IF(FACTURAS!I631="","",FACTURAS!I631)</f>
        <v/>
      </c>
      <c r="I631" s="329"/>
      <c r="J631" s="202" t="e">
        <f>VLOOKUP(H631,BDPRODUCTOS!$B:$C,2,0)</f>
        <v>#N/A</v>
      </c>
      <c r="K631" s="31" t="str">
        <f>FACTURAS!M631</f>
        <v/>
      </c>
    </row>
    <row r="632" spans="1:11" ht="10.5" customHeight="1" x14ac:dyDescent="0.2">
      <c r="A632" s="201" t="str">
        <f>IF(FACTURAS!A632=0,"",FACTURAS!A632)</f>
        <v/>
      </c>
      <c r="B632" s="328" t="str">
        <f>IF(FACTURAS!B632="","",FACTURAS!B632)</f>
        <v/>
      </c>
      <c r="C632" s="329"/>
      <c r="D632" s="208" t="e">
        <f>VLOOKUP(B632,BDPRODUCTOS!$B:$C,2,0)</f>
        <v>#N/A</v>
      </c>
      <c r="E632" s="31" t="str">
        <f>FACTURAS!F632</f>
        <v/>
      </c>
      <c r="G632" s="201" t="str">
        <f>IF(FACTURAS!H632=0,"",FACTURAS!H632)</f>
        <v/>
      </c>
      <c r="H632" s="328" t="str">
        <f>IF(FACTURAS!I632="","",FACTURAS!I632)</f>
        <v/>
      </c>
      <c r="I632" s="329"/>
      <c r="J632" s="202" t="e">
        <f>VLOOKUP(H632,BDPRODUCTOS!$B:$C,2,0)</f>
        <v>#N/A</v>
      </c>
      <c r="K632" s="31" t="str">
        <f>FACTURAS!M632</f>
        <v/>
      </c>
    </row>
    <row r="633" spans="1:11" ht="10.5" customHeight="1" x14ac:dyDescent="0.2">
      <c r="A633" s="201" t="str">
        <f>IF(FACTURAS!A633=0,"",FACTURAS!A633)</f>
        <v/>
      </c>
      <c r="B633" s="328" t="str">
        <f>IF(FACTURAS!B633="","",FACTURAS!B633)</f>
        <v/>
      </c>
      <c r="C633" s="329"/>
      <c r="D633" s="208" t="e">
        <f>VLOOKUP(B633,BDPRODUCTOS!$B:$C,2,0)</f>
        <v>#N/A</v>
      </c>
      <c r="E633" s="31" t="str">
        <f>FACTURAS!F633</f>
        <v/>
      </c>
      <c r="G633" s="201" t="str">
        <f>IF(FACTURAS!H633=0,"",FACTURAS!H633)</f>
        <v/>
      </c>
      <c r="H633" s="328" t="str">
        <f>IF(FACTURAS!I633="","",FACTURAS!I633)</f>
        <v/>
      </c>
      <c r="I633" s="329"/>
      <c r="J633" s="202" t="e">
        <f>VLOOKUP(H633,BDPRODUCTOS!$B:$C,2,0)</f>
        <v>#N/A</v>
      </c>
      <c r="K633" s="31" t="str">
        <f>FACTURAS!M633</f>
        <v/>
      </c>
    </row>
    <row r="634" spans="1:11" ht="10.5" customHeight="1" x14ac:dyDescent="0.2">
      <c r="A634" s="201" t="str">
        <f>IF(FACTURAS!A634=0,"",FACTURAS!A634)</f>
        <v/>
      </c>
      <c r="B634" s="328" t="str">
        <f>IF(FACTURAS!B634="","",FACTURAS!B634)</f>
        <v/>
      </c>
      <c r="C634" s="329"/>
      <c r="D634" s="208" t="e">
        <f>VLOOKUP(B634,BDPRODUCTOS!$B:$C,2,0)</f>
        <v>#N/A</v>
      </c>
      <c r="E634" s="31" t="str">
        <f>FACTURAS!F634</f>
        <v/>
      </c>
      <c r="G634" s="201" t="str">
        <f>IF(FACTURAS!H634=0,"",FACTURAS!H634)</f>
        <v/>
      </c>
      <c r="H634" s="328" t="str">
        <f>IF(FACTURAS!I634="","",FACTURAS!I634)</f>
        <v/>
      </c>
      <c r="I634" s="329"/>
      <c r="J634" s="202" t="e">
        <f>VLOOKUP(H634,BDPRODUCTOS!$B:$C,2,0)</f>
        <v>#N/A</v>
      </c>
      <c r="K634" s="31" t="str">
        <f>FACTURAS!M634</f>
        <v/>
      </c>
    </row>
    <row r="635" spans="1:11" ht="10.5" customHeight="1" x14ac:dyDescent="0.2">
      <c r="A635" s="201" t="str">
        <f>IF(FACTURAS!A635=0,"",FACTURAS!A635)</f>
        <v/>
      </c>
      <c r="B635" s="328" t="str">
        <f>IF(FACTURAS!B635="","",FACTURAS!B635)</f>
        <v/>
      </c>
      <c r="C635" s="329"/>
      <c r="D635" s="208" t="e">
        <f>VLOOKUP(B635,BDPRODUCTOS!$B:$C,2,0)</f>
        <v>#N/A</v>
      </c>
      <c r="E635" s="31" t="str">
        <f>FACTURAS!F635</f>
        <v/>
      </c>
      <c r="G635" s="201" t="str">
        <f>IF(FACTURAS!H635=0,"",FACTURAS!H635)</f>
        <v/>
      </c>
      <c r="H635" s="328" t="str">
        <f>IF(FACTURAS!I635="","",FACTURAS!I635)</f>
        <v/>
      </c>
      <c r="I635" s="329"/>
      <c r="J635" s="202" t="e">
        <f>VLOOKUP(H635,BDPRODUCTOS!$B:$C,2,0)</f>
        <v>#N/A</v>
      </c>
      <c r="K635" s="31" t="str">
        <f>FACTURAS!M635</f>
        <v/>
      </c>
    </row>
    <row r="636" spans="1:11" ht="10.5" customHeight="1" x14ac:dyDescent="0.2">
      <c r="A636" s="201" t="str">
        <f>IF(FACTURAS!A636=0,"",FACTURAS!A636)</f>
        <v/>
      </c>
      <c r="B636" s="328" t="str">
        <f>IF(FACTURAS!B636="","",FACTURAS!B636)</f>
        <v/>
      </c>
      <c r="C636" s="329"/>
      <c r="D636" s="208" t="e">
        <f>VLOOKUP(B636,BDPRODUCTOS!$B:$C,2,0)</f>
        <v>#N/A</v>
      </c>
      <c r="E636" s="31" t="str">
        <f>FACTURAS!F636</f>
        <v/>
      </c>
      <c r="G636" s="201" t="str">
        <f>IF(FACTURAS!H636=0,"",FACTURAS!H636)</f>
        <v/>
      </c>
      <c r="H636" s="328" t="str">
        <f>IF(FACTURAS!I636="","",FACTURAS!I636)</f>
        <v/>
      </c>
      <c r="I636" s="329"/>
      <c r="J636" s="202" t="e">
        <f>VLOOKUP(H636,BDPRODUCTOS!$B:$C,2,0)</f>
        <v>#N/A</v>
      </c>
      <c r="K636" s="31" t="str">
        <f>FACTURAS!M636</f>
        <v/>
      </c>
    </row>
    <row r="637" spans="1:11" ht="10.5" customHeight="1" x14ac:dyDescent="0.2">
      <c r="A637" s="201" t="str">
        <f>IF(FACTURAS!A637=0,"",FACTURAS!A637)</f>
        <v/>
      </c>
      <c r="B637" s="328" t="str">
        <f>IF(FACTURAS!B637="","",FACTURAS!B637)</f>
        <v/>
      </c>
      <c r="C637" s="329"/>
      <c r="D637" s="208" t="e">
        <f>VLOOKUP(B637,BDPRODUCTOS!$B:$C,2,0)</f>
        <v>#N/A</v>
      </c>
      <c r="E637" s="31" t="str">
        <f>FACTURAS!F637</f>
        <v/>
      </c>
      <c r="G637" s="201" t="str">
        <f>IF(FACTURAS!H637=0,"",FACTURAS!H637)</f>
        <v/>
      </c>
      <c r="H637" s="328" t="str">
        <f>IF(FACTURAS!I637="","",FACTURAS!I637)</f>
        <v/>
      </c>
      <c r="I637" s="329"/>
      <c r="J637" s="202" t="e">
        <f>VLOOKUP(H637,BDPRODUCTOS!$B:$C,2,0)</f>
        <v>#N/A</v>
      </c>
      <c r="K637" s="31" t="str">
        <f>FACTURAS!M637</f>
        <v/>
      </c>
    </row>
    <row r="638" spans="1:11" ht="10.5" customHeight="1" x14ac:dyDescent="0.2">
      <c r="A638" s="201" t="str">
        <f>IF(FACTURAS!A638=0,"",FACTURAS!A638)</f>
        <v/>
      </c>
      <c r="B638" s="337" t="str">
        <f>IF(FACTURAS!B638="","",FACTURAS!B638)</f>
        <v/>
      </c>
      <c r="C638" s="329"/>
      <c r="D638" s="209" t="e">
        <f>VLOOKUP(B638,BDPRODUCTOS!$B:$C,2,0)</f>
        <v>#N/A</v>
      </c>
      <c r="E638" s="31" t="str">
        <f>FACTURAS!F638</f>
        <v/>
      </c>
      <c r="G638" s="201" t="str">
        <f>IF(FACTURAS!H638=0,"",FACTURAS!H638)</f>
        <v/>
      </c>
      <c r="H638" s="337" t="str">
        <f>IF(FACTURAS!I638="","",FACTURAS!I638)</f>
        <v/>
      </c>
      <c r="I638" s="338"/>
      <c r="J638" s="204" t="e">
        <f>VLOOKUP(H638,BDPRODUCTOS!$B:$C,2,0)</f>
        <v>#N/A</v>
      </c>
      <c r="K638" s="31" t="str">
        <f>FACTURAS!M638</f>
        <v/>
      </c>
    </row>
    <row r="639" spans="1:11" ht="20.100000000000001" customHeight="1" x14ac:dyDescent="0.2">
      <c r="A639" s="42"/>
      <c r="B639" s="210" t="s">
        <v>0</v>
      </c>
      <c r="C639" s="298">
        <f>SUM(E625:E638)</f>
        <v>0</v>
      </c>
      <c r="D639" s="299"/>
      <c r="E639" s="300"/>
      <c r="G639" s="42"/>
      <c r="H639" s="205" t="s">
        <v>0</v>
      </c>
      <c r="I639" s="298">
        <f>SUM(K625:K638)</f>
        <v>0</v>
      </c>
      <c r="J639" s="299"/>
      <c r="K639" s="300"/>
    </row>
  </sheetData>
  <mergeCells count="1168">
    <mergeCell ref="B603:C603"/>
    <mergeCell ref="I127:K127"/>
    <mergeCell ref="G261:I261"/>
    <mergeCell ref="B115:C115"/>
    <mergeCell ref="A418:C419"/>
    <mergeCell ref="H632:I632"/>
    <mergeCell ref="H619:K619"/>
    <mergeCell ref="B510:C510"/>
    <mergeCell ref="H599:I599"/>
    <mergeCell ref="H568:I568"/>
    <mergeCell ref="B568:C568"/>
    <mergeCell ref="H573:I573"/>
    <mergeCell ref="G614:I614"/>
    <mergeCell ref="H137:K137"/>
    <mergeCell ref="B76:E76"/>
    <mergeCell ref="H562:I562"/>
    <mergeCell ref="G578:I579"/>
    <mergeCell ref="B594:C594"/>
    <mergeCell ref="H561:I561"/>
    <mergeCell ref="G552:I552"/>
    <mergeCell ref="K551:K552"/>
    <mergeCell ref="H553:K553"/>
    <mergeCell ref="B536:C536"/>
    <mergeCell ref="B474:C474"/>
    <mergeCell ref="H469:I469"/>
    <mergeCell ref="H475:I475"/>
    <mergeCell ref="H497:I497"/>
    <mergeCell ref="H621:K621"/>
    <mergeCell ref="G232:I232"/>
    <mergeCell ref="H105:K105"/>
    <mergeCell ref="B252:C252"/>
    <mergeCell ref="H154:I154"/>
    <mergeCell ref="I639:K639"/>
    <mergeCell ref="H242:I242"/>
    <mergeCell ref="B121:C121"/>
    <mergeCell ref="H14:K14"/>
    <mergeCell ref="B562:C562"/>
    <mergeCell ref="G520:I520"/>
    <mergeCell ref="B476:C476"/>
    <mergeCell ref="H563:I563"/>
    <mergeCell ref="H637:I637"/>
    <mergeCell ref="C639:E639"/>
    <mergeCell ref="H528:I528"/>
    <mergeCell ref="B275:C275"/>
    <mergeCell ref="G229:I229"/>
    <mergeCell ref="H243:I243"/>
    <mergeCell ref="B393:E393"/>
    <mergeCell ref="A260:C260"/>
    <mergeCell ref="A389:C389"/>
    <mergeCell ref="B559:E559"/>
    <mergeCell ref="B305:C305"/>
    <mergeCell ref="H77:K77"/>
    <mergeCell ref="H48:I48"/>
    <mergeCell ref="B27:C27"/>
    <mergeCell ref="B185:C185"/>
    <mergeCell ref="B45:E45"/>
    <mergeCell ref="G164:I164"/>
    <mergeCell ref="B44:E44"/>
    <mergeCell ref="B526:E526"/>
    <mergeCell ref="G516:I516"/>
    <mergeCell ref="B497:C497"/>
    <mergeCell ref="H473:I473"/>
    <mergeCell ref="H470:I470"/>
    <mergeCell ref="G358:I358"/>
    <mergeCell ref="I543:K543"/>
    <mergeCell ref="B29:C29"/>
    <mergeCell ref="H173:K173"/>
    <mergeCell ref="H116:I116"/>
    <mergeCell ref="C127:E127"/>
    <mergeCell ref="H169:K169"/>
    <mergeCell ref="H75:K75"/>
    <mergeCell ref="H493:K493"/>
    <mergeCell ref="B534:C534"/>
    <mergeCell ref="E519:E520"/>
    <mergeCell ref="H22:I22"/>
    <mergeCell ref="B49:C49"/>
    <mergeCell ref="B47:E47"/>
    <mergeCell ref="G485:I485"/>
    <mergeCell ref="B524:E524"/>
    <mergeCell ref="B529:C529"/>
    <mergeCell ref="B531:C531"/>
    <mergeCell ref="H490:K490"/>
    <mergeCell ref="B412:C412"/>
    <mergeCell ref="B469:C469"/>
    <mergeCell ref="G456:I456"/>
    <mergeCell ref="G517:I517"/>
    <mergeCell ref="G322:I323"/>
    <mergeCell ref="G166:I166"/>
    <mergeCell ref="H278:I278"/>
    <mergeCell ref="H308:I308"/>
    <mergeCell ref="B492:E492"/>
    <mergeCell ref="E199:E200"/>
    <mergeCell ref="A357:C357"/>
    <mergeCell ref="H212:I212"/>
    <mergeCell ref="K135:K136"/>
    <mergeCell ref="A136:C136"/>
    <mergeCell ref="P17:Q17"/>
    <mergeCell ref="H215:I215"/>
    <mergeCell ref="G168:I168"/>
    <mergeCell ref="H78:K78"/>
    <mergeCell ref="A34:C35"/>
    <mergeCell ref="H16:I16"/>
    <mergeCell ref="A229:C229"/>
    <mergeCell ref="A98:C99"/>
    <mergeCell ref="A72:C72"/>
    <mergeCell ref="H381:I381"/>
    <mergeCell ref="H601:I601"/>
    <mergeCell ref="B601:C601"/>
    <mergeCell ref="B114:C114"/>
    <mergeCell ref="H508:I508"/>
    <mergeCell ref="B413:C413"/>
    <mergeCell ref="H380:I380"/>
    <mergeCell ref="B553:E553"/>
    <mergeCell ref="H558:K558"/>
    <mergeCell ref="B542:C542"/>
    <mergeCell ref="B573:C573"/>
    <mergeCell ref="B525:E525"/>
    <mergeCell ref="H532:I532"/>
    <mergeCell ref="H477:I477"/>
    <mergeCell ref="H492:K492"/>
    <mergeCell ref="H507:I507"/>
    <mergeCell ref="H506:I506"/>
    <mergeCell ref="H503:I503"/>
    <mergeCell ref="B190:C190"/>
    <mergeCell ref="B254:C254"/>
    <mergeCell ref="E167:E168"/>
    <mergeCell ref="H151:I151"/>
    <mergeCell ref="B189:C189"/>
    <mergeCell ref="P21:Q21"/>
    <mergeCell ref="H218:I218"/>
    <mergeCell ref="B42:E42"/>
    <mergeCell ref="B249:C249"/>
    <mergeCell ref="B243:C243"/>
    <mergeCell ref="B177:C177"/>
    <mergeCell ref="B217:C217"/>
    <mergeCell ref="B211:C211"/>
    <mergeCell ref="B212:C212"/>
    <mergeCell ref="H56:I56"/>
    <mergeCell ref="H175:K175"/>
    <mergeCell ref="H247:I247"/>
    <mergeCell ref="G101:I101"/>
    <mergeCell ref="K199:K200"/>
    <mergeCell ref="H240:I240"/>
    <mergeCell ref="H239:K239"/>
    <mergeCell ref="H107:K107"/>
    <mergeCell ref="H190:I190"/>
    <mergeCell ref="B79:E79"/>
    <mergeCell ref="A37:C37"/>
    <mergeCell ref="A133:C133"/>
    <mergeCell ref="H179:I179"/>
    <mergeCell ref="H172:K172"/>
    <mergeCell ref="G136:I136"/>
    <mergeCell ref="G194:I195"/>
    <mergeCell ref="B205:E205"/>
    <mergeCell ref="H201:K201"/>
    <mergeCell ref="H203:K203"/>
    <mergeCell ref="G40:I40"/>
    <mergeCell ref="G34:I35"/>
    <mergeCell ref="B235:E235"/>
    <mergeCell ref="H53:I53"/>
    <mergeCell ref="B538:C538"/>
    <mergeCell ref="H376:I376"/>
    <mergeCell ref="H403:I403"/>
    <mergeCell ref="B466:C466"/>
    <mergeCell ref="B464:C464"/>
    <mergeCell ref="B367:E367"/>
    <mergeCell ref="G357:I357"/>
    <mergeCell ref="B363:E363"/>
    <mergeCell ref="B315:C315"/>
    <mergeCell ref="B375:C375"/>
    <mergeCell ref="H214:I214"/>
    <mergeCell ref="B271:E271"/>
    <mergeCell ref="H268:K268"/>
    <mergeCell ref="H237:K237"/>
    <mergeCell ref="A294:C294"/>
    <mergeCell ref="B332:E332"/>
    <mergeCell ref="B528:C528"/>
    <mergeCell ref="B504:C504"/>
    <mergeCell ref="H431:K431"/>
    <mergeCell ref="G388:I388"/>
    <mergeCell ref="H379:I379"/>
    <mergeCell ref="K231:K232"/>
    <mergeCell ref="B472:C472"/>
    <mergeCell ref="B425:E425"/>
    <mergeCell ref="B470:C470"/>
    <mergeCell ref="H333:K333"/>
    <mergeCell ref="H368:I368"/>
    <mergeCell ref="H498:I498"/>
    <mergeCell ref="H282:I282"/>
    <mergeCell ref="H241:I241"/>
    <mergeCell ref="G262:I262"/>
    <mergeCell ref="B362:E362"/>
    <mergeCell ref="B598:C598"/>
    <mergeCell ref="H630:I630"/>
    <mergeCell ref="B631:C631"/>
    <mergeCell ref="I191:K191"/>
    <mergeCell ref="B93:C93"/>
    <mergeCell ref="H50:I50"/>
    <mergeCell ref="B313:C313"/>
    <mergeCell ref="H535:I535"/>
    <mergeCell ref="B595:C595"/>
    <mergeCell ref="H495:K495"/>
    <mergeCell ref="B627:C627"/>
    <mergeCell ref="H250:I250"/>
    <mergeCell ref="B179:C179"/>
    <mergeCell ref="H121:I121"/>
    <mergeCell ref="H234:K234"/>
    <mergeCell ref="H140:K140"/>
    <mergeCell ref="B110:E110"/>
    <mergeCell ref="B369:C369"/>
    <mergeCell ref="I447:K447"/>
    <mergeCell ref="B502:C502"/>
    <mergeCell ref="B506:C506"/>
    <mergeCell ref="B558:E558"/>
    <mergeCell ref="B539:C539"/>
    <mergeCell ref="A484:C484"/>
    <mergeCell ref="G104:I104"/>
    <mergeCell ref="H174:K174"/>
    <mergeCell ref="B155:C155"/>
    <mergeCell ref="B156:C156"/>
    <mergeCell ref="I159:K159"/>
    <mergeCell ref="B171:E171"/>
    <mergeCell ref="B176:C176"/>
    <mergeCell ref="H523:K523"/>
    <mergeCell ref="B587:E587"/>
    <mergeCell ref="B366:E366"/>
    <mergeCell ref="A420:C420"/>
    <mergeCell ref="B572:C572"/>
    <mergeCell ref="A550:C550"/>
    <mergeCell ref="A582:C582"/>
    <mergeCell ref="B585:E585"/>
    <mergeCell ref="H271:K271"/>
    <mergeCell ref="H371:I371"/>
    <mergeCell ref="B300:E300"/>
    <mergeCell ref="B458:E458"/>
    <mergeCell ref="A392:C392"/>
    <mergeCell ref="B463:E463"/>
    <mergeCell ref="B336:C336"/>
    <mergeCell ref="B344:C344"/>
    <mergeCell ref="B436:C436"/>
    <mergeCell ref="B555:E555"/>
    <mergeCell ref="B490:E490"/>
    <mergeCell ref="C543:E543"/>
    <mergeCell ref="H521:K521"/>
    <mergeCell ref="G482:I483"/>
    <mergeCell ref="H471:I471"/>
    <mergeCell ref="B477:C477"/>
    <mergeCell ref="H489:K489"/>
    <mergeCell ref="A452:C452"/>
    <mergeCell ref="H336:I336"/>
    <mergeCell ref="A326:C326"/>
    <mergeCell ref="H395:K395"/>
    <mergeCell ref="H274:I274"/>
    <mergeCell ref="B438:C438"/>
    <mergeCell ref="H524:K524"/>
    <mergeCell ref="H501:I501"/>
    <mergeCell ref="B597:C597"/>
    <mergeCell ref="B570:C570"/>
    <mergeCell ref="B277:C277"/>
    <mergeCell ref="A486:C486"/>
    <mergeCell ref="H596:I596"/>
    <mergeCell ref="I479:K479"/>
    <mergeCell ref="G546:I547"/>
    <mergeCell ref="A450:C451"/>
    <mergeCell ref="G326:I326"/>
    <mergeCell ref="H273:I273"/>
    <mergeCell ref="H361:K361"/>
    <mergeCell ref="H347:I347"/>
    <mergeCell ref="H343:I343"/>
    <mergeCell ref="H348:I348"/>
    <mergeCell ref="H437:I437"/>
    <mergeCell ref="A514:C515"/>
    <mergeCell ref="H538:I538"/>
    <mergeCell ref="H464:I464"/>
    <mergeCell ref="E455:E456"/>
    <mergeCell ref="H529:I529"/>
    <mergeCell ref="H560:I560"/>
    <mergeCell ref="B435:C435"/>
    <mergeCell ref="B401:C401"/>
    <mergeCell ref="B379:C379"/>
    <mergeCell ref="B522:E522"/>
    <mergeCell ref="B501:C501"/>
    <mergeCell ref="H496:I496"/>
    <mergeCell ref="H463:K463"/>
    <mergeCell ref="H458:K458"/>
    <mergeCell ref="H462:K462"/>
    <mergeCell ref="A454:C454"/>
    <mergeCell ref="E423:E424"/>
    <mergeCell ref="H303:K303"/>
    <mergeCell ref="A322:C323"/>
    <mergeCell ref="H409:I409"/>
    <mergeCell ref="C383:E383"/>
    <mergeCell ref="A388:C388"/>
    <mergeCell ref="H220:I220"/>
    <mergeCell ref="B239:E239"/>
    <mergeCell ref="H233:K233"/>
    <mergeCell ref="H300:K300"/>
    <mergeCell ref="H369:I369"/>
    <mergeCell ref="B238:E238"/>
    <mergeCell ref="H254:I254"/>
    <mergeCell ref="B268:E268"/>
    <mergeCell ref="A232:C232"/>
    <mergeCell ref="E487:E488"/>
    <mergeCell ref="G294:I294"/>
    <mergeCell ref="B248:C248"/>
    <mergeCell ref="B335:E335"/>
    <mergeCell ref="H265:K265"/>
    <mergeCell ref="B233:E233"/>
    <mergeCell ref="A230:C230"/>
    <mergeCell ref="B410:C410"/>
    <mergeCell ref="A386:C387"/>
    <mergeCell ref="G452:I452"/>
    <mergeCell ref="H281:I281"/>
    <mergeCell ref="B371:C371"/>
    <mergeCell ref="A360:C360"/>
    <mergeCell ref="B370:C370"/>
    <mergeCell ref="B431:E431"/>
    <mergeCell ref="H436:I436"/>
    <mergeCell ref="H283:I283"/>
    <mergeCell ref="B284:C284"/>
    <mergeCell ref="H377:I377"/>
    <mergeCell ref="K487:K488"/>
    <mergeCell ref="A390:C390"/>
    <mergeCell ref="A485:C485"/>
    <mergeCell ref="B478:C478"/>
    <mergeCell ref="B445:C445"/>
    <mergeCell ref="B374:C374"/>
    <mergeCell ref="B348:C348"/>
    <mergeCell ref="H405:I405"/>
    <mergeCell ref="B312:C312"/>
    <mergeCell ref="B408:C408"/>
    <mergeCell ref="A424:C424"/>
    <mergeCell ref="H364:K364"/>
    <mergeCell ref="H396:K396"/>
    <mergeCell ref="A325:C325"/>
    <mergeCell ref="H373:I373"/>
    <mergeCell ref="K391:K392"/>
    <mergeCell ref="B337:C337"/>
    <mergeCell ref="B395:E395"/>
    <mergeCell ref="I383:K383"/>
    <mergeCell ref="B330:E330"/>
    <mergeCell ref="B444:C444"/>
    <mergeCell ref="C447:E447"/>
    <mergeCell ref="B590:E590"/>
    <mergeCell ref="H301:K301"/>
    <mergeCell ref="H408:I408"/>
    <mergeCell ref="G356:I356"/>
    <mergeCell ref="H527:K527"/>
    <mergeCell ref="H585:K585"/>
    <mergeCell ref="K583:K584"/>
    <mergeCell ref="H588:K588"/>
    <mergeCell ref="B591:E591"/>
    <mergeCell ref="B329:E329"/>
    <mergeCell ref="B593:C593"/>
    <mergeCell ref="B434:C434"/>
    <mergeCell ref="C415:E415"/>
    <mergeCell ref="B565:C565"/>
    <mergeCell ref="B304:C304"/>
    <mergeCell ref="B521:E521"/>
    <mergeCell ref="H467:I467"/>
    <mergeCell ref="H340:I340"/>
    <mergeCell ref="H370:I370"/>
    <mergeCell ref="H466:I466"/>
    <mergeCell ref="H375:I375"/>
    <mergeCell ref="G549:I549"/>
    <mergeCell ref="H366:K366"/>
    <mergeCell ref="H315:I315"/>
    <mergeCell ref="B343:C343"/>
    <mergeCell ref="A328:C328"/>
    <mergeCell ref="H572:I572"/>
    <mergeCell ref="H337:I337"/>
    <mergeCell ref="H382:I382"/>
    <mergeCell ref="C511:E511"/>
    <mergeCell ref="B349:C349"/>
    <mergeCell ref="H310:I310"/>
    <mergeCell ref="H592:I592"/>
    <mergeCell ref="H564:I564"/>
    <mergeCell ref="H595:I595"/>
    <mergeCell ref="H597:I597"/>
    <mergeCell ref="H594:I594"/>
    <mergeCell ref="H236:K236"/>
    <mergeCell ref="H504:I504"/>
    <mergeCell ref="I575:K575"/>
    <mergeCell ref="G580:I580"/>
    <mergeCell ref="A262:C262"/>
    <mergeCell ref="B586:E586"/>
    <mergeCell ref="A516:C516"/>
    <mergeCell ref="H542:I542"/>
    <mergeCell ref="B563:C563"/>
    <mergeCell ref="B540:C540"/>
    <mergeCell ref="B537:C537"/>
    <mergeCell ref="B527:E527"/>
    <mergeCell ref="A549:C549"/>
    <mergeCell ref="G518:I518"/>
    <mergeCell ref="H540:I540"/>
    <mergeCell ref="C319:E319"/>
    <mergeCell ref="H435:I435"/>
    <mergeCell ref="A292:C292"/>
    <mergeCell ref="H341:I341"/>
    <mergeCell ref="H345:I345"/>
    <mergeCell ref="H331:K331"/>
    <mergeCell ref="B342:C342"/>
    <mergeCell ref="H412:I412"/>
    <mergeCell ref="H429:K429"/>
    <mergeCell ref="B406:C406"/>
    <mergeCell ref="H306:I306"/>
    <mergeCell ref="B345:C345"/>
    <mergeCell ref="B19:C19"/>
    <mergeCell ref="H393:K393"/>
    <mergeCell ref="H339:I339"/>
    <mergeCell ref="H442:I442"/>
    <mergeCell ref="G418:I419"/>
    <mergeCell ref="B403:C403"/>
    <mergeCell ref="C287:E287"/>
    <mergeCell ref="B430:E430"/>
    <mergeCell ref="A293:C293"/>
    <mergeCell ref="E359:E360"/>
    <mergeCell ref="B318:C318"/>
    <mergeCell ref="A421:C421"/>
    <mergeCell ref="H425:K425"/>
    <mergeCell ref="B297:E297"/>
    <mergeCell ref="A290:C291"/>
    <mergeCell ref="B299:E299"/>
    <mergeCell ref="B81:C81"/>
    <mergeCell ref="H25:I25"/>
    <mergeCell ref="B74:E74"/>
    <mergeCell ref="H111:K111"/>
    <mergeCell ref="B269:E269"/>
    <mergeCell ref="B180:C180"/>
    <mergeCell ref="B331:E331"/>
    <mergeCell ref="E391:E392"/>
    <mergeCell ref="A324:C324"/>
    <mergeCell ref="K359:K360"/>
    <mergeCell ref="B250:C250"/>
    <mergeCell ref="B378:C378"/>
    <mergeCell ref="I287:K287"/>
    <mergeCell ref="B310:C310"/>
    <mergeCell ref="B334:E334"/>
    <mergeCell ref="G100:I100"/>
    <mergeCell ref="G550:I550"/>
    <mergeCell ref="B414:C414"/>
    <mergeCell ref="A456:C456"/>
    <mergeCell ref="A482:C483"/>
    <mergeCell ref="B439:C439"/>
    <mergeCell ref="H509:I509"/>
    <mergeCell ref="H478:I478"/>
    <mergeCell ref="H510:I510"/>
    <mergeCell ref="G292:I292"/>
    <mergeCell ref="A488:C488"/>
    <mergeCell ref="B509:C509"/>
    <mergeCell ref="B473:C473"/>
    <mergeCell ref="H502:I502"/>
    <mergeCell ref="G484:I484"/>
    <mergeCell ref="H459:K459"/>
    <mergeCell ref="B465:C465"/>
    <mergeCell ref="I511:K511"/>
    <mergeCell ref="B311:C311"/>
    <mergeCell ref="H438:I438"/>
    <mergeCell ref="B507:C507"/>
    <mergeCell ref="H318:I318"/>
    <mergeCell ref="H378:I378"/>
    <mergeCell ref="G354:I355"/>
    <mergeCell ref="H342:I342"/>
    <mergeCell ref="B382:C382"/>
    <mergeCell ref="H434:I434"/>
    <mergeCell ref="B503:C503"/>
    <mergeCell ref="H537:I537"/>
    <mergeCell ref="A520:C520"/>
    <mergeCell ref="H350:I350"/>
    <mergeCell ref="H338:I338"/>
    <mergeCell ref="G324:I324"/>
    <mergeCell ref="G296:I296"/>
    <mergeCell ref="G290:I291"/>
    <mergeCell ref="H285:I285"/>
    <mergeCell ref="G548:I548"/>
    <mergeCell ref="H284:I284"/>
    <mergeCell ref="H267:K267"/>
    <mergeCell ref="B107:E107"/>
    <mergeCell ref="H525:K525"/>
    <mergeCell ref="B442:C442"/>
    <mergeCell ref="H171:K171"/>
    <mergeCell ref="H441:I441"/>
    <mergeCell ref="H217:I217"/>
    <mergeCell ref="H334:K334"/>
    <mergeCell ref="H349:I349"/>
    <mergeCell ref="H304:I304"/>
    <mergeCell ref="H317:I317"/>
    <mergeCell ref="B396:E396"/>
    <mergeCell ref="B339:C339"/>
    <mergeCell ref="H332:K332"/>
    <mergeCell ref="I351:K351"/>
    <mergeCell ref="A354:C355"/>
    <mergeCell ref="B364:E364"/>
    <mergeCell ref="B377:C377"/>
    <mergeCell ref="H526:K526"/>
    <mergeCell ref="B316:C316"/>
    <mergeCell ref="B314:C314"/>
    <mergeCell ref="B282:C282"/>
    <mergeCell ref="B202:E202"/>
    <mergeCell ref="B124:C124"/>
    <mergeCell ref="G130:I131"/>
    <mergeCell ref="B285:C285"/>
    <mergeCell ref="H302:K302"/>
    <mergeCell ref="B89:C89"/>
    <mergeCell ref="H125:I125"/>
    <mergeCell ref="K71:K72"/>
    <mergeCell ref="H60:I60"/>
    <mergeCell ref="B301:E301"/>
    <mergeCell ref="B398:E398"/>
    <mergeCell ref="H211:I211"/>
    <mergeCell ref="G360:I360"/>
    <mergeCell ref="G392:I392"/>
    <mergeCell ref="B428:E428"/>
    <mergeCell ref="H413:I413"/>
    <mergeCell ref="H433:I433"/>
    <mergeCell ref="H397:K397"/>
    <mergeCell ref="H401:I401"/>
    <mergeCell ref="H394:K394"/>
    <mergeCell ref="H252:I252"/>
    <mergeCell ref="B399:E399"/>
    <mergeCell ref="H407:I407"/>
    <mergeCell ref="H402:I402"/>
    <mergeCell ref="H404:I404"/>
    <mergeCell ref="H286:I286"/>
    <mergeCell ref="H428:K428"/>
    <mergeCell ref="B220:C220"/>
    <mergeCell ref="B214:C214"/>
    <mergeCell ref="B218:C218"/>
    <mergeCell ref="B219:C219"/>
    <mergeCell ref="B303:E303"/>
    <mergeCell ref="G132:I132"/>
    <mergeCell ref="B203:E203"/>
    <mergeCell ref="A200:C200"/>
    <mergeCell ref="B279:C279"/>
    <mergeCell ref="H277:I277"/>
    <mergeCell ref="B554:E554"/>
    <mergeCell ref="A578:C579"/>
    <mergeCell ref="B123:C123"/>
    <mergeCell ref="H86:I86"/>
    <mergeCell ref="I95:K95"/>
    <mergeCell ref="B78:E78"/>
    <mergeCell ref="H91:I91"/>
    <mergeCell ref="H155:I155"/>
    <mergeCell ref="B170:E170"/>
    <mergeCell ref="B118:C118"/>
    <mergeCell ref="B273:C273"/>
    <mergeCell ref="H139:K139"/>
    <mergeCell ref="B122:C122"/>
    <mergeCell ref="A102:C102"/>
    <mergeCell ref="B182:C182"/>
    <mergeCell ref="H88:I88"/>
    <mergeCell ref="H109:K109"/>
    <mergeCell ref="B82:C82"/>
    <mergeCell ref="B443:C443"/>
    <mergeCell ref="H400:I400"/>
    <mergeCell ref="H461:K461"/>
    <mergeCell ref="B361:E361"/>
    <mergeCell ref="B365:E365"/>
    <mergeCell ref="B426:E426"/>
    <mergeCell ref="B278:C278"/>
    <mergeCell ref="H79:K79"/>
    <mergeCell ref="B148:C148"/>
    <mergeCell ref="E135:E136"/>
    <mergeCell ref="B427:E427"/>
    <mergeCell ref="B87:C87"/>
    <mergeCell ref="H205:K205"/>
    <mergeCell ref="H539:I539"/>
    <mergeCell ref="N3:O4"/>
    <mergeCell ref="N6:O8"/>
    <mergeCell ref="H275:I275"/>
    <mergeCell ref="H398:K398"/>
    <mergeCell ref="H445:I445"/>
    <mergeCell ref="H316:I316"/>
    <mergeCell ref="H335:K335"/>
    <mergeCell ref="H329:K329"/>
    <mergeCell ref="G386:I387"/>
    <mergeCell ref="H439:I439"/>
    <mergeCell ref="H235:K235"/>
    <mergeCell ref="H427:K427"/>
    <mergeCell ref="H249:I249"/>
    <mergeCell ref="B206:E206"/>
    <mergeCell ref="B402:C402"/>
    <mergeCell ref="B120:C120"/>
    <mergeCell ref="B21:C21"/>
    <mergeCell ref="B20:C20"/>
    <mergeCell ref="H367:K367"/>
    <mergeCell ref="C191:E191"/>
    <mergeCell ref="H346:I346"/>
    <mergeCell ref="H305:I305"/>
    <mergeCell ref="K327:K328"/>
    <mergeCell ref="H309:I309"/>
    <mergeCell ref="H313:I313"/>
    <mergeCell ref="H183:I183"/>
    <mergeCell ref="H440:I440"/>
    <mergeCell ref="B381:C381"/>
    <mergeCell ref="B376:C376"/>
    <mergeCell ref="B286:C286"/>
    <mergeCell ref="H187:I187"/>
    <mergeCell ref="C255:E255"/>
    <mergeCell ref="B204:E204"/>
    <mergeCell ref="H157:I157"/>
    <mergeCell ref="B106:E106"/>
    <mergeCell ref="H209:I209"/>
    <mergeCell ref="H180:I180"/>
    <mergeCell ref="B187:C187"/>
    <mergeCell ref="A165:C165"/>
    <mergeCell ref="G264:I264"/>
    <mergeCell ref="B208:C208"/>
    <mergeCell ref="G226:I227"/>
    <mergeCell ref="H244:I244"/>
    <mergeCell ref="B188:C188"/>
    <mergeCell ref="H126:I126"/>
    <mergeCell ref="B149:C149"/>
    <mergeCell ref="B178:C178"/>
    <mergeCell ref="B181:C181"/>
    <mergeCell ref="B153:C153"/>
    <mergeCell ref="G133:I133"/>
    <mergeCell ref="B175:E175"/>
    <mergeCell ref="H181:I181"/>
    <mergeCell ref="H148:I148"/>
    <mergeCell ref="G230:I230"/>
    <mergeCell ref="B142:E142"/>
    <mergeCell ref="H120:I120"/>
    <mergeCell ref="H150:I150"/>
    <mergeCell ref="B272:C272"/>
    <mergeCell ref="H219:I219"/>
    <mergeCell ref="A258:C259"/>
    <mergeCell ref="A264:C264"/>
    <mergeCell ref="H266:K266"/>
    <mergeCell ref="B265:E265"/>
    <mergeCell ref="H270:K270"/>
    <mergeCell ref="H279:I279"/>
    <mergeCell ref="G584:I584"/>
    <mergeCell ref="H411:I411"/>
    <mergeCell ref="H530:I530"/>
    <mergeCell ref="H26:I26"/>
    <mergeCell ref="B50:C50"/>
    <mergeCell ref="B23:C23"/>
    <mergeCell ref="H494:K494"/>
    <mergeCell ref="A358:C358"/>
    <mergeCell ref="B237:E237"/>
    <mergeCell ref="B126:C126"/>
    <mergeCell ref="B112:C112"/>
    <mergeCell ref="B108:E108"/>
    <mergeCell ref="B90:C90"/>
    <mergeCell ref="H406:I406"/>
    <mergeCell ref="H297:K297"/>
    <mergeCell ref="H311:I311"/>
    <mergeCell ref="B441:C441"/>
    <mergeCell ref="A196:C196"/>
    <mergeCell ref="B405:C405"/>
    <mergeCell ref="A194:C195"/>
    <mergeCell ref="B400:C400"/>
    <mergeCell ref="B298:E298"/>
    <mergeCell ref="H54:I54"/>
    <mergeCell ref="H113:I113"/>
    <mergeCell ref="H84:I84"/>
    <mergeCell ref="H45:K45"/>
    <mergeCell ref="H460:K460"/>
    <mergeCell ref="H399:K399"/>
    <mergeCell ref="H465:I465"/>
    <mergeCell ref="H83:I83"/>
    <mergeCell ref="H80:I80"/>
    <mergeCell ref="H41:K41"/>
    <mergeCell ref="H605:I605"/>
    <mergeCell ref="B460:E460"/>
    <mergeCell ref="B604:C604"/>
    <mergeCell ref="B409:C409"/>
    <mergeCell ref="B606:C606"/>
    <mergeCell ref="B467:C467"/>
    <mergeCell ref="B411:C411"/>
    <mergeCell ref="B567:C567"/>
    <mergeCell ref="B541:C541"/>
    <mergeCell ref="B600:C600"/>
    <mergeCell ref="B602:C602"/>
    <mergeCell ref="B457:E457"/>
    <mergeCell ref="B560:C560"/>
    <mergeCell ref="G581:I581"/>
    <mergeCell ref="H567:I567"/>
    <mergeCell ref="H589:K589"/>
    <mergeCell ref="H432:I432"/>
    <mergeCell ref="H446:I446"/>
    <mergeCell ref="G422:I422"/>
    <mergeCell ref="B475:C475"/>
    <mergeCell ref="H541:I541"/>
    <mergeCell ref="B500:C500"/>
    <mergeCell ref="B433:C433"/>
    <mergeCell ref="H536:I536"/>
    <mergeCell ref="B599:C599"/>
    <mergeCell ref="B571:C571"/>
    <mergeCell ref="H556:K556"/>
    <mergeCell ref="A517:C517"/>
    <mergeCell ref="H472:I472"/>
    <mergeCell ref="G488:I488"/>
    <mergeCell ref="I415:K415"/>
    <mergeCell ref="B569:C569"/>
    <mergeCell ref="H574:I574"/>
    <mergeCell ref="H372:I372"/>
    <mergeCell ref="H299:K299"/>
    <mergeCell ref="K423:K424"/>
    <mergeCell ref="B437:C437"/>
    <mergeCell ref="C351:E351"/>
    <mergeCell ref="B306:C306"/>
    <mergeCell ref="G454:I454"/>
    <mergeCell ref="H330:K330"/>
    <mergeCell ref="B397:E397"/>
    <mergeCell ref="B338:C338"/>
    <mergeCell ref="B340:C340"/>
    <mergeCell ref="B380:C380"/>
    <mergeCell ref="H557:K557"/>
    <mergeCell ref="B307:C307"/>
    <mergeCell ref="B498:C498"/>
    <mergeCell ref="B508:C508"/>
    <mergeCell ref="B317:C317"/>
    <mergeCell ref="B493:E493"/>
    <mergeCell ref="B372:C372"/>
    <mergeCell ref="G328:I328"/>
    <mergeCell ref="H307:I307"/>
    <mergeCell ref="H314:I314"/>
    <mergeCell ref="H312:I312"/>
    <mergeCell ref="H571:I571"/>
    <mergeCell ref="B446:C446"/>
    <mergeCell ref="B637:C637"/>
    <mergeCell ref="B523:E523"/>
    <mergeCell ref="H600:I600"/>
    <mergeCell ref="H559:K559"/>
    <mergeCell ref="B617:E617"/>
    <mergeCell ref="A584:C584"/>
    <mergeCell ref="H534:I534"/>
    <mergeCell ref="B619:E619"/>
    <mergeCell ref="H618:K618"/>
    <mergeCell ref="H628:I628"/>
    <mergeCell ref="H617:K617"/>
    <mergeCell ref="A552:C552"/>
    <mergeCell ref="H533:I533"/>
    <mergeCell ref="B625:C625"/>
    <mergeCell ref="B624:C624"/>
    <mergeCell ref="H602:I602"/>
    <mergeCell ref="B533:C533"/>
    <mergeCell ref="H591:K591"/>
    <mergeCell ref="A581:C581"/>
    <mergeCell ref="H606:I606"/>
    <mergeCell ref="B623:E623"/>
    <mergeCell ref="A610:C611"/>
    <mergeCell ref="B618:E618"/>
    <mergeCell ref="B621:E621"/>
    <mergeCell ref="A612:C612"/>
    <mergeCell ref="G610:I611"/>
    <mergeCell ref="B629:C629"/>
    <mergeCell ref="B626:C626"/>
    <mergeCell ref="B620:E620"/>
    <mergeCell ref="H566:I566"/>
    <mergeCell ref="H598:I598"/>
    <mergeCell ref="B630:C630"/>
    <mergeCell ref="H633:I633"/>
    <mergeCell ref="H623:K623"/>
    <mergeCell ref="G486:I486"/>
    <mergeCell ref="A546:C547"/>
    <mergeCell ref="H565:I565"/>
    <mergeCell ref="H555:K555"/>
    <mergeCell ref="G421:I421"/>
    <mergeCell ref="B632:C632"/>
    <mergeCell ref="K615:K616"/>
    <mergeCell ref="B605:C605"/>
    <mergeCell ref="G450:I451"/>
    <mergeCell ref="A580:C580"/>
    <mergeCell ref="H554:K554"/>
    <mergeCell ref="H603:I603"/>
    <mergeCell ref="H626:I626"/>
    <mergeCell ref="C607:E607"/>
    <mergeCell ref="A614:C614"/>
    <mergeCell ref="H629:I629"/>
    <mergeCell ref="H604:I604"/>
    <mergeCell ref="B622:E622"/>
    <mergeCell ref="H627:I627"/>
    <mergeCell ref="B628:C628"/>
    <mergeCell ref="B633:C633"/>
    <mergeCell ref="H624:I624"/>
    <mergeCell ref="C479:E479"/>
    <mergeCell ref="E615:E616"/>
    <mergeCell ref="G613:I613"/>
    <mergeCell ref="H625:I625"/>
    <mergeCell ref="G612:I612"/>
    <mergeCell ref="A613:C613"/>
    <mergeCell ref="H522:K522"/>
    <mergeCell ref="B588:E588"/>
    <mergeCell ref="B635:C635"/>
    <mergeCell ref="H634:I634"/>
    <mergeCell ref="C575:E575"/>
    <mergeCell ref="B636:C636"/>
    <mergeCell ref="H570:I570"/>
    <mergeCell ref="B592:C592"/>
    <mergeCell ref="E583:E584"/>
    <mergeCell ref="E295:E296"/>
    <mergeCell ref="B557:E557"/>
    <mergeCell ref="H505:I505"/>
    <mergeCell ref="H17:I17"/>
    <mergeCell ref="A166:C166"/>
    <mergeCell ref="B174:E174"/>
    <mergeCell ref="A548:C548"/>
    <mergeCell ref="H272:I272"/>
    <mergeCell ref="B25:C25"/>
    <mergeCell ref="H82:I82"/>
    <mergeCell ref="H426:K426"/>
    <mergeCell ref="B266:E266"/>
    <mergeCell ref="B186:C186"/>
    <mergeCell ref="B216:C216"/>
    <mergeCell ref="H298:K298"/>
    <mergeCell ref="H117:I117"/>
    <mergeCell ref="H123:I123"/>
    <mergeCell ref="H89:I89"/>
    <mergeCell ref="B141:E141"/>
    <mergeCell ref="A66:C67"/>
    <mergeCell ref="A104:C104"/>
    <mergeCell ref="H110:K110"/>
    <mergeCell ref="H92:I92"/>
    <mergeCell ref="B11:E11"/>
    <mergeCell ref="B201:E201"/>
    <mergeCell ref="H52:I52"/>
    <mergeCell ref="B53:C53"/>
    <mergeCell ref="H24:I24"/>
    <mergeCell ref="H28:I28"/>
    <mergeCell ref="H213:I213"/>
    <mergeCell ref="I223:K223"/>
    <mergeCell ref="B561:C561"/>
    <mergeCell ref="H474:I474"/>
    <mergeCell ref="B471:C471"/>
    <mergeCell ref="B494:E494"/>
    <mergeCell ref="B499:C499"/>
    <mergeCell ref="B556:E556"/>
    <mergeCell ref="B140:E140"/>
    <mergeCell ref="B55:C55"/>
    <mergeCell ref="H631:I631"/>
    <mergeCell ref="H51:I51"/>
    <mergeCell ref="H138:K138"/>
    <mergeCell ref="C95:E95"/>
    <mergeCell ref="H182:I182"/>
    <mergeCell ref="H73:K73"/>
    <mergeCell ref="H114:I114"/>
    <mergeCell ref="B57:C57"/>
    <mergeCell ref="E71:E72"/>
    <mergeCell ref="K103:K104"/>
    <mergeCell ref="G66:I67"/>
    <mergeCell ref="B489:E489"/>
    <mergeCell ref="G582:I582"/>
    <mergeCell ref="B86:C86"/>
    <mergeCell ref="H444:I444"/>
    <mergeCell ref="H245:I245"/>
    <mergeCell ref="P19:Q19"/>
    <mergeCell ref="H590:K590"/>
    <mergeCell ref="B440:C440"/>
    <mergeCell ref="G453:I453"/>
    <mergeCell ref="B589:E589"/>
    <mergeCell ref="B566:C566"/>
    <mergeCell ref="H586:K586"/>
    <mergeCell ref="H620:K620"/>
    <mergeCell ref="B157:C157"/>
    <mergeCell ref="H74:K74"/>
    <mergeCell ref="B62:C62"/>
    <mergeCell ref="H414:I414"/>
    <mergeCell ref="B564:C564"/>
    <mergeCell ref="G197:I197"/>
    <mergeCell ref="I607:K607"/>
    <mergeCell ref="G260:I260"/>
    <mergeCell ref="B459:E459"/>
    <mergeCell ref="A453:C453"/>
    <mergeCell ref="H90:I90"/>
    <mergeCell ref="B276:C276"/>
    <mergeCell ref="B274:C274"/>
    <mergeCell ref="G390:I390"/>
    <mergeCell ref="E327:E328"/>
    <mergeCell ref="H176:I176"/>
    <mergeCell ref="H93:I93"/>
    <mergeCell ref="B139:E139"/>
    <mergeCell ref="H184:I184"/>
    <mergeCell ref="H156:I156"/>
    <mergeCell ref="G134:I134"/>
    <mergeCell ref="B173:E173"/>
    <mergeCell ref="B368:C368"/>
    <mergeCell ref="H147:I147"/>
    <mergeCell ref="M3:M4"/>
    <mergeCell ref="B30:C30"/>
    <mergeCell ref="H216:I216"/>
    <mergeCell ref="B280:C280"/>
    <mergeCell ref="B236:E236"/>
    <mergeCell ref="H58:I58"/>
    <mergeCell ref="A40:C40"/>
    <mergeCell ref="B246:C246"/>
    <mergeCell ref="H248:I248"/>
    <mergeCell ref="B41:E41"/>
    <mergeCell ref="G70:I70"/>
    <mergeCell ref="B209:C209"/>
    <mergeCell ref="B241:C241"/>
    <mergeCell ref="E231:E232"/>
    <mergeCell ref="A132:C132"/>
    <mergeCell ref="H145:I145"/>
    <mergeCell ref="B85:C85"/>
    <mergeCell ref="G72:I72"/>
    <mergeCell ref="G68:I68"/>
    <mergeCell ref="B119:C119"/>
    <mergeCell ref="H122:I122"/>
    <mergeCell ref="B251:C251"/>
    <mergeCell ref="B221:C221"/>
    <mergeCell ref="H253:I253"/>
    <mergeCell ref="H170:K170"/>
    <mergeCell ref="C223:E223"/>
    <mergeCell ref="H153:I153"/>
    <mergeCell ref="H143:K143"/>
    <mergeCell ref="G196:I196"/>
    <mergeCell ref="B154:C154"/>
    <mergeCell ref="B222:C222"/>
    <mergeCell ref="H208:I208"/>
    <mergeCell ref="A2:C3"/>
    <mergeCell ref="H47:K47"/>
    <mergeCell ref="B15:E15"/>
    <mergeCell ref="B51:C51"/>
    <mergeCell ref="B60:C60"/>
    <mergeCell ref="H59:I59"/>
    <mergeCell ref="B58:C58"/>
    <mergeCell ref="G4:I4"/>
    <mergeCell ref="H12:K12"/>
    <mergeCell ref="A8:C8"/>
    <mergeCell ref="G2:I3"/>
    <mergeCell ref="A5:C5"/>
    <mergeCell ref="H49:I49"/>
    <mergeCell ref="A70:C70"/>
    <mergeCell ref="A69:C69"/>
    <mergeCell ref="H43:K43"/>
    <mergeCell ref="B43:E43"/>
    <mergeCell ref="H55:I55"/>
    <mergeCell ref="B17:C17"/>
    <mergeCell ref="B26:C26"/>
    <mergeCell ref="B48:C48"/>
    <mergeCell ref="G36:I36"/>
    <mergeCell ref="H19:I19"/>
    <mergeCell ref="B12:E12"/>
    <mergeCell ref="B52:C52"/>
    <mergeCell ref="G5:I5"/>
    <mergeCell ref="I31:K31"/>
    <mergeCell ref="B9:E9"/>
    <mergeCell ref="K7:K8"/>
    <mergeCell ref="A4:C4"/>
    <mergeCell ref="H13:K13"/>
    <mergeCell ref="H15:K15"/>
    <mergeCell ref="B54:C54"/>
    <mergeCell ref="B14:E14"/>
    <mergeCell ref="G6:I6"/>
    <mergeCell ref="H20:I20"/>
    <mergeCell ref="B10:E10"/>
    <mergeCell ref="A6:C6"/>
    <mergeCell ref="H11:K11"/>
    <mergeCell ref="H115:I115"/>
    <mergeCell ref="B116:C116"/>
    <mergeCell ref="B113:C113"/>
    <mergeCell ref="B75:E75"/>
    <mergeCell ref="B94:C94"/>
    <mergeCell ref="B91:C91"/>
    <mergeCell ref="B88:C88"/>
    <mergeCell ref="B73:E73"/>
    <mergeCell ref="B13:E13"/>
    <mergeCell ref="H44:K44"/>
    <mergeCell ref="G38:I38"/>
    <mergeCell ref="B24:C24"/>
    <mergeCell ref="B16:C16"/>
    <mergeCell ref="G8:I8"/>
    <mergeCell ref="H9:K9"/>
    <mergeCell ref="H10:K10"/>
    <mergeCell ref="E7:E8"/>
    <mergeCell ref="H112:I112"/>
    <mergeCell ref="G98:I99"/>
    <mergeCell ref="B28:C28"/>
    <mergeCell ref="I63:K63"/>
    <mergeCell ref="B77:E77"/>
    <mergeCell ref="A100:C100"/>
    <mergeCell ref="A38:C38"/>
    <mergeCell ref="H21:I21"/>
    <mergeCell ref="B18:C18"/>
    <mergeCell ref="B46:E46"/>
    <mergeCell ref="B80:C80"/>
    <mergeCell ref="B61:C61"/>
    <mergeCell ref="A68:C68"/>
    <mergeCell ref="A101:C101"/>
    <mergeCell ref="C31:E31"/>
    <mergeCell ref="H118:I118"/>
    <mergeCell ref="I255:K255"/>
    <mergeCell ref="H186:I186"/>
    <mergeCell ref="H210:I210"/>
    <mergeCell ref="B92:C92"/>
    <mergeCell ref="B84:C84"/>
    <mergeCell ref="B56:C56"/>
    <mergeCell ref="A134:C134"/>
    <mergeCell ref="H185:I185"/>
    <mergeCell ref="A197:C197"/>
    <mergeCell ref="H142:K142"/>
    <mergeCell ref="G165:I165"/>
    <mergeCell ref="B184:C184"/>
    <mergeCell ref="H141:K141"/>
    <mergeCell ref="H42:K42"/>
    <mergeCell ref="H57:I57"/>
    <mergeCell ref="B137:E137"/>
    <mergeCell ref="K39:K40"/>
    <mergeCell ref="H29:I29"/>
    <mergeCell ref="H23:I23"/>
    <mergeCell ref="H238:K238"/>
    <mergeCell ref="B143:E143"/>
    <mergeCell ref="H18:I18"/>
    <mergeCell ref="B234:E234"/>
    <mergeCell ref="B105:E105"/>
    <mergeCell ref="A616:C616"/>
    <mergeCell ref="A130:C131"/>
    <mergeCell ref="G293:I293"/>
    <mergeCell ref="B309:C309"/>
    <mergeCell ref="G198:I198"/>
    <mergeCell ref="H269:K269"/>
    <mergeCell ref="H246:I246"/>
    <mergeCell ref="G258:I259"/>
    <mergeCell ref="A168:C168"/>
    <mergeCell ref="H30:I30"/>
    <mergeCell ref="C63:E63"/>
    <mergeCell ref="G69:I69"/>
    <mergeCell ref="B59:C59"/>
    <mergeCell ref="A36:C36"/>
    <mergeCell ref="G389:I389"/>
    <mergeCell ref="B491:E491"/>
    <mergeCell ref="B468:C468"/>
    <mergeCell ref="G424:I424"/>
    <mergeCell ref="B462:E462"/>
    <mergeCell ref="H374:I374"/>
    <mergeCell ref="G102:I102"/>
    <mergeCell ref="B302:E302"/>
    <mergeCell ref="G616:I616"/>
    <mergeCell ref="H593:I593"/>
    <mergeCell ref="B83:C83"/>
    <mergeCell ref="H152:I152"/>
    <mergeCell ref="B158:C158"/>
    <mergeCell ref="B350:C350"/>
    <mergeCell ref="B240:C240"/>
    <mergeCell ref="E39:E40"/>
    <mergeCell ref="H251:I251"/>
    <mergeCell ref="K455:K456"/>
    <mergeCell ref="B634:C634"/>
    <mergeCell ref="H636:I636"/>
    <mergeCell ref="H124:I124"/>
    <mergeCell ref="G37:I37"/>
    <mergeCell ref="B109:E109"/>
    <mergeCell ref="H27:I27"/>
    <mergeCell ref="B144:C144"/>
    <mergeCell ref="H468:I468"/>
    <mergeCell ref="B596:C596"/>
    <mergeCell ref="H638:I638"/>
    <mergeCell ref="B535:C535"/>
    <mergeCell ref="B530:C530"/>
    <mergeCell ref="B373:C373"/>
    <mergeCell ref="H62:I62"/>
    <mergeCell ref="H221:I221"/>
    <mergeCell ref="A518:C518"/>
    <mergeCell ref="E551:E552"/>
    <mergeCell ref="H344:I344"/>
    <mergeCell ref="H499:I499"/>
    <mergeCell ref="H144:I144"/>
    <mergeCell ref="H85:I85"/>
    <mergeCell ref="B152:C152"/>
    <mergeCell ref="B333:E333"/>
    <mergeCell ref="H280:I280"/>
    <mergeCell ref="B283:C283"/>
    <mergeCell ref="H500:I500"/>
    <mergeCell ref="B111:E111"/>
    <mergeCell ref="E103:E104"/>
    <mergeCell ref="H87:I87"/>
    <mergeCell ref="B281:C281"/>
    <mergeCell ref="H46:K46"/>
    <mergeCell ref="H587:K587"/>
    <mergeCell ref="P20:Q20"/>
    <mergeCell ref="H206:K206"/>
    <mergeCell ref="H204:K204"/>
    <mergeCell ref="H189:I189"/>
    <mergeCell ref="K519:K520"/>
    <mergeCell ref="H622:K622"/>
    <mergeCell ref="B638:C638"/>
    <mergeCell ref="K167:K168"/>
    <mergeCell ref="B22:C22"/>
    <mergeCell ref="H430:K430"/>
    <mergeCell ref="H635:I635"/>
    <mergeCell ref="B394:E394"/>
    <mergeCell ref="H81:I81"/>
    <mergeCell ref="B145:C145"/>
    <mergeCell ref="H108:K108"/>
    <mergeCell ref="H61:I61"/>
    <mergeCell ref="B574:C574"/>
    <mergeCell ref="B242:C242"/>
    <mergeCell ref="A261:C261"/>
    <mergeCell ref="B150:C150"/>
    <mergeCell ref="H476:I476"/>
    <mergeCell ref="B532:C532"/>
    <mergeCell ref="H443:I443"/>
    <mergeCell ref="B245:C245"/>
    <mergeCell ref="G228:I228"/>
    <mergeCell ref="B213:C213"/>
    <mergeCell ref="G162:I163"/>
    <mergeCell ref="H149:I149"/>
    <mergeCell ref="H158:I158"/>
    <mergeCell ref="H207:K207"/>
    <mergeCell ref="H222:I222"/>
    <mergeCell ref="A422:C422"/>
    <mergeCell ref="P18:Q18"/>
    <mergeCell ref="I319:K319"/>
    <mergeCell ref="H365:K365"/>
    <mergeCell ref="H362:K362"/>
    <mergeCell ref="H363:K363"/>
    <mergeCell ref="H491:K491"/>
    <mergeCell ref="B253:C253"/>
    <mergeCell ref="H410:I410"/>
    <mergeCell ref="B496:C496"/>
    <mergeCell ref="B432:C432"/>
    <mergeCell ref="B495:E495"/>
    <mergeCell ref="B429:E429"/>
    <mergeCell ref="H569:I569"/>
    <mergeCell ref="H276:I276"/>
    <mergeCell ref="B172:E172"/>
    <mergeCell ref="G514:I515"/>
    <mergeCell ref="H457:K457"/>
    <mergeCell ref="B505:C505"/>
    <mergeCell ref="G420:I420"/>
    <mergeCell ref="B404:C404"/>
    <mergeCell ref="B461:E461"/>
    <mergeCell ref="H531:I531"/>
    <mergeCell ref="A162:C163"/>
    <mergeCell ref="B138:E138"/>
    <mergeCell ref="B407:C407"/>
    <mergeCell ref="B207:E207"/>
    <mergeCell ref="H178:I178"/>
    <mergeCell ref="B341:C341"/>
    <mergeCell ref="B346:C346"/>
    <mergeCell ref="B347:C347"/>
    <mergeCell ref="B308:C308"/>
    <mergeCell ref="A356:C356"/>
    <mergeCell ref="H76:K76"/>
    <mergeCell ref="B244:C244"/>
    <mergeCell ref="A198:C198"/>
    <mergeCell ref="B267:E267"/>
    <mergeCell ref="A226:C227"/>
    <mergeCell ref="G325:I325"/>
    <mergeCell ref="A164:C164"/>
    <mergeCell ref="B247:C247"/>
    <mergeCell ref="H119:I119"/>
    <mergeCell ref="B183:C183"/>
    <mergeCell ref="K263:K264"/>
    <mergeCell ref="E263:E264"/>
    <mergeCell ref="H146:I146"/>
    <mergeCell ref="H106:K106"/>
    <mergeCell ref="B151:C151"/>
    <mergeCell ref="B169:E169"/>
    <mergeCell ref="B270:E270"/>
    <mergeCell ref="H202:K202"/>
    <mergeCell ref="B210:C210"/>
    <mergeCell ref="G200:I200"/>
    <mergeCell ref="B117:C117"/>
    <mergeCell ref="B147:C147"/>
    <mergeCell ref="H94:I94"/>
    <mergeCell ref="K295:K296"/>
    <mergeCell ref="B125:C125"/>
    <mergeCell ref="A296:C296"/>
    <mergeCell ref="H177:I177"/>
    <mergeCell ref="B146:C146"/>
    <mergeCell ref="A228:C228"/>
    <mergeCell ref="C159:E159"/>
    <mergeCell ref="B215:C215"/>
    <mergeCell ref="H188:I188"/>
  </mergeCells>
  <conditionalFormatting sqref="K241:K254">
    <cfRule type="cellIs" dxfId="104" priority="107" operator="equal">
      <formula>0</formula>
    </cfRule>
    <cfRule type="cellIs" priority="108" operator="equal">
      <formula>0</formula>
    </cfRule>
  </conditionalFormatting>
  <conditionalFormatting sqref="E81:E94">
    <cfRule type="cellIs" dxfId="103" priority="35" operator="equal">
      <formula>0</formula>
    </cfRule>
    <cfRule type="cellIs" priority="36" operator="equal">
      <formula>0</formula>
    </cfRule>
  </conditionalFormatting>
  <conditionalFormatting sqref="E529:E542">
    <cfRule type="cellIs" dxfId="102" priority="7" operator="equal">
      <formula>0</formula>
    </cfRule>
    <cfRule type="cellIs" priority="8" operator="equal">
      <formula>0</formula>
    </cfRule>
  </conditionalFormatting>
  <conditionalFormatting sqref="E17:E30">
    <cfRule type="cellIs" dxfId="101" priority="337" operator="equal">
      <formula>0</formula>
    </cfRule>
    <cfRule type="cellIs" priority="338" operator="equal">
      <formula>0</formula>
    </cfRule>
  </conditionalFormatting>
  <conditionalFormatting sqref="E337:E350">
    <cfRule type="cellIs" dxfId="100" priority="19" operator="equal">
      <formula>0</formula>
    </cfRule>
    <cfRule type="cellIs" priority="20" operator="equal">
      <formula>0</formula>
    </cfRule>
  </conditionalFormatting>
  <conditionalFormatting sqref="K209:K222">
    <cfRule type="cellIs" dxfId="99" priority="111" operator="equal">
      <formula>0</formula>
    </cfRule>
    <cfRule type="cellIs" priority="112" operator="equal">
      <formula>0</formula>
    </cfRule>
  </conditionalFormatting>
  <conditionalFormatting sqref="K49:K62">
    <cfRule type="cellIs" dxfId="98" priority="131" operator="equal">
      <formula>0</formula>
    </cfRule>
    <cfRule type="cellIs" priority="132" operator="equal">
      <formula>0</formula>
    </cfRule>
  </conditionalFormatting>
  <conditionalFormatting sqref="B490:E494">
    <cfRule type="containsErrors" dxfId="97" priority="43">
      <formula>ISERROR(B490)</formula>
    </cfRule>
  </conditionalFormatting>
  <conditionalFormatting sqref="E273:E286">
    <cfRule type="cellIs" dxfId="96" priority="23" operator="equal">
      <formula>0</formula>
    </cfRule>
    <cfRule type="cellIs" priority="24" operator="equal">
      <formula>0</formula>
    </cfRule>
  </conditionalFormatting>
  <conditionalFormatting sqref="E145:E158">
    <cfRule type="cellIs" dxfId="95" priority="31" operator="equal">
      <formula>0</formula>
    </cfRule>
    <cfRule type="cellIs" priority="32" operator="equal">
      <formula>0</formula>
    </cfRule>
  </conditionalFormatting>
  <conditionalFormatting sqref="E561:E574">
    <cfRule type="cellIs" dxfId="94" priority="5" operator="equal">
      <formula>0</formula>
    </cfRule>
    <cfRule type="cellIs" priority="6" operator="equal">
      <formula>0</formula>
    </cfRule>
  </conditionalFormatting>
  <conditionalFormatting sqref="E465:E478">
    <cfRule type="cellIs" dxfId="93" priority="11" operator="equal">
      <formula>0</formula>
    </cfRule>
    <cfRule type="cellIs" priority="12" operator="equal">
      <formula>0</formula>
    </cfRule>
  </conditionalFormatting>
  <conditionalFormatting sqref="H234:K238">
    <cfRule type="containsErrors" dxfId="92" priority="291">
      <formula>ISERROR(H234)</formula>
    </cfRule>
  </conditionalFormatting>
  <conditionalFormatting sqref="K625:K638">
    <cfRule type="cellIs" dxfId="91" priority="59" operator="equal">
      <formula>0</formula>
    </cfRule>
    <cfRule type="cellIs" priority="60" operator="equal">
      <formula>0</formula>
    </cfRule>
  </conditionalFormatting>
  <conditionalFormatting sqref="H266:K270">
    <cfRule type="containsErrors" dxfId="90" priority="285">
      <formula>ISERROR(H266)</formula>
    </cfRule>
  </conditionalFormatting>
  <conditionalFormatting sqref="K17:K30">
    <cfRule type="cellIs" dxfId="89" priority="135" operator="equal">
      <formula>0</formula>
    </cfRule>
    <cfRule type="cellIs" priority="136" operator="equal">
      <formula>0</formula>
    </cfRule>
  </conditionalFormatting>
  <conditionalFormatting sqref="E113:E126">
    <cfRule type="cellIs" dxfId="88" priority="33" operator="equal">
      <formula>0</formula>
    </cfRule>
    <cfRule type="cellIs" priority="34" operator="equal">
      <formula>0</formula>
    </cfRule>
  </conditionalFormatting>
  <conditionalFormatting sqref="B618:E622">
    <cfRule type="containsErrors" dxfId="87" priority="39">
      <formula>ISERROR(B618)</formula>
    </cfRule>
  </conditionalFormatting>
  <conditionalFormatting sqref="E625:E638">
    <cfRule type="cellIs" dxfId="86" priority="1" operator="equal">
      <formula>0</formula>
    </cfRule>
    <cfRule type="cellIs" priority="2" operator="equal">
      <formula>0</formula>
    </cfRule>
  </conditionalFormatting>
  <conditionalFormatting sqref="H586:K590">
    <cfRule type="containsErrors" dxfId="85" priority="225">
      <formula>ISERROR(H586)</formula>
    </cfRule>
  </conditionalFormatting>
  <conditionalFormatting sqref="B394:E398">
    <cfRule type="containsErrors" dxfId="84" priority="46">
      <formula>ISERROR(B394)</formula>
    </cfRule>
  </conditionalFormatting>
  <conditionalFormatting sqref="K593:K606">
    <cfRule type="cellIs" dxfId="83" priority="63" operator="equal">
      <formula>0</formula>
    </cfRule>
    <cfRule type="cellIs" priority="64" operator="equal">
      <formula>0</formula>
    </cfRule>
  </conditionalFormatting>
  <conditionalFormatting sqref="B362:E366">
    <cfRule type="containsErrors" dxfId="82" priority="47">
      <formula>ISERROR(B362)</formula>
    </cfRule>
  </conditionalFormatting>
  <conditionalFormatting sqref="E305:E318">
    <cfRule type="cellIs" dxfId="81" priority="21" operator="equal">
      <formula>0</formula>
    </cfRule>
    <cfRule type="cellIs" priority="22" operator="equal">
      <formula>0</formula>
    </cfRule>
  </conditionalFormatting>
  <conditionalFormatting sqref="B74:E78">
    <cfRule type="containsErrors" dxfId="80" priority="57">
      <formula>ISERROR(B74)</formula>
    </cfRule>
  </conditionalFormatting>
  <conditionalFormatting sqref="B170:E174">
    <cfRule type="containsErrors" dxfId="79" priority="53">
      <formula>ISERROR(B170)</formula>
    </cfRule>
  </conditionalFormatting>
  <conditionalFormatting sqref="E497:E510">
    <cfRule type="cellIs" dxfId="78" priority="9" operator="equal">
      <formula>0</formula>
    </cfRule>
    <cfRule type="cellIs" priority="10" operator="equal">
      <formula>0</formula>
    </cfRule>
  </conditionalFormatting>
  <conditionalFormatting sqref="H522:K526">
    <cfRule type="containsErrors" dxfId="77" priority="237">
      <formula>ISERROR(H522)</formula>
    </cfRule>
  </conditionalFormatting>
  <conditionalFormatting sqref="B10:E14">
    <cfRule type="containsErrors" dxfId="76" priority="336">
      <formula>ISERROR(B10)</formula>
    </cfRule>
  </conditionalFormatting>
  <conditionalFormatting sqref="K145:K158">
    <cfRule type="cellIs" dxfId="75" priority="119" operator="equal">
      <formula>0</formula>
    </cfRule>
    <cfRule type="cellIs" priority="120" operator="equal">
      <formula>0</formula>
    </cfRule>
  </conditionalFormatting>
  <conditionalFormatting sqref="H10:K15">
    <cfRule type="containsErrors" dxfId="74" priority="333">
      <formula>ISERROR(H10)</formula>
    </cfRule>
  </conditionalFormatting>
  <conditionalFormatting sqref="B106:E110">
    <cfRule type="containsErrors" dxfId="73" priority="54">
      <formula>ISERROR(B106)</formula>
    </cfRule>
  </conditionalFormatting>
  <conditionalFormatting sqref="K433:K446">
    <cfRule type="cellIs" dxfId="72" priority="83" operator="equal">
      <formula>0</formula>
    </cfRule>
    <cfRule type="cellIs" priority="84" operator="equal">
      <formula>0</formula>
    </cfRule>
  </conditionalFormatting>
  <conditionalFormatting sqref="H138:K142">
    <cfRule type="containsErrors" dxfId="71" priority="309">
      <formula>ISERROR(H138)</formula>
    </cfRule>
  </conditionalFormatting>
  <conditionalFormatting sqref="K401:K414">
    <cfRule type="cellIs" dxfId="70" priority="87" operator="equal">
      <formula>0</formula>
    </cfRule>
    <cfRule type="cellIs" priority="88" operator="equal">
      <formula>0</formula>
    </cfRule>
  </conditionalFormatting>
  <conditionalFormatting sqref="B586:E590">
    <cfRule type="containsErrors" dxfId="69" priority="40">
      <formula>ISERROR(B586)</formula>
    </cfRule>
  </conditionalFormatting>
  <conditionalFormatting sqref="E433:E446">
    <cfRule type="cellIs" dxfId="68" priority="13" operator="equal">
      <formula>0</formula>
    </cfRule>
    <cfRule type="cellIs" priority="14" operator="equal">
      <formula>0</formula>
    </cfRule>
  </conditionalFormatting>
  <conditionalFormatting sqref="K369:K382">
    <cfRule type="cellIs" dxfId="67" priority="91" operator="equal">
      <formula>0</formula>
    </cfRule>
    <cfRule type="cellIs" priority="92" operator="equal">
      <formula>0</formula>
    </cfRule>
  </conditionalFormatting>
  <conditionalFormatting sqref="H618:K622">
    <cfRule type="containsErrors" dxfId="66" priority="219">
      <formula>ISERROR(H618)</formula>
    </cfRule>
  </conditionalFormatting>
  <conditionalFormatting sqref="H426:K430">
    <cfRule type="containsErrors" dxfId="65" priority="255">
      <formula>ISERROR(H426)</formula>
    </cfRule>
  </conditionalFormatting>
  <conditionalFormatting sqref="B426:E430">
    <cfRule type="containsErrors" dxfId="64" priority="45">
      <formula>ISERROR(B426)</formula>
    </cfRule>
  </conditionalFormatting>
  <conditionalFormatting sqref="K497:K510">
    <cfRule type="cellIs" dxfId="63" priority="75" operator="equal">
      <formula>0</formula>
    </cfRule>
    <cfRule type="cellIs" priority="76" operator="equal">
      <formula>0</formula>
    </cfRule>
  </conditionalFormatting>
  <conditionalFormatting sqref="E369:E382">
    <cfRule type="cellIs" dxfId="62" priority="17" operator="equal">
      <formula>0</formula>
    </cfRule>
    <cfRule type="cellIs" priority="18" operator="equal">
      <formula>0</formula>
    </cfRule>
  </conditionalFormatting>
  <conditionalFormatting sqref="K465:K478">
    <cfRule type="cellIs" dxfId="61" priority="79" operator="equal">
      <formula>0</formula>
    </cfRule>
    <cfRule type="cellIs" priority="80" operator="equal">
      <formula>0</formula>
    </cfRule>
  </conditionalFormatting>
  <conditionalFormatting sqref="E401:E414">
    <cfRule type="cellIs" dxfId="60" priority="15" operator="equal">
      <formula>0</formula>
    </cfRule>
    <cfRule type="cellIs" priority="16" operator="equal">
      <formula>0</formula>
    </cfRule>
  </conditionalFormatting>
  <conditionalFormatting sqref="K81:K94">
    <cfRule type="cellIs" dxfId="59" priority="127" operator="equal">
      <formula>0</formula>
    </cfRule>
    <cfRule type="cellIs" priority="128" operator="equal">
      <formula>0</formula>
    </cfRule>
  </conditionalFormatting>
  <conditionalFormatting sqref="B266:E270">
    <cfRule type="containsErrors" dxfId="58" priority="50">
      <formula>ISERROR(B266)</formula>
    </cfRule>
  </conditionalFormatting>
  <conditionalFormatting sqref="H362:K366">
    <cfRule type="containsErrors" dxfId="57" priority="267">
      <formula>ISERROR(H362)</formula>
    </cfRule>
  </conditionalFormatting>
  <conditionalFormatting sqref="B298:E302">
    <cfRule type="containsErrors" dxfId="56" priority="49">
      <formula>ISERROR(B298)</formula>
    </cfRule>
  </conditionalFormatting>
  <conditionalFormatting sqref="E49:E62">
    <cfRule type="cellIs" dxfId="55" priority="37" operator="equal">
      <formula>0</formula>
    </cfRule>
    <cfRule type="cellIs" priority="38" operator="equal">
      <formula>0</formula>
    </cfRule>
  </conditionalFormatting>
  <conditionalFormatting sqref="H106:K110">
    <cfRule type="containsErrors" dxfId="54" priority="315">
      <formula>ISERROR(H106)</formula>
    </cfRule>
  </conditionalFormatting>
  <conditionalFormatting sqref="K177:K190">
    <cfRule type="cellIs" dxfId="53" priority="115" operator="equal">
      <formula>0</formula>
    </cfRule>
    <cfRule type="cellIs" priority="116" operator="equal">
      <formula>0</formula>
    </cfRule>
  </conditionalFormatting>
  <conditionalFormatting sqref="B234:E238">
    <cfRule type="containsErrors" dxfId="52" priority="51">
      <formula>ISERROR(B234)</formula>
    </cfRule>
  </conditionalFormatting>
  <conditionalFormatting sqref="B202:E206">
    <cfRule type="containsErrors" dxfId="51" priority="52">
      <formula>ISERROR(B202)</formula>
    </cfRule>
  </conditionalFormatting>
  <conditionalFormatting sqref="E177:E190">
    <cfRule type="cellIs" dxfId="50" priority="29" operator="equal">
      <formula>0</formula>
    </cfRule>
    <cfRule type="cellIs" priority="30" operator="equal">
      <formula>0</formula>
    </cfRule>
  </conditionalFormatting>
  <conditionalFormatting sqref="B554:E558">
    <cfRule type="containsErrors" dxfId="49" priority="41">
      <formula>ISERROR(B554)</formula>
    </cfRule>
  </conditionalFormatting>
  <conditionalFormatting sqref="B458:E462">
    <cfRule type="containsErrors" dxfId="48" priority="44">
      <formula>ISERROR(B458)</formula>
    </cfRule>
  </conditionalFormatting>
  <conditionalFormatting sqref="B138:E142">
    <cfRule type="containsErrors" dxfId="47" priority="55">
      <formula>ISERROR(B138)</formula>
    </cfRule>
  </conditionalFormatting>
  <conditionalFormatting sqref="E209:E222">
    <cfRule type="cellIs" dxfId="46" priority="27" operator="equal">
      <formula>0</formula>
    </cfRule>
    <cfRule type="cellIs" priority="28" operator="equal">
      <formula>0</formula>
    </cfRule>
  </conditionalFormatting>
  <conditionalFormatting sqref="B42:E46">
    <cfRule type="containsErrors" dxfId="45" priority="58">
      <formula>ISERROR(B42)</formula>
    </cfRule>
  </conditionalFormatting>
  <conditionalFormatting sqref="H330:K334">
    <cfRule type="containsErrors" dxfId="44" priority="273">
      <formula>ISERROR(H330)</formula>
    </cfRule>
  </conditionalFormatting>
  <conditionalFormatting sqref="H554:K558">
    <cfRule type="containsErrors" dxfId="43" priority="231">
      <formula>ISERROR(H554)</formula>
    </cfRule>
  </conditionalFormatting>
  <conditionalFormatting sqref="N17:N21">
    <cfRule type="duplicateValues" dxfId="42" priority="218" stopIfTrue="1"/>
  </conditionalFormatting>
  <conditionalFormatting sqref="E593:E606">
    <cfRule type="cellIs" dxfId="41" priority="3" operator="equal">
      <formula>0</formula>
    </cfRule>
    <cfRule type="cellIs" priority="4" operator="equal">
      <formula>0</formula>
    </cfRule>
  </conditionalFormatting>
  <conditionalFormatting sqref="K337:K350">
    <cfRule type="cellIs" dxfId="40" priority="95" operator="equal">
      <formula>0</formula>
    </cfRule>
    <cfRule type="cellIs" priority="96" operator="equal">
      <formula>0</formula>
    </cfRule>
  </conditionalFormatting>
  <conditionalFormatting sqref="E241:E254">
    <cfRule type="cellIs" dxfId="39" priority="25" operator="equal">
      <formula>0</formula>
    </cfRule>
    <cfRule type="cellIs" priority="26" operator="equal">
      <formula>0</formula>
    </cfRule>
  </conditionalFormatting>
  <conditionalFormatting sqref="H394:K398">
    <cfRule type="containsErrors" dxfId="38" priority="261">
      <formula>ISERROR(H394)</formula>
    </cfRule>
  </conditionalFormatting>
  <conditionalFormatting sqref="K113:K126">
    <cfRule type="cellIs" dxfId="37" priority="123" operator="equal">
      <formula>0</formula>
    </cfRule>
    <cfRule type="cellIs" priority="124" operator="equal">
      <formula>0</formula>
    </cfRule>
  </conditionalFormatting>
  <conditionalFormatting sqref="K561:K574">
    <cfRule type="cellIs" dxfId="36" priority="67" operator="equal">
      <formula>0</formula>
    </cfRule>
    <cfRule type="cellIs" priority="68" operator="equal">
      <formula>0</formula>
    </cfRule>
  </conditionalFormatting>
  <conditionalFormatting sqref="H458:K462">
    <cfRule type="containsErrors" dxfId="35" priority="249">
      <formula>ISERROR(H458)</formula>
    </cfRule>
  </conditionalFormatting>
  <conditionalFormatting sqref="H298:K302">
    <cfRule type="containsErrors" dxfId="34" priority="279">
      <formula>ISERROR(H298)</formula>
    </cfRule>
  </conditionalFormatting>
  <conditionalFormatting sqref="K273:K286">
    <cfRule type="cellIs" dxfId="33" priority="103" operator="equal">
      <formula>0</formula>
    </cfRule>
    <cfRule type="cellIs" priority="104" operator="equal">
      <formula>0</formula>
    </cfRule>
  </conditionalFormatting>
  <conditionalFormatting sqref="K305:K318">
    <cfRule type="cellIs" dxfId="32" priority="99" operator="equal">
      <formula>0</formula>
    </cfRule>
    <cfRule type="cellIs" priority="100" operator="equal">
      <formula>0</formula>
    </cfRule>
  </conditionalFormatting>
  <conditionalFormatting sqref="H202:K206">
    <cfRule type="containsErrors" dxfId="31" priority="297">
      <formula>ISERROR(H202)</formula>
    </cfRule>
  </conditionalFormatting>
  <conditionalFormatting sqref="B522:E526">
    <cfRule type="containsErrors" dxfId="30" priority="42">
      <formula>ISERROR(B522)</formula>
    </cfRule>
  </conditionalFormatting>
  <conditionalFormatting sqref="B330:E334">
    <cfRule type="containsErrors" dxfId="29" priority="48">
      <formula>ISERROR(B330)</formula>
    </cfRule>
  </conditionalFormatting>
  <conditionalFormatting sqref="P17:P21">
    <cfRule type="duplicateValues" dxfId="28" priority="217" stopIfTrue="1"/>
  </conditionalFormatting>
  <conditionalFormatting sqref="H170:K174">
    <cfRule type="containsErrors" dxfId="27" priority="303">
      <formula>ISERROR(H170)</formula>
    </cfRule>
  </conditionalFormatting>
  <conditionalFormatting sqref="K529:K542">
    <cfRule type="cellIs" dxfId="26" priority="71" operator="equal">
      <formula>0</formula>
    </cfRule>
    <cfRule type="cellIs" priority="72" operator="equal">
      <formula>0</formula>
    </cfRule>
  </conditionalFormatting>
  <conditionalFormatting sqref="H490:K494">
    <cfRule type="containsErrors" dxfId="25" priority="243">
      <formula>ISERROR(H490)</formula>
    </cfRule>
  </conditionalFormatting>
  <conditionalFormatting sqref="H74:K78">
    <cfRule type="containsErrors" dxfId="24" priority="321">
      <formula>ISERROR(H74)</formula>
    </cfRule>
  </conditionalFormatting>
  <conditionalFormatting sqref="H42:K46">
    <cfRule type="containsErrors" dxfId="23" priority="327">
      <formula>ISERROR(H42)</formula>
    </cfRule>
  </conditionalFormatting>
  <dataValidations count="1">
    <dataValidation allowBlank="1" showInputMessage="1" sqref="H9:K15 B297:E303 B393:E399 C319:E319 C95:E95 B489:E495 C575:E575 B105:E111 B553:E559 C383:E383 I415:K415 G465:K478 G433:K446 H489:K495 I479:K479 I511:K511 G337:K350 I191:K191 G177:K190 H521:K527 G209:K222 H617:K623 H553:K559 G401:K414 H361:K367 I543:K543 C415:E415 C159:E159 B457:E463 C63:E63 A593:E606 C607:E607 B137:E143 C351:E351 H265:K271 H41:K47 B233:E239 G273:K286 G593:K606 G305:K318 A17:E30 A369:E382 A209:E222 A145:E158 A81:E94 A337:E350 C127:E127 I255:K255 G17:K30 H137:K143 G113:K126 G145:K158 G241:K254 G81:K94 B265:E271 G369:K382 G625:K638 A465:E478 C191:E191 B617:E623 B425:E431 B201:E207 C223:E223 C255:E255 A401:E414 B521:E527 B169:E175 G49:K62 I383:K383 I319:K319 H329:K335 I351:K351 G529:K542 G497:K510 I287:K287 B9:E15 C287:E287 A241:E254 C31:E31 I575:K575 H297:K303 C511:E511 A433:E446 B73:E79 H105:K111 I63:K63 H73:K79 H169:K175 H233:K239 I31:K31 A625:E638 H425:K431 A561:E574 A113:E126 A177:E190 A273:E286 A305:E318 A49:E62 B329:E335 B41:E47 G561:K574 A497:E510 C447:E447 H457:K463 C639:E639 B361:E367 C479:E479 H585:K591 I639:K639 C543:E543 I447:K447 I607:K607 A529:E542 B585:E591 H393:K399 I127:K127 I159:K159 I95:K95 H201:K207 I223:K223" xr:uid="{00000000-0002-0000-0500-000000000000}"/>
  </dataValidations>
  <pageMargins left="0.23622047244094491" right="0.23622047244094491" top="0.39370078740157483" bottom="0.39370078740157483" header="0.31496062992125984" footer="0.31496062992125984"/>
  <pageSetup orientation="portrait" r:id="rId1"/>
  <rowBreaks count="9" manualBreakCount="9">
    <brk id="64" max="10" man="1"/>
    <brk id="128" max="10" man="1"/>
    <brk id="192" max="10" man="1"/>
    <brk id="256" max="10" man="1"/>
    <brk id="320" max="10" man="1"/>
    <brk id="384" max="10" man="1"/>
    <brk id="448" max="10" man="1"/>
    <brk id="512" max="10" man="1"/>
    <brk id="576" max="10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561"/>
  <sheetViews>
    <sheetView workbookViewId="0">
      <selection activeCell="A2" sqref="A2:B2"/>
    </sheetView>
  </sheetViews>
  <sheetFormatPr defaultColWidth="9.01171875" defaultRowHeight="15" x14ac:dyDescent="0.2"/>
  <cols>
    <col min="1" max="1" width="38.875" style="1" customWidth="1"/>
    <col min="2" max="2" width="13.85546875" style="1" customWidth="1"/>
    <col min="3" max="3" width="39.27734375" style="1" customWidth="1"/>
    <col min="4" max="4" width="20.04296875" style="211" customWidth="1"/>
    <col min="5" max="5" width="14.66015625" style="211" customWidth="1"/>
    <col min="6" max="6" width="16.41015625" style="1" customWidth="1"/>
    <col min="7" max="7" width="17.08203125" style="211" customWidth="1"/>
    <col min="8" max="8" width="9.953125" style="1" customWidth="1"/>
    <col min="9" max="9" width="3.765625" style="1" customWidth="1"/>
    <col min="10" max="10" width="9.68359375" style="1" customWidth="1"/>
    <col min="11" max="19" width="23.67578125" style="1" customWidth="1"/>
    <col min="20" max="20" width="23.40625" style="1" customWidth="1"/>
    <col min="21" max="21" width="28.65234375" style="1" customWidth="1"/>
    <col min="22" max="256" width="10.76171875" style="1" customWidth="1"/>
  </cols>
  <sheetData>
    <row r="1" spans="1:7" s="212" customFormat="1" ht="24" customHeight="1" x14ac:dyDescent="0.2">
      <c r="A1" s="212" t="s">
        <v>984</v>
      </c>
      <c r="B1" s="212" t="s">
        <v>986</v>
      </c>
      <c r="C1" s="212" t="s">
        <v>985</v>
      </c>
      <c r="D1" s="212" t="s">
        <v>980</v>
      </c>
      <c r="E1" s="212" t="s">
        <v>638</v>
      </c>
      <c r="F1" s="212" t="s">
        <v>970</v>
      </c>
      <c r="G1" s="212" t="s">
        <v>990</v>
      </c>
    </row>
    <row r="2" spans="1:7" x14ac:dyDescent="0.2">
      <c r="A2" s="213">
        <f>FACTURAS!B17</f>
        <v>0</v>
      </c>
      <c r="B2" s="214" t="str">
        <f>IF(FACTURAS!D17=0,"",FACTURAS!D17)</f>
        <v/>
      </c>
      <c r="C2" s="214" t="str">
        <f>A2&amp;" "&amp;B2</f>
        <v xml:space="preserve">0 </v>
      </c>
      <c r="D2" s="215" t="e">
        <f>VLOOKUP(A2,BDPRODUCTOS!B:M,11,0)</f>
        <v>#N/A</v>
      </c>
      <c r="E2" s="216" t="str">
        <f>BDFACTURAS!A17</f>
        <v/>
      </c>
      <c r="F2" s="217" t="e">
        <f>VLOOKUP(A2,BDPRODUCTOS!B:M,10,0)</f>
        <v>#N/A</v>
      </c>
      <c r="G2" s="218" t="e">
        <f>D2*E2</f>
        <v>#N/A</v>
      </c>
    </row>
    <row r="3" spans="1:7" x14ac:dyDescent="0.2">
      <c r="A3" s="219">
        <f>FACTURAS!B18</f>
        <v>0</v>
      </c>
      <c r="B3" s="220" t="str">
        <f>IF(FACTURAS!D18=0,"",FACTURAS!D18)</f>
        <v/>
      </c>
      <c r="C3" s="220" t="str">
        <f t="shared" ref="C3:C66" si="0">A3&amp;" "&amp;B3</f>
        <v xml:space="preserve">0 </v>
      </c>
      <c r="D3" s="221" t="e">
        <f>VLOOKUP(A3,BDPRODUCTOS!B:M,11,0)</f>
        <v>#N/A</v>
      </c>
      <c r="E3" s="222" t="str">
        <f>BDFACTURAS!A18</f>
        <v/>
      </c>
      <c r="F3" s="223" t="e">
        <f>VLOOKUP(A3,BDPRODUCTOS!B:M,10,0)</f>
        <v>#N/A</v>
      </c>
      <c r="G3" s="218" t="e">
        <f t="shared" ref="G3:G66" si="1">D3*E3</f>
        <v>#N/A</v>
      </c>
    </row>
    <row r="4" spans="1:7" x14ac:dyDescent="0.2">
      <c r="A4" s="219">
        <f>FACTURAS!B19</f>
        <v>0</v>
      </c>
      <c r="B4" s="220" t="str">
        <f>IF(FACTURAS!D19=0,"",FACTURAS!D19)</f>
        <v/>
      </c>
      <c r="C4" s="220" t="str">
        <f t="shared" si="0"/>
        <v xml:space="preserve">0 </v>
      </c>
      <c r="D4" s="221" t="e">
        <f>VLOOKUP(A4,BDPRODUCTOS!B:M,11,0)</f>
        <v>#N/A</v>
      </c>
      <c r="E4" s="222" t="str">
        <f>BDFACTURAS!A19</f>
        <v/>
      </c>
      <c r="F4" s="223" t="e">
        <f>VLOOKUP(A4,BDPRODUCTOS!B:M,10,0)</f>
        <v>#N/A</v>
      </c>
      <c r="G4" s="218" t="e">
        <f t="shared" si="1"/>
        <v>#N/A</v>
      </c>
    </row>
    <row r="5" spans="1:7" x14ac:dyDescent="0.2">
      <c r="A5" s="219">
        <f>FACTURAS!B20</f>
        <v>0</v>
      </c>
      <c r="B5" s="220" t="str">
        <f>IF(FACTURAS!D20=0,"",FACTURAS!D20)</f>
        <v/>
      </c>
      <c r="C5" s="220" t="str">
        <f t="shared" si="0"/>
        <v xml:space="preserve">0 </v>
      </c>
      <c r="D5" s="221" t="e">
        <f>VLOOKUP(A5,BDPRODUCTOS!B:M,11,0)</f>
        <v>#N/A</v>
      </c>
      <c r="E5" s="222" t="str">
        <f>BDFACTURAS!A20</f>
        <v/>
      </c>
      <c r="F5" s="223" t="e">
        <f>VLOOKUP(A5,BDPRODUCTOS!B:M,10,0)</f>
        <v>#N/A</v>
      </c>
      <c r="G5" s="218" t="e">
        <f t="shared" si="1"/>
        <v>#N/A</v>
      </c>
    </row>
    <row r="6" spans="1:7" x14ac:dyDescent="0.2">
      <c r="A6" s="219">
        <f>FACTURAS!B21</f>
        <v>0</v>
      </c>
      <c r="B6" s="220" t="str">
        <f>IF(FACTURAS!D21=0,"",FACTURAS!D21)</f>
        <v/>
      </c>
      <c r="C6" s="220" t="str">
        <f t="shared" si="0"/>
        <v xml:space="preserve">0 </v>
      </c>
      <c r="D6" s="221" t="e">
        <f>VLOOKUP(A6,BDPRODUCTOS!B:M,11,0)</f>
        <v>#N/A</v>
      </c>
      <c r="E6" s="222" t="str">
        <f>BDFACTURAS!A21</f>
        <v/>
      </c>
      <c r="F6" s="223" t="e">
        <f>VLOOKUP(A6,BDPRODUCTOS!B:M,10,0)</f>
        <v>#N/A</v>
      </c>
      <c r="G6" s="218" t="e">
        <f t="shared" si="1"/>
        <v>#N/A</v>
      </c>
    </row>
    <row r="7" spans="1:7" x14ac:dyDescent="0.2">
      <c r="A7" s="219">
        <f>FACTURAS!B22</f>
        <v>0</v>
      </c>
      <c r="B7" s="220" t="str">
        <f>IF(FACTURAS!D22=0,"",FACTURAS!D22)</f>
        <v/>
      </c>
      <c r="C7" s="220" t="str">
        <f t="shared" si="0"/>
        <v xml:space="preserve">0 </v>
      </c>
      <c r="D7" s="221" t="e">
        <f>VLOOKUP(A7,BDPRODUCTOS!B:M,11,0)</f>
        <v>#N/A</v>
      </c>
      <c r="E7" s="222" t="str">
        <f>BDFACTURAS!A22</f>
        <v/>
      </c>
      <c r="F7" s="223" t="e">
        <f>VLOOKUP(A7,BDPRODUCTOS!B:M,10,0)</f>
        <v>#N/A</v>
      </c>
      <c r="G7" s="218" t="e">
        <f t="shared" si="1"/>
        <v>#N/A</v>
      </c>
    </row>
    <row r="8" spans="1:7" x14ac:dyDescent="0.2">
      <c r="A8" s="219">
        <f>FACTURAS!B23</f>
        <v>0</v>
      </c>
      <c r="B8" s="220" t="str">
        <f>IF(FACTURAS!D23=0,"",FACTURAS!D23)</f>
        <v/>
      </c>
      <c r="C8" s="220" t="str">
        <f t="shared" si="0"/>
        <v xml:space="preserve">0 </v>
      </c>
      <c r="D8" s="221" t="e">
        <f>VLOOKUP(A8,BDPRODUCTOS!B:M,11,0)</f>
        <v>#N/A</v>
      </c>
      <c r="E8" s="222" t="str">
        <f>BDFACTURAS!A23</f>
        <v/>
      </c>
      <c r="F8" s="223" t="e">
        <f>VLOOKUP(A8,BDPRODUCTOS!B:M,10,0)</f>
        <v>#N/A</v>
      </c>
      <c r="G8" s="218" t="e">
        <f t="shared" si="1"/>
        <v>#N/A</v>
      </c>
    </row>
    <row r="9" spans="1:7" x14ac:dyDescent="0.2">
      <c r="A9" s="219">
        <f>FACTURAS!B24</f>
        <v>0</v>
      </c>
      <c r="B9" s="220" t="str">
        <f>IF(FACTURAS!D24=0,"",FACTURAS!D24)</f>
        <v/>
      </c>
      <c r="C9" s="220" t="str">
        <f t="shared" si="0"/>
        <v xml:space="preserve">0 </v>
      </c>
      <c r="D9" s="221" t="e">
        <f>VLOOKUP(A9,BDPRODUCTOS!B:M,11,0)</f>
        <v>#N/A</v>
      </c>
      <c r="E9" s="222" t="str">
        <f>BDFACTURAS!A24</f>
        <v/>
      </c>
      <c r="F9" s="220" t="e">
        <f>VLOOKUP(A9,BDPRODUCTOS!B:M,10,0)</f>
        <v>#N/A</v>
      </c>
      <c r="G9" s="218" t="e">
        <f t="shared" si="1"/>
        <v>#N/A</v>
      </c>
    </row>
    <row r="10" spans="1:7" x14ac:dyDescent="0.2">
      <c r="A10" s="219">
        <f>FACTURAS!B25</f>
        <v>0</v>
      </c>
      <c r="B10" s="220" t="str">
        <f>IF(FACTURAS!D25=0,"",FACTURAS!D25)</f>
        <v/>
      </c>
      <c r="C10" s="220" t="str">
        <f t="shared" si="0"/>
        <v xml:space="preserve">0 </v>
      </c>
      <c r="D10" s="221" t="e">
        <f>VLOOKUP(A10,BDPRODUCTOS!B:M,11,0)</f>
        <v>#N/A</v>
      </c>
      <c r="E10" s="222" t="str">
        <f>BDFACTURAS!A25</f>
        <v/>
      </c>
      <c r="F10" s="220" t="e">
        <f>VLOOKUP(A10,BDPRODUCTOS!B:M,10,0)</f>
        <v>#N/A</v>
      </c>
      <c r="G10" s="218" t="e">
        <f t="shared" si="1"/>
        <v>#N/A</v>
      </c>
    </row>
    <row r="11" spans="1:7" x14ac:dyDescent="0.2">
      <c r="A11" s="219">
        <f>FACTURAS!B26</f>
        <v>0</v>
      </c>
      <c r="B11" s="220" t="str">
        <f>IF(FACTURAS!D26=0,"",FACTURAS!D26)</f>
        <v/>
      </c>
      <c r="C11" s="220" t="str">
        <f t="shared" si="0"/>
        <v xml:space="preserve">0 </v>
      </c>
      <c r="D11" s="221" t="e">
        <f>VLOOKUP(A11,BDPRODUCTOS!B:M,11,0)</f>
        <v>#N/A</v>
      </c>
      <c r="E11" s="222" t="str">
        <f>BDFACTURAS!A26</f>
        <v/>
      </c>
      <c r="F11" s="220" t="e">
        <f>VLOOKUP(A11,BDPRODUCTOS!B:M,10,0)</f>
        <v>#N/A</v>
      </c>
      <c r="G11" s="218" t="e">
        <f t="shared" si="1"/>
        <v>#N/A</v>
      </c>
    </row>
    <row r="12" spans="1:7" x14ac:dyDescent="0.2">
      <c r="A12" s="219">
        <f>FACTURAS!B27</f>
        <v>0</v>
      </c>
      <c r="B12" s="220" t="str">
        <f>IF(FACTURAS!D27=0,"",FACTURAS!D27)</f>
        <v/>
      </c>
      <c r="C12" s="220" t="str">
        <f t="shared" si="0"/>
        <v xml:space="preserve">0 </v>
      </c>
      <c r="D12" s="221" t="e">
        <f>VLOOKUP(A12,BDPRODUCTOS!B:M,11,0)</f>
        <v>#N/A</v>
      </c>
      <c r="E12" s="222" t="str">
        <f>BDFACTURAS!A27</f>
        <v/>
      </c>
      <c r="F12" s="220" t="e">
        <f>VLOOKUP(A12,BDPRODUCTOS!B:M,10,0)</f>
        <v>#N/A</v>
      </c>
      <c r="G12" s="218" t="e">
        <f t="shared" si="1"/>
        <v>#N/A</v>
      </c>
    </row>
    <row r="13" spans="1:7" x14ac:dyDescent="0.2">
      <c r="A13" s="219">
        <f>FACTURAS!B28</f>
        <v>0</v>
      </c>
      <c r="B13" s="220" t="str">
        <f>IF(FACTURAS!D28=0,"",FACTURAS!D28)</f>
        <v/>
      </c>
      <c r="C13" s="220" t="str">
        <f t="shared" si="0"/>
        <v xml:space="preserve">0 </v>
      </c>
      <c r="D13" s="221" t="e">
        <f>VLOOKUP(A13,BDPRODUCTOS!B:M,11,0)</f>
        <v>#N/A</v>
      </c>
      <c r="E13" s="222" t="str">
        <f>BDFACTURAS!A28</f>
        <v/>
      </c>
      <c r="F13" s="220" t="e">
        <f>VLOOKUP(A13,BDPRODUCTOS!B:M,10,0)</f>
        <v>#N/A</v>
      </c>
      <c r="G13" s="218" t="e">
        <f t="shared" si="1"/>
        <v>#N/A</v>
      </c>
    </row>
    <row r="14" spans="1:7" x14ac:dyDescent="0.2">
      <c r="A14" s="219">
        <f>FACTURAS!B29</f>
        <v>0</v>
      </c>
      <c r="B14" s="220" t="str">
        <f>IF(FACTURAS!D29=0,"",FACTURAS!D29)</f>
        <v/>
      </c>
      <c r="C14" s="220" t="str">
        <f t="shared" si="0"/>
        <v xml:space="preserve">0 </v>
      </c>
      <c r="D14" s="221" t="e">
        <f>VLOOKUP(A14,BDPRODUCTOS!B:M,11,0)</f>
        <v>#N/A</v>
      </c>
      <c r="E14" s="222" t="str">
        <f>BDFACTURAS!A29</f>
        <v/>
      </c>
      <c r="F14" s="220" t="e">
        <f>VLOOKUP(A14,BDPRODUCTOS!B:M,10,0)</f>
        <v>#N/A</v>
      </c>
      <c r="G14" s="218" t="e">
        <f t="shared" si="1"/>
        <v>#N/A</v>
      </c>
    </row>
    <row r="15" spans="1:7" x14ac:dyDescent="0.2">
      <c r="A15" s="224">
        <f>FACTURAS!B30</f>
        <v>0</v>
      </c>
      <c r="B15" s="225" t="str">
        <f>IF(FACTURAS!D30=0,"",FACTURAS!D30)</f>
        <v/>
      </c>
      <c r="C15" s="225" t="str">
        <f t="shared" si="0"/>
        <v xml:space="preserve">0 </v>
      </c>
      <c r="D15" s="226" t="e">
        <f>VLOOKUP(A15,BDPRODUCTOS!B:M,11,0)</f>
        <v>#N/A</v>
      </c>
      <c r="E15" s="227" t="str">
        <f>BDFACTURAS!A30</f>
        <v/>
      </c>
      <c r="F15" s="225" t="e">
        <f>VLOOKUP(A15,BDPRODUCTOS!B:M,10,0)</f>
        <v>#N/A</v>
      </c>
      <c r="G15" s="218" t="e">
        <f t="shared" si="1"/>
        <v>#N/A</v>
      </c>
    </row>
    <row r="16" spans="1:7" x14ac:dyDescent="0.2">
      <c r="A16" s="213">
        <f>FACTURAS!B49</f>
        <v>0</v>
      </c>
      <c r="B16" s="214" t="str">
        <f>IF(FACTURAS!D49=0,"",FACTURAS!D49)</f>
        <v/>
      </c>
      <c r="C16" s="214" t="str">
        <f t="shared" si="0"/>
        <v xml:space="preserve">0 </v>
      </c>
      <c r="D16" s="228" t="e">
        <f>VLOOKUP(A16,BDPRODUCTOS!B:M,11,0)</f>
        <v>#N/A</v>
      </c>
      <c r="E16" s="216" t="str">
        <f>BDFACTURAS!A49</f>
        <v/>
      </c>
      <c r="F16" s="214" t="e">
        <f>VLOOKUP(A16,BDPRODUCTOS!B:M,10,0)</f>
        <v>#N/A</v>
      </c>
      <c r="G16" s="218" t="e">
        <f t="shared" si="1"/>
        <v>#N/A</v>
      </c>
    </row>
    <row r="17" spans="1:7" x14ac:dyDescent="0.2">
      <c r="A17" s="219">
        <f>FACTURAS!B50</f>
        <v>0</v>
      </c>
      <c r="B17" s="220" t="str">
        <f>IF(FACTURAS!D50=0,"",FACTURAS!D50)</f>
        <v/>
      </c>
      <c r="C17" s="220" t="str">
        <f t="shared" si="0"/>
        <v xml:space="preserve">0 </v>
      </c>
      <c r="D17" s="221" t="e">
        <f>VLOOKUP(A17,BDPRODUCTOS!B:M,11,0)</f>
        <v>#N/A</v>
      </c>
      <c r="E17" s="222" t="str">
        <f>BDFACTURAS!A50</f>
        <v/>
      </c>
      <c r="F17" s="220" t="e">
        <f>VLOOKUP(A17,BDPRODUCTOS!B:M,10,0)</f>
        <v>#N/A</v>
      </c>
      <c r="G17" s="218" t="e">
        <f t="shared" si="1"/>
        <v>#N/A</v>
      </c>
    </row>
    <row r="18" spans="1:7" x14ac:dyDescent="0.2">
      <c r="A18" s="219">
        <f>FACTURAS!B51</f>
        <v>0</v>
      </c>
      <c r="B18" s="220" t="str">
        <f>IF(FACTURAS!D51=0,"",FACTURAS!D51)</f>
        <v/>
      </c>
      <c r="C18" s="220" t="str">
        <f t="shared" si="0"/>
        <v xml:space="preserve">0 </v>
      </c>
      <c r="D18" s="221" t="e">
        <f>VLOOKUP(A18,BDPRODUCTOS!B:M,11,0)</f>
        <v>#N/A</v>
      </c>
      <c r="E18" s="222" t="str">
        <f>BDFACTURAS!A51</f>
        <v/>
      </c>
      <c r="F18" s="220" t="e">
        <f>VLOOKUP(A18,BDPRODUCTOS!B:M,10,0)</f>
        <v>#N/A</v>
      </c>
      <c r="G18" s="218" t="e">
        <f t="shared" si="1"/>
        <v>#N/A</v>
      </c>
    </row>
    <row r="19" spans="1:7" x14ac:dyDescent="0.2">
      <c r="A19" s="219">
        <f>FACTURAS!B52</f>
        <v>0</v>
      </c>
      <c r="B19" s="220" t="str">
        <f>IF(FACTURAS!D52=0,"",FACTURAS!D52)</f>
        <v/>
      </c>
      <c r="C19" s="220" t="str">
        <f t="shared" si="0"/>
        <v xml:space="preserve">0 </v>
      </c>
      <c r="D19" s="221" t="e">
        <f>VLOOKUP(A19,BDPRODUCTOS!B:M,11,0)</f>
        <v>#N/A</v>
      </c>
      <c r="E19" s="222" t="str">
        <f>BDFACTURAS!A52</f>
        <v/>
      </c>
      <c r="F19" s="220" t="e">
        <f>VLOOKUP(A19,BDPRODUCTOS!B:M,10,0)</f>
        <v>#N/A</v>
      </c>
      <c r="G19" s="218" t="e">
        <f t="shared" si="1"/>
        <v>#N/A</v>
      </c>
    </row>
    <row r="20" spans="1:7" x14ac:dyDescent="0.2">
      <c r="A20" s="219">
        <f>FACTURAS!B53</f>
        <v>0</v>
      </c>
      <c r="B20" s="220" t="str">
        <f>IF(FACTURAS!D53=0,"",FACTURAS!D53)</f>
        <v/>
      </c>
      <c r="C20" s="220" t="str">
        <f t="shared" si="0"/>
        <v xml:space="preserve">0 </v>
      </c>
      <c r="D20" s="221" t="e">
        <f>VLOOKUP(A20,BDPRODUCTOS!B:M,11,0)</f>
        <v>#N/A</v>
      </c>
      <c r="E20" s="222" t="str">
        <f>BDFACTURAS!A53</f>
        <v/>
      </c>
      <c r="F20" s="220" t="e">
        <f>VLOOKUP(A20,BDPRODUCTOS!B:M,10,0)</f>
        <v>#N/A</v>
      </c>
      <c r="G20" s="218" t="e">
        <f t="shared" si="1"/>
        <v>#N/A</v>
      </c>
    </row>
    <row r="21" spans="1:7" x14ac:dyDescent="0.2">
      <c r="A21" s="219">
        <f>FACTURAS!B54</f>
        <v>0</v>
      </c>
      <c r="B21" s="220" t="str">
        <f>IF(FACTURAS!D54=0,"",FACTURAS!D54)</f>
        <v/>
      </c>
      <c r="C21" s="220" t="str">
        <f t="shared" si="0"/>
        <v xml:space="preserve">0 </v>
      </c>
      <c r="D21" s="221" t="e">
        <f>VLOOKUP(A21,BDPRODUCTOS!B:M,11,0)</f>
        <v>#N/A</v>
      </c>
      <c r="E21" s="222" t="str">
        <f>BDFACTURAS!A54</f>
        <v/>
      </c>
      <c r="F21" s="220" t="e">
        <f>VLOOKUP(A21,BDPRODUCTOS!B:M,10,0)</f>
        <v>#N/A</v>
      </c>
      <c r="G21" s="218" t="e">
        <f t="shared" si="1"/>
        <v>#N/A</v>
      </c>
    </row>
    <row r="22" spans="1:7" x14ac:dyDescent="0.2">
      <c r="A22" s="219">
        <f>FACTURAS!B55</f>
        <v>0</v>
      </c>
      <c r="B22" s="220" t="str">
        <f>IF(FACTURAS!D55=0,"",FACTURAS!D55)</f>
        <v/>
      </c>
      <c r="C22" s="220" t="str">
        <f t="shared" si="0"/>
        <v xml:space="preserve">0 </v>
      </c>
      <c r="D22" s="221" t="e">
        <f>VLOOKUP(A22,BDPRODUCTOS!B:M,11,0)</f>
        <v>#N/A</v>
      </c>
      <c r="E22" s="222" t="str">
        <f>BDFACTURAS!A55</f>
        <v/>
      </c>
      <c r="F22" s="220" t="e">
        <f>VLOOKUP(A22,BDPRODUCTOS!B:M,10,0)</f>
        <v>#N/A</v>
      </c>
      <c r="G22" s="218" t="e">
        <f t="shared" si="1"/>
        <v>#N/A</v>
      </c>
    </row>
    <row r="23" spans="1:7" x14ac:dyDescent="0.2">
      <c r="A23" s="219">
        <f>FACTURAS!B56</f>
        <v>0</v>
      </c>
      <c r="B23" s="220" t="str">
        <f>IF(FACTURAS!D56=0,"",FACTURAS!D56)</f>
        <v/>
      </c>
      <c r="C23" s="220" t="str">
        <f t="shared" si="0"/>
        <v xml:space="preserve">0 </v>
      </c>
      <c r="D23" s="221" t="e">
        <f>VLOOKUP(A23,BDPRODUCTOS!B:M,11,0)</f>
        <v>#N/A</v>
      </c>
      <c r="E23" s="222" t="str">
        <f>BDFACTURAS!A56</f>
        <v/>
      </c>
      <c r="F23" s="220" t="e">
        <f>VLOOKUP(A23,BDPRODUCTOS!B:M,10,0)</f>
        <v>#N/A</v>
      </c>
      <c r="G23" s="218" t="e">
        <f t="shared" si="1"/>
        <v>#N/A</v>
      </c>
    </row>
    <row r="24" spans="1:7" x14ac:dyDescent="0.2">
      <c r="A24" s="219">
        <f>FACTURAS!B57</f>
        <v>0</v>
      </c>
      <c r="B24" s="220" t="str">
        <f>IF(FACTURAS!D57=0,"",FACTURAS!D57)</f>
        <v/>
      </c>
      <c r="C24" s="220" t="str">
        <f t="shared" si="0"/>
        <v xml:space="preserve">0 </v>
      </c>
      <c r="D24" s="221" t="e">
        <f>VLOOKUP(A24,BDPRODUCTOS!B:M,11,0)</f>
        <v>#N/A</v>
      </c>
      <c r="E24" s="222" t="str">
        <f>BDFACTURAS!A57</f>
        <v/>
      </c>
      <c r="F24" s="220" t="e">
        <f>VLOOKUP(A24,BDPRODUCTOS!B:M,10,0)</f>
        <v>#N/A</v>
      </c>
      <c r="G24" s="218" t="e">
        <f t="shared" si="1"/>
        <v>#N/A</v>
      </c>
    </row>
    <row r="25" spans="1:7" x14ac:dyDescent="0.2">
      <c r="A25" s="219">
        <f>FACTURAS!B58</f>
        <v>0</v>
      </c>
      <c r="B25" s="220" t="str">
        <f>IF(FACTURAS!D58=0,"",FACTURAS!D58)</f>
        <v/>
      </c>
      <c r="C25" s="220" t="str">
        <f t="shared" si="0"/>
        <v xml:space="preserve">0 </v>
      </c>
      <c r="D25" s="221" t="e">
        <f>VLOOKUP(A25,BDPRODUCTOS!B:M,11,0)</f>
        <v>#N/A</v>
      </c>
      <c r="E25" s="222" t="str">
        <f>BDFACTURAS!A58</f>
        <v/>
      </c>
      <c r="F25" s="220" t="e">
        <f>VLOOKUP(A25,BDPRODUCTOS!B:M,10,0)</f>
        <v>#N/A</v>
      </c>
      <c r="G25" s="218" t="e">
        <f t="shared" si="1"/>
        <v>#N/A</v>
      </c>
    </row>
    <row r="26" spans="1:7" x14ac:dyDescent="0.2">
      <c r="A26" s="219">
        <f>FACTURAS!B59</f>
        <v>0</v>
      </c>
      <c r="B26" s="220" t="str">
        <f>IF(FACTURAS!D59=0,"",FACTURAS!D59)</f>
        <v/>
      </c>
      <c r="C26" s="220" t="str">
        <f t="shared" si="0"/>
        <v xml:space="preserve">0 </v>
      </c>
      <c r="D26" s="221" t="e">
        <f>VLOOKUP(A26,BDPRODUCTOS!B:M,11,0)</f>
        <v>#N/A</v>
      </c>
      <c r="E26" s="222" t="str">
        <f>BDFACTURAS!A59</f>
        <v/>
      </c>
      <c r="F26" s="220" t="e">
        <f>VLOOKUP(A26,BDPRODUCTOS!B:M,10,0)</f>
        <v>#N/A</v>
      </c>
      <c r="G26" s="218" t="e">
        <f t="shared" si="1"/>
        <v>#N/A</v>
      </c>
    </row>
    <row r="27" spans="1:7" x14ac:dyDescent="0.2">
      <c r="A27" s="219">
        <f>FACTURAS!B60</f>
        <v>0</v>
      </c>
      <c r="B27" s="220" t="str">
        <f>IF(FACTURAS!D60=0,"",FACTURAS!D60)</f>
        <v/>
      </c>
      <c r="C27" s="220" t="str">
        <f t="shared" si="0"/>
        <v xml:space="preserve">0 </v>
      </c>
      <c r="D27" s="221" t="e">
        <f>VLOOKUP(A27,BDPRODUCTOS!B:M,11,0)</f>
        <v>#N/A</v>
      </c>
      <c r="E27" s="222" t="str">
        <f>BDFACTURAS!A60</f>
        <v/>
      </c>
      <c r="F27" s="220" t="e">
        <f>VLOOKUP(A27,BDPRODUCTOS!B:M,10,0)</f>
        <v>#N/A</v>
      </c>
      <c r="G27" s="218" t="e">
        <f t="shared" si="1"/>
        <v>#N/A</v>
      </c>
    </row>
    <row r="28" spans="1:7" x14ac:dyDescent="0.2">
      <c r="A28" s="219">
        <f>FACTURAS!B61</f>
        <v>0</v>
      </c>
      <c r="B28" s="220" t="str">
        <f>IF(FACTURAS!D61=0,"",FACTURAS!D61)</f>
        <v/>
      </c>
      <c r="C28" s="220" t="str">
        <f t="shared" si="0"/>
        <v xml:space="preserve">0 </v>
      </c>
      <c r="D28" s="221" t="e">
        <f>VLOOKUP(A28,BDPRODUCTOS!B:M,11,0)</f>
        <v>#N/A</v>
      </c>
      <c r="E28" s="222" t="str">
        <f>BDFACTURAS!A61</f>
        <v/>
      </c>
      <c r="F28" s="220" t="e">
        <f>VLOOKUP(A28,BDPRODUCTOS!B:M,10,0)</f>
        <v>#N/A</v>
      </c>
      <c r="G28" s="218" t="e">
        <f t="shared" si="1"/>
        <v>#N/A</v>
      </c>
    </row>
    <row r="29" spans="1:7" x14ac:dyDescent="0.2">
      <c r="A29" s="224">
        <f>FACTURAS!B62</f>
        <v>0</v>
      </c>
      <c r="B29" s="225" t="str">
        <f>IF(FACTURAS!D62=0,"",FACTURAS!D62)</f>
        <v/>
      </c>
      <c r="C29" s="225" t="str">
        <f t="shared" si="0"/>
        <v xml:space="preserve">0 </v>
      </c>
      <c r="D29" s="226" t="e">
        <f>VLOOKUP(A29,BDPRODUCTOS!B:M,11,0)</f>
        <v>#N/A</v>
      </c>
      <c r="E29" s="227" t="str">
        <f>BDFACTURAS!A62</f>
        <v/>
      </c>
      <c r="F29" s="225" t="e">
        <f>VLOOKUP(A29,BDPRODUCTOS!B:M,10,0)</f>
        <v>#N/A</v>
      </c>
      <c r="G29" s="218" t="e">
        <f t="shared" si="1"/>
        <v>#N/A</v>
      </c>
    </row>
    <row r="30" spans="1:7" x14ac:dyDescent="0.2">
      <c r="A30" s="213">
        <f>FACTURAS!B81</f>
        <v>0</v>
      </c>
      <c r="B30" s="214" t="str">
        <f>IF(FACTURAS!D81=0,"",FACTURAS!D81)</f>
        <v/>
      </c>
      <c r="C30" s="214" t="str">
        <f t="shared" si="0"/>
        <v xml:space="preserve">0 </v>
      </c>
      <c r="D30" s="228" t="e">
        <f>VLOOKUP(A30,BDPRODUCTOS!B:M,11,0)</f>
        <v>#N/A</v>
      </c>
      <c r="E30" s="216" t="str">
        <f>BDFACTURAS!A81</f>
        <v/>
      </c>
      <c r="F30" s="214" t="e">
        <f>VLOOKUP(A30,BDPRODUCTOS!B:M,10,0)</f>
        <v>#N/A</v>
      </c>
      <c r="G30" s="218" t="e">
        <f t="shared" si="1"/>
        <v>#N/A</v>
      </c>
    </row>
    <row r="31" spans="1:7" x14ac:dyDescent="0.2">
      <c r="A31" s="219">
        <f>FACTURAS!B82</f>
        <v>0</v>
      </c>
      <c r="B31" s="220" t="str">
        <f>IF(FACTURAS!D82=0,"",FACTURAS!D82)</f>
        <v/>
      </c>
      <c r="C31" s="220" t="str">
        <f t="shared" si="0"/>
        <v xml:space="preserve">0 </v>
      </c>
      <c r="D31" s="221" t="e">
        <f>VLOOKUP(A31,BDPRODUCTOS!B:M,11,0)</f>
        <v>#N/A</v>
      </c>
      <c r="E31" s="222" t="str">
        <f>BDFACTURAS!A82</f>
        <v/>
      </c>
      <c r="F31" s="220" t="e">
        <f>VLOOKUP(A31,BDPRODUCTOS!B:M,10,0)</f>
        <v>#N/A</v>
      </c>
      <c r="G31" s="218" t="e">
        <f t="shared" si="1"/>
        <v>#N/A</v>
      </c>
    </row>
    <row r="32" spans="1:7" x14ac:dyDescent="0.2">
      <c r="A32" s="219">
        <f>FACTURAS!B83</f>
        <v>0</v>
      </c>
      <c r="B32" s="220" t="str">
        <f>IF(FACTURAS!D83=0,"",FACTURAS!D83)</f>
        <v/>
      </c>
      <c r="C32" s="220" t="str">
        <f t="shared" si="0"/>
        <v xml:space="preserve">0 </v>
      </c>
      <c r="D32" s="221" t="e">
        <f>VLOOKUP(A32,BDPRODUCTOS!B:M,11,0)</f>
        <v>#N/A</v>
      </c>
      <c r="E32" s="222" t="str">
        <f>BDFACTURAS!A83</f>
        <v/>
      </c>
      <c r="F32" s="220" t="e">
        <f>VLOOKUP(A32,BDPRODUCTOS!B:M,10,0)</f>
        <v>#N/A</v>
      </c>
      <c r="G32" s="218" t="e">
        <f t="shared" si="1"/>
        <v>#N/A</v>
      </c>
    </row>
    <row r="33" spans="1:7" x14ac:dyDescent="0.2">
      <c r="A33" s="219">
        <f>FACTURAS!B84</f>
        <v>0</v>
      </c>
      <c r="B33" s="220" t="str">
        <f>IF(FACTURAS!D84=0,"",FACTURAS!D84)</f>
        <v/>
      </c>
      <c r="C33" s="220" t="str">
        <f t="shared" si="0"/>
        <v xml:space="preserve">0 </v>
      </c>
      <c r="D33" s="221" t="e">
        <f>VLOOKUP(A33,BDPRODUCTOS!B:M,11,0)</f>
        <v>#N/A</v>
      </c>
      <c r="E33" s="222" t="str">
        <f>BDFACTURAS!A84</f>
        <v/>
      </c>
      <c r="F33" s="220" t="e">
        <f>VLOOKUP(A33,BDPRODUCTOS!B:M,10,0)</f>
        <v>#N/A</v>
      </c>
      <c r="G33" s="218" t="e">
        <f t="shared" si="1"/>
        <v>#N/A</v>
      </c>
    </row>
    <row r="34" spans="1:7" x14ac:dyDescent="0.2">
      <c r="A34" s="219">
        <f>FACTURAS!B85</f>
        <v>0</v>
      </c>
      <c r="B34" s="220" t="str">
        <f>IF(FACTURAS!D85=0,"",FACTURAS!D85)</f>
        <v/>
      </c>
      <c r="C34" s="220" t="str">
        <f t="shared" si="0"/>
        <v xml:space="preserve">0 </v>
      </c>
      <c r="D34" s="221" t="e">
        <f>VLOOKUP(A34,BDPRODUCTOS!B:M,11,0)</f>
        <v>#N/A</v>
      </c>
      <c r="E34" s="222" t="str">
        <f>BDFACTURAS!A85</f>
        <v/>
      </c>
      <c r="F34" s="220" t="e">
        <f>VLOOKUP(A34,BDPRODUCTOS!B:M,10,0)</f>
        <v>#N/A</v>
      </c>
      <c r="G34" s="218" t="e">
        <f t="shared" si="1"/>
        <v>#N/A</v>
      </c>
    </row>
    <row r="35" spans="1:7" x14ac:dyDescent="0.2">
      <c r="A35" s="219">
        <f>FACTURAS!B86</f>
        <v>0</v>
      </c>
      <c r="B35" s="220" t="str">
        <f>IF(FACTURAS!D86=0,"",FACTURAS!D86)</f>
        <v/>
      </c>
      <c r="C35" s="220" t="str">
        <f t="shared" si="0"/>
        <v xml:space="preserve">0 </v>
      </c>
      <c r="D35" s="221" t="e">
        <f>VLOOKUP(A35,BDPRODUCTOS!B:M,11,0)</f>
        <v>#N/A</v>
      </c>
      <c r="E35" s="222" t="str">
        <f>BDFACTURAS!A86</f>
        <v/>
      </c>
      <c r="F35" s="220" t="e">
        <f>VLOOKUP(A35,BDPRODUCTOS!B:M,10,0)</f>
        <v>#N/A</v>
      </c>
      <c r="G35" s="218" t="e">
        <f t="shared" si="1"/>
        <v>#N/A</v>
      </c>
    </row>
    <row r="36" spans="1:7" x14ac:dyDescent="0.2">
      <c r="A36" s="219">
        <f>FACTURAS!B87</f>
        <v>0</v>
      </c>
      <c r="B36" s="220" t="str">
        <f>IF(FACTURAS!D87=0,"",FACTURAS!D87)</f>
        <v/>
      </c>
      <c r="C36" s="220" t="str">
        <f t="shared" si="0"/>
        <v xml:space="preserve">0 </v>
      </c>
      <c r="D36" s="221" t="e">
        <f>VLOOKUP(A36,BDPRODUCTOS!B:M,11,0)</f>
        <v>#N/A</v>
      </c>
      <c r="E36" s="222" t="str">
        <f>BDFACTURAS!A87</f>
        <v/>
      </c>
      <c r="F36" s="220" t="e">
        <f>VLOOKUP(A36,BDPRODUCTOS!B:M,10,0)</f>
        <v>#N/A</v>
      </c>
      <c r="G36" s="218" t="e">
        <f t="shared" si="1"/>
        <v>#N/A</v>
      </c>
    </row>
    <row r="37" spans="1:7" x14ac:dyDescent="0.2">
      <c r="A37" s="219">
        <f>FACTURAS!B88</f>
        <v>0</v>
      </c>
      <c r="B37" s="220" t="str">
        <f>IF(FACTURAS!D88=0,"",FACTURAS!D88)</f>
        <v/>
      </c>
      <c r="C37" s="220" t="str">
        <f t="shared" si="0"/>
        <v xml:space="preserve">0 </v>
      </c>
      <c r="D37" s="221" t="e">
        <f>VLOOKUP(A37,BDPRODUCTOS!B:M,11,0)</f>
        <v>#N/A</v>
      </c>
      <c r="E37" s="222" t="str">
        <f>BDFACTURAS!A88</f>
        <v/>
      </c>
      <c r="F37" s="220" t="e">
        <f>VLOOKUP(A37,BDPRODUCTOS!B:M,10,0)</f>
        <v>#N/A</v>
      </c>
      <c r="G37" s="218" t="e">
        <f t="shared" si="1"/>
        <v>#N/A</v>
      </c>
    </row>
    <row r="38" spans="1:7" x14ac:dyDescent="0.2">
      <c r="A38" s="219">
        <f>FACTURAS!B89</f>
        <v>0</v>
      </c>
      <c r="B38" s="220" t="str">
        <f>IF(FACTURAS!D89=0,"",FACTURAS!D89)</f>
        <v/>
      </c>
      <c r="C38" s="220" t="str">
        <f t="shared" si="0"/>
        <v xml:space="preserve">0 </v>
      </c>
      <c r="D38" s="221" t="e">
        <f>VLOOKUP(A38,BDPRODUCTOS!B:M,11,0)</f>
        <v>#N/A</v>
      </c>
      <c r="E38" s="222" t="str">
        <f>BDFACTURAS!A89</f>
        <v/>
      </c>
      <c r="F38" s="220" t="e">
        <f>VLOOKUP(A38,BDPRODUCTOS!B:M,10,0)</f>
        <v>#N/A</v>
      </c>
      <c r="G38" s="218" t="e">
        <f t="shared" si="1"/>
        <v>#N/A</v>
      </c>
    </row>
    <row r="39" spans="1:7" x14ac:dyDescent="0.2">
      <c r="A39" s="219">
        <f>FACTURAS!B90</f>
        <v>0</v>
      </c>
      <c r="B39" s="220" t="str">
        <f>IF(FACTURAS!D90=0,"",FACTURAS!D90)</f>
        <v/>
      </c>
      <c r="C39" s="220" t="str">
        <f t="shared" si="0"/>
        <v xml:space="preserve">0 </v>
      </c>
      <c r="D39" s="221" t="e">
        <f>VLOOKUP(A39,BDPRODUCTOS!B:M,11,0)</f>
        <v>#N/A</v>
      </c>
      <c r="E39" s="222" t="str">
        <f>BDFACTURAS!A90</f>
        <v/>
      </c>
      <c r="F39" s="220" t="e">
        <f>VLOOKUP(A39,BDPRODUCTOS!B:M,10,0)</f>
        <v>#N/A</v>
      </c>
      <c r="G39" s="218" t="e">
        <f t="shared" si="1"/>
        <v>#N/A</v>
      </c>
    </row>
    <row r="40" spans="1:7" x14ac:dyDescent="0.2">
      <c r="A40" s="219">
        <f>FACTURAS!B91</f>
        <v>0</v>
      </c>
      <c r="B40" s="220" t="str">
        <f>IF(FACTURAS!D91=0,"",FACTURAS!D91)</f>
        <v/>
      </c>
      <c r="C40" s="220" t="str">
        <f t="shared" si="0"/>
        <v xml:space="preserve">0 </v>
      </c>
      <c r="D40" s="221" t="e">
        <f>VLOOKUP(A40,BDPRODUCTOS!B:M,11,0)</f>
        <v>#N/A</v>
      </c>
      <c r="E40" s="222" t="str">
        <f>BDFACTURAS!A91</f>
        <v/>
      </c>
      <c r="F40" s="220" t="e">
        <f>VLOOKUP(A40,BDPRODUCTOS!B:M,10,0)</f>
        <v>#N/A</v>
      </c>
      <c r="G40" s="218" t="e">
        <f t="shared" si="1"/>
        <v>#N/A</v>
      </c>
    </row>
    <row r="41" spans="1:7" x14ac:dyDescent="0.2">
      <c r="A41" s="219">
        <f>FACTURAS!B92</f>
        <v>0</v>
      </c>
      <c r="B41" s="220" t="str">
        <f>IF(FACTURAS!D92=0,"",FACTURAS!D92)</f>
        <v/>
      </c>
      <c r="C41" s="220" t="str">
        <f t="shared" si="0"/>
        <v xml:space="preserve">0 </v>
      </c>
      <c r="D41" s="221" t="e">
        <f>VLOOKUP(A41,BDPRODUCTOS!B:M,11,0)</f>
        <v>#N/A</v>
      </c>
      <c r="E41" s="222" t="str">
        <f>BDFACTURAS!A92</f>
        <v/>
      </c>
      <c r="F41" s="220" t="e">
        <f>VLOOKUP(A41,BDPRODUCTOS!B:M,10,0)</f>
        <v>#N/A</v>
      </c>
      <c r="G41" s="218" t="e">
        <f t="shared" si="1"/>
        <v>#N/A</v>
      </c>
    </row>
    <row r="42" spans="1:7" x14ac:dyDescent="0.2">
      <c r="A42" s="219">
        <f>FACTURAS!B93</f>
        <v>0</v>
      </c>
      <c r="B42" s="220" t="str">
        <f>IF(FACTURAS!D93=0,"",FACTURAS!D93)</f>
        <v/>
      </c>
      <c r="C42" s="220" t="str">
        <f t="shared" si="0"/>
        <v xml:space="preserve">0 </v>
      </c>
      <c r="D42" s="221" t="e">
        <f>VLOOKUP(A42,BDPRODUCTOS!B:M,11,0)</f>
        <v>#N/A</v>
      </c>
      <c r="E42" s="222" t="str">
        <f>BDFACTURAS!A93</f>
        <v/>
      </c>
      <c r="F42" s="220" t="e">
        <f>VLOOKUP(A42,BDPRODUCTOS!B:M,10,0)</f>
        <v>#N/A</v>
      </c>
      <c r="G42" s="218" t="e">
        <f t="shared" si="1"/>
        <v>#N/A</v>
      </c>
    </row>
    <row r="43" spans="1:7" x14ac:dyDescent="0.2">
      <c r="A43" s="224">
        <f>FACTURAS!B94</f>
        <v>0</v>
      </c>
      <c r="B43" s="225" t="str">
        <f>IF(FACTURAS!D94=0,"",FACTURAS!D94)</f>
        <v/>
      </c>
      <c r="C43" s="225" t="str">
        <f t="shared" si="0"/>
        <v xml:space="preserve">0 </v>
      </c>
      <c r="D43" s="226" t="e">
        <f>VLOOKUP(A43,BDPRODUCTOS!B:M,11,0)</f>
        <v>#N/A</v>
      </c>
      <c r="E43" s="227" t="str">
        <f>BDFACTURAS!A94</f>
        <v/>
      </c>
      <c r="F43" s="225" t="e">
        <f>VLOOKUP(A43,BDPRODUCTOS!B:M,10,0)</f>
        <v>#N/A</v>
      </c>
      <c r="G43" s="218" t="e">
        <f t="shared" si="1"/>
        <v>#N/A</v>
      </c>
    </row>
    <row r="44" spans="1:7" x14ac:dyDescent="0.2">
      <c r="A44" s="213">
        <f>FACTURAS!B113</f>
        <v>0</v>
      </c>
      <c r="B44" s="214" t="str">
        <f>IF(FACTURAS!D113=0,"",FACTURAS!D113)</f>
        <v/>
      </c>
      <c r="C44" s="214" t="str">
        <f t="shared" si="0"/>
        <v xml:space="preserve">0 </v>
      </c>
      <c r="D44" s="228" t="e">
        <f>VLOOKUP(A44,BDPRODUCTOS!B:M,11,0)</f>
        <v>#N/A</v>
      </c>
      <c r="E44" s="216" t="str">
        <f>BDFACTURAS!A113</f>
        <v/>
      </c>
      <c r="F44" s="214" t="e">
        <f>VLOOKUP(A44,BDPRODUCTOS!B:M,10,0)</f>
        <v>#N/A</v>
      </c>
      <c r="G44" s="218" t="e">
        <f t="shared" si="1"/>
        <v>#N/A</v>
      </c>
    </row>
    <row r="45" spans="1:7" x14ac:dyDescent="0.2">
      <c r="A45" s="219">
        <f>FACTURAS!B114</f>
        <v>0</v>
      </c>
      <c r="B45" s="220" t="str">
        <f>IF(FACTURAS!D114=0,"",FACTURAS!D114)</f>
        <v/>
      </c>
      <c r="C45" s="220" t="str">
        <f t="shared" si="0"/>
        <v xml:space="preserve">0 </v>
      </c>
      <c r="D45" s="221" t="e">
        <f>VLOOKUP(A45,BDPRODUCTOS!B:M,11,0)</f>
        <v>#N/A</v>
      </c>
      <c r="E45" s="222" t="str">
        <f>BDFACTURAS!A114</f>
        <v/>
      </c>
      <c r="F45" s="220" t="e">
        <f>VLOOKUP(A45,BDPRODUCTOS!B:M,10,0)</f>
        <v>#N/A</v>
      </c>
      <c r="G45" s="218" t="e">
        <f t="shared" si="1"/>
        <v>#N/A</v>
      </c>
    </row>
    <row r="46" spans="1:7" x14ac:dyDescent="0.2">
      <c r="A46" s="219">
        <f>FACTURAS!B115</f>
        <v>0</v>
      </c>
      <c r="B46" s="220" t="str">
        <f>IF(FACTURAS!D115=0,"",FACTURAS!D115)</f>
        <v/>
      </c>
      <c r="C46" s="220" t="str">
        <f t="shared" si="0"/>
        <v xml:space="preserve">0 </v>
      </c>
      <c r="D46" s="221" t="e">
        <f>VLOOKUP(A46,BDPRODUCTOS!B:M,11,0)</f>
        <v>#N/A</v>
      </c>
      <c r="E46" s="222" t="str">
        <f>BDFACTURAS!A115</f>
        <v/>
      </c>
      <c r="F46" s="220" t="e">
        <f>VLOOKUP(A46,BDPRODUCTOS!B:M,10,0)</f>
        <v>#N/A</v>
      </c>
      <c r="G46" s="218" t="e">
        <f t="shared" si="1"/>
        <v>#N/A</v>
      </c>
    </row>
    <row r="47" spans="1:7" x14ac:dyDescent="0.2">
      <c r="A47" s="219">
        <f>FACTURAS!B116</f>
        <v>0</v>
      </c>
      <c r="B47" s="220" t="str">
        <f>IF(FACTURAS!D116=0,"",FACTURAS!D116)</f>
        <v/>
      </c>
      <c r="C47" s="220" t="str">
        <f t="shared" si="0"/>
        <v xml:space="preserve">0 </v>
      </c>
      <c r="D47" s="221" t="e">
        <f>VLOOKUP(A47,BDPRODUCTOS!B:M,11,0)</f>
        <v>#N/A</v>
      </c>
      <c r="E47" s="222" t="str">
        <f>BDFACTURAS!A116</f>
        <v/>
      </c>
      <c r="F47" s="220" t="e">
        <f>VLOOKUP(A47,BDPRODUCTOS!B:M,10,0)</f>
        <v>#N/A</v>
      </c>
      <c r="G47" s="218" t="e">
        <f t="shared" si="1"/>
        <v>#N/A</v>
      </c>
    </row>
    <row r="48" spans="1:7" x14ac:dyDescent="0.2">
      <c r="A48" s="219">
        <f>FACTURAS!B117</f>
        <v>0</v>
      </c>
      <c r="B48" s="220" t="str">
        <f>IF(FACTURAS!D117=0,"",FACTURAS!D117)</f>
        <v/>
      </c>
      <c r="C48" s="220" t="str">
        <f t="shared" si="0"/>
        <v xml:space="preserve">0 </v>
      </c>
      <c r="D48" s="221" t="e">
        <f>VLOOKUP(A48,BDPRODUCTOS!B:M,11,0)</f>
        <v>#N/A</v>
      </c>
      <c r="E48" s="222" t="str">
        <f>BDFACTURAS!A117</f>
        <v/>
      </c>
      <c r="F48" s="220" t="e">
        <f>VLOOKUP(A48,BDPRODUCTOS!B:M,10,0)</f>
        <v>#N/A</v>
      </c>
      <c r="G48" s="218" t="e">
        <f t="shared" si="1"/>
        <v>#N/A</v>
      </c>
    </row>
    <row r="49" spans="1:7" x14ac:dyDescent="0.2">
      <c r="A49" s="219">
        <f>FACTURAS!B118</f>
        <v>0</v>
      </c>
      <c r="B49" s="220" t="str">
        <f>IF(FACTURAS!D118=0,"",FACTURAS!D118)</f>
        <v/>
      </c>
      <c r="C49" s="220" t="str">
        <f t="shared" si="0"/>
        <v xml:space="preserve">0 </v>
      </c>
      <c r="D49" s="221" t="e">
        <f>VLOOKUP(A49,BDPRODUCTOS!B:M,11,0)</f>
        <v>#N/A</v>
      </c>
      <c r="E49" s="222" t="str">
        <f>BDFACTURAS!A118</f>
        <v/>
      </c>
      <c r="F49" s="220" t="e">
        <f>VLOOKUP(A49,BDPRODUCTOS!B:M,10,0)</f>
        <v>#N/A</v>
      </c>
      <c r="G49" s="218" t="e">
        <f t="shared" si="1"/>
        <v>#N/A</v>
      </c>
    </row>
    <row r="50" spans="1:7" x14ac:dyDescent="0.2">
      <c r="A50" s="219">
        <f>FACTURAS!B119</f>
        <v>0</v>
      </c>
      <c r="B50" s="220" t="str">
        <f>IF(FACTURAS!D119=0,"",FACTURAS!D119)</f>
        <v/>
      </c>
      <c r="C50" s="220" t="str">
        <f t="shared" si="0"/>
        <v xml:space="preserve">0 </v>
      </c>
      <c r="D50" s="221" t="e">
        <f>VLOOKUP(A50,BDPRODUCTOS!B:M,11,0)</f>
        <v>#N/A</v>
      </c>
      <c r="E50" s="222" t="str">
        <f>BDFACTURAS!A119</f>
        <v/>
      </c>
      <c r="F50" s="220" t="e">
        <f>VLOOKUP(A50,BDPRODUCTOS!B:M,10,0)</f>
        <v>#N/A</v>
      </c>
      <c r="G50" s="218" t="e">
        <f t="shared" si="1"/>
        <v>#N/A</v>
      </c>
    </row>
    <row r="51" spans="1:7" x14ac:dyDescent="0.2">
      <c r="A51" s="219">
        <f>FACTURAS!B120</f>
        <v>0</v>
      </c>
      <c r="B51" s="220" t="str">
        <f>IF(FACTURAS!D120=0,"",FACTURAS!D120)</f>
        <v/>
      </c>
      <c r="C51" s="220" t="str">
        <f t="shared" si="0"/>
        <v xml:space="preserve">0 </v>
      </c>
      <c r="D51" s="221" t="e">
        <f>VLOOKUP(A51,BDPRODUCTOS!B:M,11,0)</f>
        <v>#N/A</v>
      </c>
      <c r="E51" s="222" t="str">
        <f>BDFACTURAS!A120</f>
        <v/>
      </c>
      <c r="F51" s="220" t="e">
        <f>VLOOKUP(A51,BDPRODUCTOS!B:M,10,0)</f>
        <v>#N/A</v>
      </c>
      <c r="G51" s="218" t="e">
        <f t="shared" si="1"/>
        <v>#N/A</v>
      </c>
    </row>
    <row r="52" spans="1:7" x14ac:dyDescent="0.2">
      <c r="A52" s="219">
        <f>FACTURAS!B121</f>
        <v>0</v>
      </c>
      <c r="B52" s="220" t="str">
        <f>IF(FACTURAS!D121=0,"",FACTURAS!D121)</f>
        <v/>
      </c>
      <c r="C52" s="220" t="str">
        <f t="shared" si="0"/>
        <v xml:space="preserve">0 </v>
      </c>
      <c r="D52" s="221" t="e">
        <f>VLOOKUP(A52,BDPRODUCTOS!B:M,11,0)</f>
        <v>#N/A</v>
      </c>
      <c r="E52" s="222" t="str">
        <f>BDFACTURAS!A121</f>
        <v/>
      </c>
      <c r="F52" s="220" t="e">
        <f>VLOOKUP(A52,BDPRODUCTOS!B:M,10,0)</f>
        <v>#N/A</v>
      </c>
      <c r="G52" s="218" t="e">
        <f t="shared" si="1"/>
        <v>#N/A</v>
      </c>
    </row>
    <row r="53" spans="1:7" x14ac:dyDescent="0.2">
      <c r="A53" s="219">
        <f>FACTURAS!B122</f>
        <v>0</v>
      </c>
      <c r="B53" s="220" t="str">
        <f>IF(FACTURAS!D122=0,"",FACTURAS!D122)</f>
        <v/>
      </c>
      <c r="C53" s="220" t="str">
        <f t="shared" si="0"/>
        <v xml:space="preserve">0 </v>
      </c>
      <c r="D53" s="221" t="e">
        <f>VLOOKUP(A53,BDPRODUCTOS!B:M,11,0)</f>
        <v>#N/A</v>
      </c>
      <c r="E53" s="222" t="str">
        <f>BDFACTURAS!A122</f>
        <v/>
      </c>
      <c r="F53" s="220" t="e">
        <f>VLOOKUP(A53,BDPRODUCTOS!B:M,10,0)</f>
        <v>#N/A</v>
      </c>
      <c r="G53" s="218" t="e">
        <f t="shared" si="1"/>
        <v>#N/A</v>
      </c>
    </row>
    <row r="54" spans="1:7" x14ac:dyDescent="0.2">
      <c r="A54" s="219">
        <f>FACTURAS!B123</f>
        <v>0</v>
      </c>
      <c r="B54" s="220" t="str">
        <f>IF(FACTURAS!D123=0,"",FACTURAS!D123)</f>
        <v/>
      </c>
      <c r="C54" s="220" t="str">
        <f t="shared" si="0"/>
        <v xml:space="preserve">0 </v>
      </c>
      <c r="D54" s="221" t="e">
        <f>VLOOKUP(A54,BDPRODUCTOS!B:M,11,0)</f>
        <v>#N/A</v>
      </c>
      <c r="E54" s="222" t="str">
        <f>BDFACTURAS!A123</f>
        <v/>
      </c>
      <c r="F54" s="220" t="e">
        <f>VLOOKUP(A54,BDPRODUCTOS!B:M,10,0)</f>
        <v>#N/A</v>
      </c>
      <c r="G54" s="218" t="e">
        <f t="shared" si="1"/>
        <v>#N/A</v>
      </c>
    </row>
    <row r="55" spans="1:7" x14ac:dyDescent="0.2">
      <c r="A55" s="219">
        <f>FACTURAS!B124</f>
        <v>0</v>
      </c>
      <c r="B55" s="220" t="str">
        <f>IF(FACTURAS!D124=0,"",FACTURAS!D124)</f>
        <v/>
      </c>
      <c r="C55" s="220" t="str">
        <f t="shared" si="0"/>
        <v xml:space="preserve">0 </v>
      </c>
      <c r="D55" s="221" t="e">
        <f>VLOOKUP(A55,BDPRODUCTOS!B:M,11,0)</f>
        <v>#N/A</v>
      </c>
      <c r="E55" s="222" t="str">
        <f>BDFACTURAS!A124</f>
        <v/>
      </c>
      <c r="F55" s="220" t="e">
        <f>VLOOKUP(A55,BDPRODUCTOS!B:M,10,0)</f>
        <v>#N/A</v>
      </c>
      <c r="G55" s="218" t="e">
        <f t="shared" si="1"/>
        <v>#N/A</v>
      </c>
    </row>
    <row r="56" spans="1:7" x14ac:dyDescent="0.2">
      <c r="A56" s="219">
        <f>FACTURAS!B125</f>
        <v>0</v>
      </c>
      <c r="B56" s="220" t="str">
        <f>IF(FACTURAS!D125=0,"",FACTURAS!D125)</f>
        <v/>
      </c>
      <c r="C56" s="220" t="str">
        <f t="shared" si="0"/>
        <v xml:space="preserve">0 </v>
      </c>
      <c r="D56" s="221" t="e">
        <f>VLOOKUP(A56,BDPRODUCTOS!B:M,11,0)</f>
        <v>#N/A</v>
      </c>
      <c r="E56" s="222" t="str">
        <f>BDFACTURAS!A125</f>
        <v/>
      </c>
      <c r="F56" s="220" t="e">
        <f>VLOOKUP(A56,BDPRODUCTOS!B:M,10,0)</f>
        <v>#N/A</v>
      </c>
      <c r="G56" s="218" t="e">
        <f t="shared" si="1"/>
        <v>#N/A</v>
      </c>
    </row>
    <row r="57" spans="1:7" x14ac:dyDescent="0.2">
      <c r="A57" s="224">
        <f>FACTURAS!B126</f>
        <v>0</v>
      </c>
      <c r="B57" s="225" t="str">
        <f>IF(FACTURAS!D126=0,"",FACTURAS!D126)</f>
        <v/>
      </c>
      <c r="C57" s="225" t="str">
        <f t="shared" si="0"/>
        <v xml:space="preserve">0 </v>
      </c>
      <c r="D57" s="226" t="e">
        <f>VLOOKUP(A57,BDPRODUCTOS!B:M,11,0)</f>
        <v>#N/A</v>
      </c>
      <c r="E57" s="227" t="str">
        <f>BDFACTURAS!A126</f>
        <v/>
      </c>
      <c r="F57" s="225" t="e">
        <f>VLOOKUP(A57,BDPRODUCTOS!B:M,10,0)</f>
        <v>#N/A</v>
      </c>
      <c r="G57" s="218" t="e">
        <f t="shared" si="1"/>
        <v>#N/A</v>
      </c>
    </row>
    <row r="58" spans="1:7" x14ac:dyDescent="0.2">
      <c r="A58" s="213">
        <f>FACTURAS!B145</f>
        <v>0</v>
      </c>
      <c r="B58" s="225" t="str">
        <f>IF(FACTURAS!D145=0,"",FACTURAS!D145)</f>
        <v/>
      </c>
      <c r="C58" s="214" t="str">
        <f t="shared" si="0"/>
        <v xml:space="preserve">0 </v>
      </c>
      <c r="D58" s="228" t="e">
        <f>VLOOKUP(A58,BDPRODUCTOS!B:M,11,0)</f>
        <v>#N/A</v>
      </c>
      <c r="E58" s="216" t="str">
        <f>BDFACTURAS!A145</f>
        <v/>
      </c>
      <c r="F58" s="214" t="e">
        <f>VLOOKUP(A58,BDPRODUCTOS!B:M,10,0)</f>
        <v>#N/A</v>
      </c>
      <c r="G58" s="218" t="e">
        <f t="shared" si="1"/>
        <v>#N/A</v>
      </c>
    </row>
    <row r="59" spans="1:7" x14ac:dyDescent="0.2">
      <c r="A59" s="219">
        <f>FACTURAS!B146</f>
        <v>0</v>
      </c>
      <c r="B59" s="220" t="str">
        <f>IF(FACTURAS!D146=0,"",FACTURAS!D146)</f>
        <v/>
      </c>
      <c r="C59" s="220" t="str">
        <f t="shared" si="0"/>
        <v xml:space="preserve">0 </v>
      </c>
      <c r="D59" s="221" t="e">
        <f>VLOOKUP(A59,BDPRODUCTOS!B:M,11,0)</f>
        <v>#N/A</v>
      </c>
      <c r="E59" s="222" t="str">
        <f>BDFACTURAS!A146</f>
        <v/>
      </c>
      <c r="F59" s="220" t="e">
        <f>VLOOKUP(A59,BDPRODUCTOS!B:M,10,0)</f>
        <v>#N/A</v>
      </c>
      <c r="G59" s="218" t="e">
        <f t="shared" si="1"/>
        <v>#N/A</v>
      </c>
    </row>
    <row r="60" spans="1:7" x14ac:dyDescent="0.2">
      <c r="A60" s="219">
        <f>FACTURAS!B147</f>
        <v>0</v>
      </c>
      <c r="B60" s="220" t="str">
        <f>IF(FACTURAS!D147=0,"",FACTURAS!D147)</f>
        <v/>
      </c>
      <c r="C60" s="220" t="str">
        <f t="shared" si="0"/>
        <v xml:space="preserve">0 </v>
      </c>
      <c r="D60" s="221" t="e">
        <f>VLOOKUP(A60,BDPRODUCTOS!B:M,11,0)</f>
        <v>#N/A</v>
      </c>
      <c r="E60" s="222" t="str">
        <f>BDFACTURAS!A147</f>
        <v/>
      </c>
      <c r="F60" s="220" t="e">
        <f>VLOOKUP(A60,BDPRODUCTOS!B:M,10,0)</f>
        <v>#N/A</v>
      </c>
      <c r="G60" s="218" t="e">
        <f t="shared" si="1"/>
        <v>#N/A</v>
      </c>
    </row>
    <row r="61" spans="1:7" x14ac:dyDescent="0.2">
      <c r="A61" s="219">
        <f>FACTURAS!B148</f>
        <v>0</v>
      </c>
      <c r="B61" s="220" t="str">
        <f>IF(FACTURAS!D148=0,"",FACTURAS!D148)</f>
        <v/>
      </c>
      <c r="C61" s="220" t="str">
        <f t="shared" si="0"/>
        <v xml:space="preserve">0 </v>
      </c>
      <c r="D61" s="221" t="e">
        <f>VLOOKUP(A61,BDPRODUCTOS!B:M,11,0)</f>
        <v>#N/A</v>
      </c>
      <c r="E61" s="222" t="str">
        <f>BDFACTURAS!A148</f>
        <v/>
      </c>
      <c r="F61" s="220" t="e">
        <f>VLOOKUP(A61,BDPRODUCTOS!B:M,10,0)</f>
        <v>#N/A</v>
      </c>
      <c r="G61" s="218" t="e">
        <f t="shared" si="1"/>
        <v>#N/A</v>
      </c>
    </row>
    <row r="62" spans="1:7" x14ac:dyDescent="0.2">
      <c r="A62" s="219">
        <f>FACTURAS!B149</f>
        <v>0</v>
      </c>
      <c r="B62" s="220" t="str">
        <f>IF(FACTURAS!D149=0,"",FACTURAS!D149)</f>
        <v/>
      </c>
      <c r="C62" s="220" t="str">
        <f t="shared" si="0"/>
        <v xml:space="preserve">0 </v>
      </c>
      <c r="D62" s="221" t="e">
        <f>VLOOKUP(A62,BDPRODUCTOS!B:M,11,0)</f>
        <v>#N/A</v>
      </c>
      <c r="E62" s="222" t="str">
        <f>BDFACTURAS!A149</f>
        <v/>
      </c>
      <c r="F62" s="220" t="e">
        <f>VLOOKUP(A62,BDPRODUCTOS!B:M,10,0)</f>
        <v>#N/A</v>
      </c>
      <c r="G62" s="218" t="e">
        <f t="shared" si="1"/>
        <v>#N/A</v>
      </c>
    </row>
    <row r="63" spans="1:7" x14ac:dyDescent="0.2">
      <c r="A63" s="219">
        <f>FACTURAS!B150</f>
        <v>0</v>
      </c>
      <c r="B63" s="220" t="str">
        <f>IF(FACTURAS!D150=0,"",FACTURAS!D150)</f>
        <v/>
      </c>
      <c r="C63" s="220" t="str">
        <f t="shared" si="0"/>
        <v xml:space="preserve">0 </v>
      </c>
      <c r="D63" s="221" t="e">
        <f>VLOOKUP(A63,BDPRODUCTOS!B:M,11,0)</f>
        <v>#N/A</v>
      </c>
      <c r="E63" s="222" t="str">
        <f>BDFACTURAS!A150</f>
        <v/>
      </c>
      <c r="F63" s="220" t="e">
        <f>VLOOKUP(A63,BDPRODUCTOS!B:M,10,0)</f>
        <v>#N/A</v>
      </c>
      <c r="G63" s="218" t="e">
        <f t="shared" si="1"/>
        <v>#N/A</v>
      </c>
    </row>
    <row r="64" spans="1:7" x14ac:dyDescent="0.2">
      <c r="A64" s="219">
        <f>FACTURAS!B151</f>
        <v>0</v>
      </c>
      <c r="B64" s="220" t="str">
        <f>IF(FACTURAS!D151=0,"",FACTURAS!D151)</f>
        <v/>
      </c>
      <c r="C64" s="220" t="str">
        <f t="shared" si="0"/>
        <v xml:space="preserve">0 </v>
      </c>
      <c r="D64" s="221" t="e">
        <f>VLOOKUP(A64,BDPRODUCTOS!B:M,11,0)</f>
        <v>#N/A</v>
      </c>
      <c r="E64" s="222" t="str">
        <f>BDFACTURAS!A151</f>
        <v/>
      </c>
      <c r="F64" s="220" t="e">
        <f>VLOOKUP(A64,BDPRODUCTOS!B:M,10,0)</f>
        <v>#N/A</v>
      </c>
      <c r="G64" s="218" t="e">
        <f t="shared" si="1"/>
        <v>#N/A</v>
      </c>
    </row>
    <row r="65" spans="1:7" x14ac:dyDescent="0.2">
      <c r="A65" s="219">
        <f>FACTURAS!B152</f>
        <v>0</v>
      </c>
      <c r="B65" s="220" t="str">
        <f>IF(FACTURAS!D152=0,"",FACTURAS!D152)</f>
        <v/>
      </c>
      <c r="C65" s="220" t="str">
        <f t="shared" si="0"/>
        <v xml:space="preserve">0 </v>
      </c>
      <c r="D65" s="221" t="e">
        <f>VLOOKUP(A65,BDPRODUCTOS!B:M,11,0)</f>
        <v>#N/A</v>
      </c>
      <c r="E65" s="222" t="str">
        <f>BDFACTURAS!A152</f>
        <v/>
      </c>
      <c r="F65" s="220" t="e">
        <f>VLOOKUP(A65,BDPRODUCTOS!B:M,10,0)</f>
        <v>#N/A</v>
      </c>
      <c r="G65" s="218" t="e">
        <f t="shared" si="1"/>
        <v>#N/A</v>
      </c>
    </row>
    <row r="66" spans="1:7" x14ac:dyDescent="0.2">
      <c r="A66" s="219">
        <f>FACTURAS!B153</f>
        <v>0</v>
      </c>
      <c r="B66" s="220" t="str">
        <f>IF(FACTURAS!D153=0,"",FACTURAS!D153)</f>
        <v/>
      </c>
      <c r="C66" s="220" t="str">
        <f t="shared" si="0"/>
        <v xml:space="preserve">0 </v>
      </c>
      <c r="D66" s="221" t="e">
        <f>VLOOKUP(A66,BDPRODUCTOS!B:M,11,0)</f>
        <v>#N/A</v>
      </c>
      <c r="E66" s="222" t="str">
        <f>BDFACTURAS!A153</f>
        <v/>
      </c>
      <c r="F66" s="220" t="e">
        <f>VLOOKUP(A66,BDPRODUCTOS!B:M,10,0)</f>
        <v>#N/A</v>
      </c>
      <c r="G66" s="218" t="e">
        <f t="shared" si="1"/>
        <v>#N/A</v>
      </c>
    </row>
    <row r="67" spans="1:7" x14ac:dyDescent="0.2">
      <c r="A67" s="219">
        <f>FACTURAS!B154</f>
        <v>0</v>
      </c>
      <c r="B67" s="220" t="str">
        <f>IF(FACTURAS!D154=0,"",FACTURAS!D154)</f>
        <v/>
      </c>
      <c r="C67" s="220" t="str">
        <f t="shared" ref="C67:C130" si="2">A67&amp;" "&amp;B67</f>
        <v xml:space="preserve">0 </v>
      </c>
      <c r="D67" s="221" t="e">
        <f>VLOOKUP(A67,BDPRODUCTOS!B:M,11,0)</f>
        <v>#N/A</v>
      </c>
      <c r="E67" s="222" t="str">
        <f>BDFACTURAS!A154</f>
        <v/>
      </c>
      <c r="F67" s="220" t="e">
        <f>VLOOKUP(A67,BDPRODUCTOS!B:M,10,0)</f>
        <v>#N/A</v>
      </c>
      <c r="G67" s="218" t="e">
        <f t="shared" ref="G67:G130" si="3">D67*E67</f>
        <v>#N/A</v>
      </c>
    </row>
    <row r="68" spans="1:7" x14ac:dyDescent="0.2">
      <c r="A68" s="219">
        <f>FACTURAS!B155</f>
        <v>0</v>
      </c>
      <c r="B68" s="220" t="str">
        <f>IF(FACTURAS!D155=0,"",FACTURAS!D155)</f>
        <v/>
      </c>
      <c r="C68" s="220" t="str">
        <f t="shared" si="2"/>
        <v xml:space="preserve">0 </v>
      </c>
      <c r="D68" s="221" t="e">
        <f>VLOOKUP(A68,BDPRODUCTOS!B:M,11,0)</f>
        <v>#N/A</v>
      </c>
      <c r="E68" s="222" t="str">
        <f>BDFACTURAS!A155</f>
        <v/>
      </c>
      <c r="F68" s="220" t="e">
        <f>VLOOKUP(A68,BDPRODUCTOS!B:M,10,0)</f>
        <v>#N/A</v>
      </c>
      <c r="G68" s="218" t="e">
        <f t="shared" si="3"/>
        <v>#N/A</v>
      </c>
    </row>
    <row r="69" spans="1:7" x14ac:dyDescent="0.2">
      <c r="A69" s="219">
        <f>FACTURAS!B156</f>
        <v>0</v>
      </c>
      <c r="B69" s="220" t="str">
        <f>IF(FACTURAS!D156=0,"",FACTURAS!D156)</f>
        <v/>
      </c>
      <c r="C69" s="220" t="str">
        <f t="shared" si="2"/>
        <v xml:space="preserve">0 </v>
      </c>
      <c r="D69" s="221" t="e">
        <f>VLOOKUP(A69,BDPRODUCTOS!B:M,11,0)</f>
        <v>#N/A</v>
      </c>
      <c r="E69" s="222" t="str">
        <f>BDFACTURAS!A156</f>
        <v/>
      </c>
      <c r="F69" s="220" t="e">
        <f>VLOOKUP(A69,BDPRODUCTOS!B:M,10,0)</f>
        <v>#N/A</v>
      </c>
      <c r="G69" s="218" t="e">
        <f t="shared" si="3"/>
        <v>#N/A</v>
      </c>
    </row>
    <row r="70" spans="1:7" x14ac:dyDescent="0.2">
      <c r="A70" s="219">
        <f>FACTURAS!B157</f>
        <v>0</v>
      </c>
      <c r="B70" s="220" t="str">
        <f>IF(FACTURAS!D157=0,"",FACTURAS!D157)</f>
        <v/>
      </c>
      <c r="C70" s="220" t="str">
        <f t="shared" si="2"/>
        <v xml:space="preserve">0 </v>
      </c>
      <c r="D70" s="221" t="e">
        <f>VLOOKUP(A70,BDPRODUCTOS!B:M,11,0)</f>
        <v>#N/A</v>
      </c>
      <c r="E70" s="222" t="str">
        <f>BDFACTURAS!A157</f>
        <v/>
      </c>
      <c r="F70" s="220" t="e">
        <f>VLOOKUP(A70,BDPRODUCTOS!B:M,10,0)</f>
        <v>#N/A</v>
      </c>
      <c r="G70" s="218" t="e">
        <f t="shared" si="3"/>
        <v>#N/A</v>
      </c>
    </row>
    <row r="71" spans="1:7" x14ac:dyDescent="0.2">
      <c r="A71" s="224">
        <f>FACTURAS!B158</f>
        <v>0</v>
      </c>
      <c r="B71" s="225" t="str">
        <f>IF(FACTURAS!D158=0,"",FACTURAS!D158)</f>
        <v/>
      </c>
      <c r="C71" s="225" t="str">
        <f t="shared" si="2"/>
        <v xml:space="preserve">0 </v>
      </c>
      <c r="D71" s="226" t="e">
        <f>VLOOKUP(A71,BDPRODUCTOS!B:M,11,0)</f>
        <v>#N/A</v>
      </c>
      <c r="E71" s="227" t="str">
        <f>BDFACTURAS!A158</f>
        <v/>
      </c>
      <c r="F71" s="225" t="e">
        <f>VLOOKUP(A71,BDPRODUCTOS!B:M,10,0)</f>
        <v>#N/A</v>
      </c>
      <c r="G71" s="218" t="e">
        <f t="shared" si="3"/>
        <v>#N/A</v>
      </c>
    </row>
    <row r="72" spans="1:7" x14ac:dyDescent="0.2">
      <c r="A72" s="213">
        <f>FACTURAS!B177</f>
        <v>0</v>
      </c>
      <c r="B72" s="214" t="str">
        <f>IF(FACTURAS!D177=0,"",FACTURAS!D177)</f>
        <v/>
      </c>
      <c r="C72" s="214" t="str">
        <f t="shared" si="2"/>
        <v xml:space="preserve">0 </v>
      </c>
      <c r="D72" s="228" t="e">
        <f>VLOOKUP(A72,BDPRODUCTOS!B:M,11,0)</f>
        <v>#N/A</v>
      </c>
      <c r="E72" s="216" t="str">
        <f>BDFACTURAS!A177</f>
        <v/>
      </c>
      <c r="F72" s="214" t="e">
        <f>VLOOKUP(A72,BDPRODUCTOS!B:M,10,0)</f>
        <v>#N/A</v>
      </c>
      <c r="G72" s="218" t="e">
        <f t="shared" si="3"/>
        <v>#N/A</v>
      </c>
    </row>
    <row r="73" spans="1:7" x14ac:dyDescent="0.2">
      <c r="A73" s="219">
        <f>FACTURAS!B178</f>
        <v>0</v>
      </c>
      <c r="B73" s="220" t="str">
        <f>IF(FACTURAS!D178=0,"",FACTURAS!D178)</f>
        <v/>
      </c>
      <c r="C73" s="220" t="str">
        <f t="shared" si="2"/>
        <v xml:space="preserve">0 </v>
      </c>
      <c r="D73" s="221" t="e">
        <f>VLOOKUP(A73,BDPRODUCTOS!B:M,11,0)</f>
        <v>#N/A</v>
      </c>
      <c r="E73" s="222" t="str">
        <f>BDFACTURAS!A178</f>
        <v/>
      </c>
      <c r="F73" s="220" t="e">
        <f>VLOOKUP(A73,BDPRODUCTOS!B:M,10,0)</f>
        <v>#N/A</v>
      </c>
      <c r="G73" s="218" t="e">
        <f t="shared" si="3"/>
        <v>#N/A</v>
      </c>
    </row>
    <row r="74" spans="1:7" x14ac:dyDescent="0.2">
      <c r="A74" s="219">
        <f>FACTURAS!B179</f>
        <v>0</v>
      </c>
      <c r="B74" s="220" t="str">
        <f>IF(FACTURAS!D179=0,"",FACTURAS!D179)</f>
        <v/>
      </c>
      <c r="C74" s="220" t="str">
        <f t="shared" si="2"/>
        <v xml:space="preserve">0 </v>
      </c>
      <c r="D74" s="221" t="e">
        <f>VLOOKUP(A74,BDPRODUCTOS!B:M,11,0)</f>
        <v>#N/A</v>
      </c>
      <c r="E74" s="222" t="str">
        <f>BDFACTURAS!A179</f>
        <v/>
      </c>
      <c r="F74" s="220" t="e">
        <f>VLOOKUP(A74,BDPRODUCTOS!B:M,10,0)</f>
        <v>#N/A</v>
      </c>
      <c r="G74" s="218" t="e">
        <f t="shared" si="3"/>
        <v>#N/A</v>
      </c>
    </row>
    <row r="75" spans="1:7" x14ac:dyDescent="0.2">
      <c r="A75" s="219">
        <f>FACTURAS!B180</f>
        <v>0</v>
      </c>
      <c r="B75" s="220" t="str">
        <f>IF(FACTURAS!D180=0,"",FACTURAS!D180)</f>
        <v/>
      </c>
      <c r="C75" s="220" t="str">
        <f t="shared" si="2"/>
        <v xml:space="preserve">0 </v>
      </c>
      <c r="D75" s="221" t="e">
        <f>VLOOKUP(A75,BDPRODUCTOS!B:M,11,0)</f>
        <v>#N/A</v>
      </c>
      <c r="E75" s="222" t="str">
        <f>BDFACTURAS!A180</f>
        <v/>
      </c>
      <c r="F75" s="220" t="e">
        <f>VLOOKUP(A75,BDPRODUCTOS!B:M,10,0)</f>
        <v>#N/A</v>
      </c>
      <c r="G75" s="218" t="e">
        <f t="shared" si="3"/>
        <v>#N/A</v>
      </c>
    </row>
    <row r="76" spans="1:7" x14ac:dyDescent="0.2">
      <c r="A76" s="219">
        <f>FACTURAS!B181</f>
        <v>0</v>
      </c>
      <c r="B76" s="220" t="str">
        <f>IF(FACTURAS!D181=0,"",FACTURAS!D181)</f>
        <v/>
      </c>
      <c r="C76" s="220" t="str">
        <f t="shared" si="2"/>
        <v xml:space="preserve">0 </v>
      </c>
      <c r="D76" s="221" t="e">
        <f>VLOOKUP(A76,BDPRODUCTOS!B:M,11,0)</f>
        <v>#N/A</v>
      </c>
      <c r="E76" s="222" t="str">
        <f>BDFACTURAS!A181</f>
        <v/>
      </c>
      <c r="F76" s="220" t="e">
        <f>VLOOKUP(A76,BDPRODUCTOS!B:M,10,0)</f>
        <v>#N/A</v>
      </c>
      <c r="G76" s="218" t="e">
        <f t="shared" si="3"/>
        <v>#N/A</v>
      </c>
    </row>
    <row r="77" spans="1:7" x14ac:dyDescent="0.2">
      <c r="A77" s="219">
        <f>FACTURAS!B182</f>
        <v>0</v>
      </c>
      <c r="B77" s="220" t="str">
        <f>IF(FACTURAS!D182=0,"",FACTURAS!D182)</f>
        <v/>
      </c>
      <c r="C77" s="220" t="str">
        <f t="shared" si="2"/>
        <v xml:space="preserve">0 </v>
      </c>
      <c r="D77" s="221" t="e">
        <f>VLOOKUP(A77,BDPRODUCTOS!B:M,11,0)</f>
        <v>#N/A</v>
      </c>
      <c r="E77" s="222" t="str">
        <f>BDFACTURAS!A182</f>
        <v/>
      </c>
      <c r="F77" s="220" t="e">
        <f>VLOOKUP(A77,BDPRODUCTOS!B:M,10,0)</f>
        <v>#N/A</v>
      </c>
      <c r="G77" s="218" t="e">
        <f t="shared" si="3"/>
        <v>#N/A</v>
      </c>
    </row>
    <row r="78" spans="1:7" x14ac:dyDescent="0.2">
      <c r="A78" s="219">
        <f>FACTURAS!B183</f>
        <v>0</v>
      </c>
      <c r="B78" s="220" t="str">
        <f>IF(FACTURAS!D183=0,"",FACTURAS!D183)</f>
        <v/>
      </c>
      <c r="C78" s="220" t="str">
        <f t="shared" si="2"/>
        <v xml:space="preserve">0 </v>
      </c>
      <c r="D78" s="221" t="e">
        <f>VLOOKUP(A78,BDPRODUCTOS!B:M,11,0)</f>
        <v>#N/A</v>
      </c>
      <c r="E78" s="222" t="str">
        <f>BDFACTURAS!A183</f>
        <v/>
      </c>
      <c r="F78" s="220" t="e">
        <f>VLOOKUP(A78,BDPRODUCTOS!B:M,10,0)</f>
        <v>#N/A</v>
      </c>
      <c r="G78" s="218" t="e">
        <f t="shared" si="3"/>
        <v>#N/A</v>
      </c>
    </row>
    <row r="79" spans="1:7" x14ac:dyDescent="0.2">
      <c r="A79" s="219">
        <f>FACTURAS!B184</f>
        <v>0</v>
      </c>
      <c r="B79" s="220" t="str">
        <f>IF(FACTURAS!D184=0,"",FACTURAS!D184)</f>
        <v/>
      </c>
      <c r="C79" s="220" t="str">
        <f t="shared" si="2"/>
        <v xml:space="preserve">0 </v>
      </c>
      <c r="D79" s="221" t="e">
        <f>VLOOKUP(A79,BDPRODUCTOS!B:M,11,0)</f>
        <v>#N/A</v>
      </c>
      <c r="E79" s="222" t="str">
        <f>BDFACTURAS!A184</f>
        <v/>
      </c>
      <c r="F79" s="220" t="e">
        <f>VLOOKUP(A79,BDPRODUCTOS!B:M,10,0)</f>
        <v>#N/A</v>
      </c>
      <c r="G79" s="218" t="e">
        <f t="shared" si="3"/>
        <v>#N/A</v>
      </c>
    </row>
    <row r="80" spans="1:7" x14ac:dyDescent="0.2">
      <c r="A80" s="219">
        <f>FACTURAS!B185</f>
        <v>0</v>
      </c>
      <c r="B80" s="220" t="str">
        <f>IF(FACTURAS!D185=0,"",FACTURAS!D185)</f>
        <v/>
      </c>
      <c r="C80" s="220" t="str">
        <f t="shared" si="2"/>
        <v xml:space="preserve">0 </v>
      </c>
      <c r="D80" s="221" t="e">
        <f>VLOOKUP(A80,BDPRODUCTOS!B:M,11,0)</f>
        <v>#N/A</v>
      </c>
      <c r="E80" s="222" t="str">
        <f>BDFACTURAS!A185</f>
        <v/>
      </c>
      <c r="F80" s="220" t="e">
        <f>VLOOKUP(A80,BDPRODUCTOS!B:M,10,0)</f>
        <v>#N/A</v>
      </c>
      <c r="G80" s="218" t="e">
        <f t="shared" si="3"/>
        <v>#N/A</v>
      </c>
    </row>
    <row r="81" spans="1:7" x14ac:dyDescent="0.2">
      <c r="A81" s="219">
        <f>FACTURAS!B186</f>
        <v>0</v>
      </c>
      <c r="B81" s="220" t="str">
        <f>IF(FACTURAS!D186=0,"",FACTURAS!D186)</f>
        <v/>
      </c>
      <c r="C81" s="220" t="str">
        <f t="shared" si="2"/>
        <v xml:space="preserve">0 </v>
      </c>
      <c r="D81" s="221" t="e">
        <f>VLOOKUP(A81,BDPRODUCTOS!B:M,11,0)</f>
        <v>#N/A</v>
      </c>
      <c r="E81" s="222" t="str">
        <f>BDFACTURAS!A186</f>
        <v/>
      </c>
      <c r="F81" s="220" t="e">
        <f>VLOOKUP(A81,BDPRODUCTOS!B:M,10,0)</f>
        <v>#N/A</v>
      </c>
      <c r="G81" s="218" t="e">
        <f t="shared" si="3"/>
        <v>#N/A</v>
      </c>
    </row>
    <row r="82" spans="1:7" x14ac:dyDescent="0.2">
      <c r="A82" s="219">
        <f>FACTURAS!B187</f>
        <v>0</v>
      </c>
      <c r="B82" s="220" t="str">
        <f>IF(FACTURAS!D187=0,"",FACTURAS!D187)</f>
        <v/>
      </c>
      <c r="C82" s="220" t="str">
        <f t="shared" si="2"/>
        <v xml:space="preserve">0 </v>
      </c>
      <c r="D82" s="221" t="e">
        <f>VLOOKUP(A82,BDPRODUCTOS!B:M,11,0)</f>
        <v>#N/A</v>
      </c>
      <c r="E82" s="222" t="str">
        <f>BDFACTURAS!A187</f>
        <v/>
      </c>
      <c r="F82" s="220" t="e">
        <f>VLOOKUP(A82,BDPRODUCTOS!B:M,10,0)</f>
        <v>#N/A</v>
      </c>
      <c r="G82" s="218" t="e">
        <f t="shared" si="3"/>
        <v>#N/A</v>
      </c>
    </row>
    <row r="83" spans="1:7" x14ac:dyDescent="0.2">
      <c r="A83" s="219">
        <f>FACTURAS!B188</f>
        <v>0</v>
      </c>
      <c r="B83" s="220" t="str">
        <f>IF(FACTURAS!D188=0,"",FACTURAS!D188)</f>
        <v/>
      </c>
      <c r="C83" s="220" t="str">
        <f t="shared" si="2"/>
        <v xml:space="preserve">0 </v>
      </c>
      <c r="D83" s="221" t="e">
        <f>VLOOKUP(A83,BDPRODUCTOS!B:M,11,0)</f>
        <v>#N/A</v>
      </c>
      <c r="E83" s="222" t="str">
        <f>BDFACTURAS!A188</f>
        <v/>
      </c>
      <c r="F83" s="220" t="e">
        <f>VLOOKUP(A83,BDPRODUCTOS!B:M,10,0)</f>
        <v>#N/A</v>
      </c>
      <c r="G83" s="218" t="e">
        <f t="shared" si="3"/>
        <v>#N/A</v>
      </c>
    </row>
    <row r="84" spans="1:7" x14ac:dyDescent="0.2">
      <c r="A84" s="219">
        <f>FACTURAS!B189</f>
        <v>0</v>
      </c>
      <c r="B84" s="220" t="str">
        <f>IF(FACTURAS!D189=0,"",FACTURAS!D189)</f>
        <v/>
      </c>
      <c r="C84" s="220" t="str">
        <f t="shared" si="2"/>
        <v xml:space="preserve">0 </v>
      </c>
      <c r="D84" s="221" t="e">
        <f>VLOOKUP(A84,BDPRODUCTOS!B:M,11,0)</f>
        <v>#N/A</v>
      </c>
      <c r="E84" s="222" t="str">
        <f>BDFACTURAS!A189</f>
        <v/>
      </c>
      <c r="F84" s="220" t="e">
        <f>VLOOKUP(A84,BDPRODUCTOS!B:M,10,0)</f>
        <v>#N/A</v>
      </c>
      <c r="G84" s="218" t="e">
        <f t="shared" si="3"/>
        <v>#N/A</v>
      </c>
    </row>
    <row r="85" spans="1:7" x14ac:dyDescent="0.2">
      <c r="A85" s="224">
        <f>FACTURAS!B190</f>
        <v>0</v>
      </c>
      <c r="B85" s="225" t="str">
        <f>IF(FACTURAS!D190=0,"",FACTURAS!D190)</f>
        <v/>
      </c>
      <c r="C85" s="225" t="str">
        <f t="shared" si="2"/>
        <v xml:space="preserve">0 </v>
      </c>
      <c r="D85" s="226" t="e">
        <f>VLOOKUP(A85,BDPRODUCTOS!B:M,11,0)</f>
        <v>#N/A</v>
      </c>
      <c r="E85" s="227" t="str">
        <f>BDFACTURAS!A190</f>
        <v/>
      </c>
      <c r="F85" s="225" t="e">
        <f>VLOOKUP(A85,BDPRODUCTOS!B:M,10,0)</f>
        <v>#N/A</v>
      </c>
      <c r="G85" s="218" t="e">
        <f t="shared" si="3"/>
        <v>#N/A</v>
      </c>
    </row>
    <row r="86" spans="1:7" x14ac:dyDescent="0.2">
      <c r="A86" s="213">
        <f>FACTURAS!B209</f>
        <v>0</v>
      </c>
      <c r="B86" s="225" t="str">
        <f>IF(FACTURAS!D209=0,"",FACTURAS!D209)</f>
        <v/>
      </c>
      <c r="C86" s="214" t="str">
        <f t="shared" si="2"/>
        <v xml:space="preserve">0 </v>
      </c>
      <c r="D86" s="228" t="e">
        <f>VLOOKUP(A86,BDPRODUCTOS!B:M,11,0)</f>
        <v>#N/A</v>
      </c>
      <c r="E86" s="216" t="str">
        <f>BDFACTURAS!A209</f>
        <v/>
      </c>
      <c r="F86" s="214" t="e">
        <f>VLOOKUP(A86,BDPRODUCTOS!B:M,10,0)</f>
        <v>#N/A</v>
      </c>
      <c r="G86" s="218" t="e">
        <f t="shared" si="3"/>
        <v>#N/A</v>
      </c>
    </row>
    <row r="87" spans="1:7" x14ac:dyDescent="0.2">
      <c r="A87" s="219">
        <f>FACTURAS!B210</f>
        <v>0</v>
      </c>
      <c r="B87" s="220" t="str">
        <f>IF(FACTURAS!D210=0,"",FACTURAS!D210)</f>
        <v/>
      </c>
      <c r="C87" s="220" t="str">
        <f t="shared" si="2"/>
        <v xml:space="preserve">0 </v>
      </c>
      <c r="D87" s="221" t="e">
        <f>VLOOKUP(A87,BDPRODUCTOS!B:M,11,0)</f>
        <v>#N/A</v>
      </c>
      <c r="E87" s="222" t="str">
        <f>BDFACTURAS!A210</f>
        <v/>
      </c>
      <c r="F87" s="220" t="e">
        <f>VLOOKUP(A87,BDPRODUCTOS!B:M,10,0)</f>
        <v>#N/A</v>
      </c>
      <c r="G87" s="218" t="e">
        <f t="shared" si="3"/>
        <v>#N/A</v>
      </c>
    </row>
    <row r="88" spans="1:7" x14ac:dyDescent="0.2">
      <c r="A88" s="219">
        <f>FACTURAS!B211</f>
        <v>0</v>
      </c>
      <c r="B88" s="220" t="str">
        <f>IF(FACTURAS!D211=0,"",FACTURAS!D211)</f>
        <v/>
      </c>
      <c r="C88" s="220" t="str">
        <f t="shared" si="2"/>
        <v xml:space="preserve">0 </v>
      </c>
      <c r="D88" s="221" t="e">
        <f>VLOOKUP(A88,BDPRODUCTOS!B:M,11,0)</f>
        <v>#N/A</v>
      </c>
      <c r="E88" s="222" t="str">
        <f>BDFACTURAS!A211</f>
        <v/>
      </c>
      <c r="F88" s="220" t="e">
        <f>VLOOKUP(A88,BDPRODUCTOS!B:M,10,0)</f>
        <v>#N/A</v>
      </c>
      <c r="G88" s="218" t="e">
        <f t="shared" si="3"/>
        <v>#N/A</v>
      </c>
    </row>
    <row r="89" spans="1:7" x14ac:dyDescent="0.2">
      <c r="A89" s="219">
        <f>FACTURAS!B212</f>
        <v>0</v>
      </c>
      <c r="B89" s="220" t="str">
        <f>IF(FACTURAS!D212=0,"",FACTURAS!D212)</f>
        <v/>
      </c>
      <c r="C89" s="220" t="str">
        <f t="shared" si="2"/>
        <v xml:space="preserve">0 </v>
      </c>
      <c r="D89" s="221" t="e">
        <f>VLOOKUP(A89,BDPRODUCTOS!B:M,11,0)</f>
        <v>#N/A</v>
      </c>
      <c r="E89" s="222" t="str">
        <f>BDFACTURAS!A212</f>
        <v/>
      </c>
      <c r="F89" s="220" t="e">
        <f>VLOOKUP(A89,BDPRODUCTOS!B:M,10,0)</f>
        <v>#N/A</v>
      </c>
      <c r="G89" s="218" t="e">
        <f t="shared" si="3"/>
        <v>#N/A</v>
      </c>
    </row>
    <row r="90" spans="1:7" x14ac:dyDescent="0.2">
      <c r="A90" s="219">
        <f>FACTURAS!B213</f>
        <v>0</v>
      </c>
      <c r="B90" s="220" t="str">
        <f>IF(FACTURAS!D213=0,"",FACTURAS!D213)</f>
        <v/>
      </c>
      <c r="C90" s="220" t="str">
        <f t="shared" si="2"/>
        <v xml:space="preserve">0 </v>
      </c>
      <c r="D90" s="221" t="e">
        <f>VLOOKUP(A90,BDPRODUCTOS!B:M,11,0)</f>
        <v>#N/A</v>
      </c>
      <c r="E90" s="222" t="str">
        <f>BDFACTURAS!A213</f>
        <v/>
      </c>
      <c r="F90" s="220" t="e">
        <f>VLOOKUP(A90,BDPRODUCTOS!B:M,10,0)</f>
        <v>#N/A</v>
      </c>
      <c r="G90" s="218" t="e">
        <f t="shared" si="3"/>
        <v>#N/A</v>
      </c>
    </row>
    <row r="91" spans="1:7" x14ac:dyDescent="0.2">
      <c r="A91" s="219">
        <f>FACTURAS!B214</f>
        <v>0</v>
      </c>
      <c r="B91" s="220" t="str">
        <f>IF(FACTURAS!D214=0,"",FACTURAS!D214)</f>
        <v/>
      </c>
      <c r="C91" s="220" t="str">
        <f t="shared" si="2"/>
        <v xml:space="preserve">0 </v>
      </c>
      <c r="D91" s="221" t="e">
        <f>VLOOKUP(A91,BDPRODUCTOS!B:M,11,0)</f>
        <v>#N/A</v>
      </c>
      <c r="E91" s="222" t="str">
        <f>BDFACTURAS!A214</f>
        <v/>
      </c>
      <c r="F91" s="220" t="e">
        <f>VLOOKUP(A91,BDPRODUCTOS!B:M,10,0)</f>
        <v>#N/A</v>
      </c>
      <c r="G91" s="218" t="e">
        <f t="shared" si="3"/>
        <v>#N/A</v>
      </c>
    </row>
    <row r="92" spans="1:7" x14ac:dyDescent="0.2">
      <c r="A92" s="219">
        <f>FACTURAS!B215</f>
        <v>0</v>
      </c>
      <c r="B92" s="220" t="str">
        <f>IF(FACTURAS!D215=0,"",FACTURAS!D215)</f>
        <v/>
      </c>
      <c r="C92" s="220" t="str">
        <f t="shared" si="2"/>
        <v xml:space="preserve">0 </v>
      </c>
      <c r="D92" s="221" t="e">
        <f>VLOOKUP(A92,BDPRODUCTOS!B:M,11,0)</f>
        <v>#N/A</v>
      </c>
      <c r="E92" s="222" t="str">
        <f>BDFACTURAS!A215</f>
        <v/>
      </c>
      <c r="F92" s="220" t="e">
        <f>VLOOKUP(A92,BDPRODUCTOS!B:M,10,0)</f>
        <v>#N/A</v>
      </c>
      <c r="G92" s="218" t="e">
        <f t="shared" si="3"/>
        <v>#N/A</v>
      </c>
    </row>
    <row r="93" spans="1:7" x14ac:dyDescent="0.2">
      <c r="A93" s="219">
        <f>FACTURAS!B216</f>
        <v>0</v>
      </c>
      <c r="B93" s="220" t="str">
        <f>IF(FACTURAS!D216=0,"",FACTURAS!D216)</f>
        <v/>
      </c>
      <c r="C93" s="220" t="str">
        <f t="shared" si="2"/>
        <v xml:space="preserve">0 </v>
      </c>
      <c r="D93" s="221" t="e">
        <f>VLOOKUP(A93,BDPRODUCTOS!B:M,11,0)</f>
        <v>#N/A</v>
      </c>
      <c r="E93" s="222" t="str">
        <f>BDFACTURAS!A216</f>
        <v/>
      </c>
      <c r="F93" s="220" t="e">
        <f>VLOOKUP(A93,BDPRODUCTOS!B:M,10,0)</f>
        <v>#N/A</v>
      </c>
      <c r="G93" s="218" t="e">
        <f t="shared" si="3"/>
        <v>#N/A</v>
      </c>
    </row>
    <row r="94" spans="1:7" x14ac:dyDescent="0.2">
      <c r="A94" s="219">
        <f>FACTURAS!B217</f>
        <v>0</v>
      </c>
      <c r="B94" s="220" t="str">
        <f>IF(FACTURAS!D217=0,"",FACTURAS!D217)</f>
        <v/>
      </c>
      <c r="C94" s="220" t="str">
        <f t="shared" si="2"/>
        <v xml:space="preserve">0 </v>
      </c>
      <c r="D94" s="221" t="e">
        <f>VLOOKUP(A94,BDPRODUCTOS!B:M,11,0)</f>
        <v>#N/A</v>
      </c>
      <c r="E94" s="222" t="str">
        <f>BDFACTURAS!A217</f>
        <v/>
      </c>
      <c r="F94" s="220" t="e">
        <f>VLOOKUP(A94,BDPRODUCTOS!B:M,10,0)</f>
        <v>#N/A</v>
      </c>
      <c r="G94" s="218" t="e">
        <f t="shared" si="3"/>
        <v>#N/A</v>
      </c>
    </row>
    <row r="95" spans="1:7" x14ac:dyDescent="0.2">
      <c r="A95" s="219">
        <f>FACTURAS!B218</f>
        <v>0</v>
      </c>
      <c r="B95" s="220" t="str">
        <f>IF(FACTURAS!D218=0,"",FACTURAS!D218)</f>
        <v/>
      </c>
      <c r="C95" s="220" t="str">
        <f t="shared" si="2"/>
        <v xml:space="preserve">0 </v>
      </c>
      <c r="D95" s="221" t="e">
        <f>VLOOKUP(A95,BDPRODUCTOS!B:M,11,0)</f>
        <v>#N/A</v>
      </c>
      <c r="E95" s="222" t="str">
        <f>BDFACTURAS!A218</f>
        <v/>
      </c>
      <c r="F95" s="220" t="e">
        <f>VLOOKUP(A95,BDPRODUCTOS!B:M,10,0)</f>
        <v>#N/A</v>
      </c>
      <c r="G95" s="218" t="e">
        <f t="shared" si="3"/>
        <v>#N/A</v>
      </c>
    </row>
    <row r="96" spans="1:7" x14ac:dyDescent="0.2">
      <c r="A96" s="219">
        <f>FACTURAS!B219</f>
        <v>0</v>
      </c>
      <c r="B96" s="220" t="str">
        <f>IF(FACTURAS!D219=0,"",FACTURAS!D219)</f>
        <v/>
      </c>
      <c r="C96" s="220" t="str">
        <f t="shared" si="2"/>
        <v xml:space="preserve">0 </v>
      </c>
      <c r="D96" s="221" t="e">
        <f>VLOOKUP(A96,BDPRODUCTOS!B:M,11,0)</f>
        <v>#N/A</v>
      </c>
      <c r="E96" s="222" t="str">
        <f>BDFACTURAS!A219</f>
        <v/>
      </c>
      <c r="F96" s="220" t="e">
        <f>VLOOKUP(A96,BDPRODUCTOS!B:M,10,0)</f>
        <v>#N/A</v>
      </c>
      <c r="G96" s="218" t="e">
        <f t="shared" si="3"/>
        <v>#N/A</v>
      </c>
    </row>
    <row r="97" spans="1:7" x14ac:dyDescent="0.2">
      <c r="A97" s="219">
        <f>FACTURAS!B220</f>
        <v>0</v>
      </c>
      <c r="B97" s="220" t="str">
        <f>IF(FACTURAS!D220=0,"",FACTURAS!D220)</f>
        <v/>
      </c>
      <c r="C97" s="220" t="str">
        <f t="shared" si="2"/>
        <v xml:space="preserve">0 </v>
      </c>
      <c r="D97" s="221" t="e">
        <f>VLOOKUP(A97,BDPRODUCTOS!B:M,11,0)</f>
        <v>#N/A</v>
      </c>
      <c r="E97" s="222" t="str">
        <f>BDFACTURAS!A220</f>
        <v/>
      </c>
      <c r="F97" s="220" t="e">
        <f>VLOOKUP(A97,BDPRODUCTOS!B:M,10,0)</f>
        <v>#N/A</v>
      </c>
      <c r="G97" s="218" t="e">
        <f t="shared" si="3"/>
        <v>#N/A</v>
      </c>
    </row>
    <row r="98" spans="1:7" x14ac:dyDescent="0.2">
      <c r="A98" s="219">
        <f>FACTURAS!B221</f>
        <v>0</v>
      </c>
      <c r="B98" s="220" t="str">
        <f>IF(FACTURAS!D221=0,"",FACTURAS!D221)</f>
        <v/>
      </c>
      <c r="C98" s="220" t="str">
        <f t="shared" si="2"/>
        <v xml:space="preserve">0 </v>
      </c>
      <c r="D98" s="221" t="e">
        <f>VLOOKUP(A98,BDPRODUCTOS!B:M,11,0)</f>
        <v>#N/A</v>
      </c>
      <c r="E98" s="222" t="str">
        <f>BDFACTURAS!A221</f>
        <v/>
      </c>
      <c r="F98" s="220" t="e">
        <f>VLOOKUP(A98,BDPRODUCTOS!B:M,10,0)</f>
        <v>#N/A</v>
      </c>
      <c r="G98" s="218" t="e">
        <f t="shared" si="3"/>
        <v>#N/A</v>
      </c>
    </row>
    <row r="99" spans="1:7" x14ac:dyDescent="0.2">
      <c r="A99" s="224">
        <f>FACTURAS!B222</f>
        <v>0</v>
      </c>
      <c r="B99" s="225" t="str">
        <f>IF(FACTURAS!D222=0,"",FACTURAS!D222)</f>
        <v/>
      </c>
      <c r="C99" s="225" t="str">
        <f t="shared" si="2"/>
        <v xml:space="preserve">0 </v>
      </c>
      <c r="D99" s="226" t="e">
        <f>VLOOKUP(A99,BDPRODUCTOS!B:M,11,0)</f>
        <v>#N/A</v>
      </c>
      <c r="E99" s="227" t="str">
        <f>BDFACTURAS!A222</f>
        <v/>
      </c>
      <c r="F99" s="225" t="e">
        <f>VLOOKUP(A99,BDPRODUCTOS!B:M,10,0)</f>
        <v>#N/A</v>
      </c>
      <c r="G99" s="218" t="e">
        <f t="shared" si="3"/>
        <v>#N/A</v>
      </c>
    </row>
    <row r="100" spans="1:7" x14ac:dyDescent="0.2">
      <c r="A100" s="213">
        <f>FACTURAS!B241</f>
        <v>0</v>
      </c>
      <c r="B100" s="225" t="str">
        <f>IF(FACTURAS!D241=0,"",FACTURAS!D241)</f>
        <v/>
      </c>
      <c r="C100" s="214" t="str">
        <f t="shared" si="2"/>
        <v xml:space="preserve">0 </v>
      </c>
      <c r="D100" s="228" t="e">
        <f>VLOOKUP(A100,BDPRODUCTOS!B:M,11,0)</f>
        <v>#N/A</v>
      </c>
      <c r="E100" s="216" t="str">
        <f>BDFACTURAS!A241</f>
        <v/>
      </c>
      <c r="F100" s="214" t="e">
        <f>VLOOKUP(A100,BDPRODUCTOS!B:M,10,0)</f>
        <v>#N/A</v>
      </c>
      <c r="G100" s="218" t="e">
        <f t="shared" si="3"/>
        <v>#N/A</v>
      </c>
    </row>
    <row r="101" spans="1:7" x14ac:dyDescent="0.2">
      <c r="A101" s="219">
        <f>FACTURAS!B242</f>
        <v>0</v>
      </c>
      <c r="B101" s="220" t="str">
        <f>IF(FACTURAS!D242=0,"",FACTURAS!D242)</f>
        <v/>
      </c>
      <c r="C101" s="220" t="str">
        <f t="shared" si="2"/>
        <v xml:space="preserve">0 </v>
      </c>
      <c r="D101" s="221" t="e">
        <f>VLOOKUP(A101,BDPRODUCTOS!B:M,11,0)</f>
        <v>#N/A</v>
      </c>
      <c r="E101" s="222" t="str">
        <f>BDFACTURAS!A242</f>
        <v/>
      </c>
      <c r="F101" s="220" t="e">
        <f>VLOOKUP(A101,BDPRODUCTOS!B:M,10,0)</f>
        <v>#N/A</v>
      </c>
      <c r="G101" s="218" t="e">
        <f t="shared" si="3"/>
        <v>#N/A</v>
      </c>
    </row>
    <row r="102" spans="1:7" x14ac:dyDescent="0.2">
      <c r="A102" s="219">
        <f>FACTURAS!B243</f>
        <v>0</v>
      </c>
      <c r="B102" s="220" t="str">
        <f>IF(FACTURAS!D243=0,"",FACTURAS!D243)</f>
        <v/>
      </c>
      <c r="C102" s="220" t="str">
        <f t="shared" si="2"/>
        <v xml:space="preserve">0 </v>
      </c>
      <c r="D102" s="221" t="e">
        <f>VLOOKUP(A102,BDPRODUCTOS!B:M,11,0)</f>
        <v>#N/A</v>
      </c>
      <c r="E102" s="222" t="str">
        <f>BDFACTURAS!A243</f>
        <v/>
      </c>
      <c r="F102" s="220" t="e">
        <f>VLOOKUP(A102,BDPRODUCTOS!B:M,10,0)</f>
        <v>#N/A</v>
      </c>
      <c r="G102" s="218" t="e">
        <f t="shared" si="3"/>
        <v>#N/A</v>
      </c>
    </row>
    <row r="103" spans="1:7" x14ac:dyDescent="0.2">
      <c r="A103" s="219">
        <f>FACTURAS!B244</f>
        <v>0</v>
      </c>
      <c r="B103" s="220" t="str">
        <f>IF(FACTURAS!D244=0,"",FACTURAS!D244)</f>
        <v/>
      </c>
      <c r="C103" s="220" t="str">
        <f t="shared" si="2"/>
        <v xml:space="preserve">0 </v>
      </c>
      <c r="D103" s="221" t="e">
        <f>VLOOKUP(A103,BDPRODUCTOS!B:M,11,0)</f>
        <v>#N/A</v>
      </c>
      <c r="E103" s="222" t="str">
        <f>BDFACTURAS!A244</f>
        <v/>
      </c>
      <c r="F103" s="220" t="e">
        <f>VLOOKUP(A103,BDPRODUCTOS!B:M,10,0)</f>
        <v>#N/A</v>
      </c>
      <c r="G103" s="218" t="e">
        <f t="shared" si="3"/>
        <v>#N/A</v>
      </c>
    </row>
    <row r="104" spans="1:7" x14ac:dyDescent="0.2">
      <c r="A104" s="219">
        <f>FACTURAS!B245</f>
        <v>0</v>
      </c>
      <c r="B104" s="220" t="str">
        <f>IF(FACTURAS!D245=0,"",FACTURAS!D245)</f>
        <v/>
      </c>
      <c r="C104" s="220" t="str">
        <f t="shared" si="2"/>
        <v xml:space="preserve">0 </v>
      </c>
      <c r="D104" s="221" t="e">
        <f>VLOOKUP(A104,BDPRODUCTOS!B:M,11,0)</f>
        <v>#N/A</v>
      </c>
      <c r="E104" s="222" t="str">
        <f>BDFACTURAS!A245</f>
        <v/>
      </c>
      <c r="F104" s="220" t="e">
        <f>VLOOKUP(A104,BDPRODUCTOS!B:M,10,0)</f>
        <v>#N/A</v>
      </c>
      <c r="G104" s="218" t="e">
        <f t="shared" si="3"/>
        <v>#N/A</v>
      </c>
    </row>
    <row r="105" spans="1:7" x14ac:dyDescent="0.2">
      <c r="A105" s="219">
        <f>FACTURAS!B246</f>
        <v>0</v>
      </c>
      <c r="B105" s="220" t="str">
        <f>IF(FACTURAS!D246=0,"",FACTURAS!D246)</f>
        <v/>
      </c>
      <c r="C105" s="220" t="str">
        <f t="shared" si="2"/>
        <v xml:space="preserve">0 </v>
      </c>
      <c r="D105" s="221" t="e">
        <f>VLOOKUP(A105,BDPRODUCTOS!B:M,11,0)</f>
        <v>#N/A</v>
      </c>
      <c r="E105" s="222" t="str">
        <f>BDFACTURAS!A246</f>
        <v/>
      </c>
      <c r="F105" s="220" t="e">
        <f>VLOOKUP(A105,BDPRODUCTOS!B:M,10,0)</f>
        <v>#N/A</v>
      </c>
      <c r="G105" s="218" t="e">
        <f t="shared" si="3"/>
        <v>#N/A</v>
      </c>
    </row>
    <row r="106" spans="1:7" x14ac:dyDescent="0.2">
      <c r="A106" s="219">
        <f>FACTURAS!B247</f>
        <v>0</v>
      </c>
      <c r="B106" s="220" t="str">
        <f>IF(FACTURAS!D247=0,"",FACTURAS!D247)</f>
        <v/>
      </c>
      <c r="C106" s="220" t="str">
        <f t="shared" si="2"/>
        <v xml:space="preserve">0 </v>
      </c>
      <c r="D106" s="221" t="e">
        <f>VLOOKUP(A106,BDPRODUCTOS!B:M,11,0)</f>
        <v>#N/A</v>
      </c>
      <c r="E106" s="222" t="str">
        <f>BDFACTURAS!A247</f>
        <v/>
      </c>
      <c r="F106" s="220" t="e">
        <f>VLOOKUP(A106,BDPRODUCTOS!B:M,10,0)</f>
        <v>#N/A</v>
      </c>
      <c r="G106" s="218" t="e">
        <f t="shared" si="3"/>
        <v>#N/A</v>
      </c>
    </row>
    <row r="107" spans="1:7" x14ac:dyDescent="0.2">
      <c r="A107" s="219">
        <f>FACTURAS!B248</f>
        <v>0</v>
      </c>
      <c r="B107" s="220" t="str">
        <f>IF(FACTURAS!D248=0,"",FACTURAS!D248)</f>
        <v/>
      </c>
      <c r="C107" s="220" t="str">
        <f t="shared" si="2"/>
        <v xml:space="preserve">0 </v>
      </c>
      <c r="D107" s="221" t="e">
        <f>VLOOKUP(A107,BDPRODUCTOS!B:M,11,0)</f>
        <v>#N/A</v>
      </c>
      <c r="E107" s="222" t="str">
        <f>BDFACTURAS!A248</f>
        <v/>
      </c>
      <c r="F107" s="220" t="e">
        <f>VLOOKUP(A107,BDPRODUCTOS!B:M,10,0)</f>
        <v>#N/A</v>
      </c>
      <c r="G107" s="218" t="e">
        <f t="shared" si="3"/>
        <v>#N/A</v>
      </c>
    </row>
    <row r="108" spans="1:7" x14ac:dyDescent="0.2">
      <c r="A108" s="219">
        <f>FACTURAS!B249</f>
        <v>0</v>
      </c>
      <c r="B108" s="220" t="str">
        <f>IF(FACTURAS!D249=0,"",FACTURAS!D249)</f>
        <v/>
      </c>
      <c r="C108" s="220" t="str">
        <f t="shared" si="2"/>
        <v xml:space="preserve">0 </v>
      </c>
      <c r="D108" s="221" t="e">
        <f>VLOOKUP(A108,BDPRODUCTOS!B:M,11,0)</f>
        <v>#N/A</v>
      </c>
      <c r="E108" s="222" t="str">
        <f>BDFACTURAS!A249</f>
        <v/>
      </c>
      <c r="F108" s="220" t="e">
        <f>VLOOKUP(A108,BDPRODUCTOS!B:M,10,0)</f>
        <v>#N/A</v>
      </c>
      <c r="G108" s="218" t="e">
        <f t="shared" si="3"/>
        <v>#N/A</v>
      </c>
    </row>
    <row r="109" spans="1:7" x14ac:dyDescent="0.2">
      <c r="A109" s="219">
        <f>FACTURAS!B250</f>
        <v>0</v>
      </c>
      <c r="B109" s="220" t="str">
        <f>IF(FACTURAS!D250=0,"",FACTURAS!D250)</f>
        <v/>
      </c>
      <c r="C109" s="220" t="str">
        <f t="shared" si="2"/>
        <v xml:space="preserve">0 </v>
      </c>
      <c r="D109" s="221" t="e">
        <f>VLOOKUP(A109,BDPRODUCTOS!B:M,11,0)</f>
        <v>#N/A</v>
      </c>
      <c r="E109" s="222" t="str">
        <f>BDFACTURAS!A250</f>
        <v/>
      </c>
      <c r="F109" s="220" t="e">
        <f>VLOOKUP(A109,BDPRODUCTOS!B:M,10,0)</f>
        <v>#N/A</v>
      </c>
      <c r="G109" s="218" t="e">
        <f t="shared" si="3"/>
        <v>#N/A</v>
      </c>
    </row>
    <row r="110" spans="1:7" x14ac:dyDescent="0.2">
      <c r="A110" s="219">
        <f>FACTURAS!B251</f>
        <v>0</v>
      </c>
      <c r="B110" s="220" t="str">
        <f>IF(FACTURAS!D251=0,"",FACTURAS!D251)</f>
        <v/>
      </c>
      <c r="C110" s="220" t="str">
        <f t="shared" si="2"/>
        <v xml:space="preserve">0 </v>
      </c>
      <c r="D110" s="221" t="e">
        <f>VLOOKUP(A110,BDPRODUCTOS!B:M,11,0)</f>
        <v>#N/A</v>
      </c>
      <c r="E110" s="222" t="str">
        <f>BDFACTURAS!A251</f>
        <v/>
      </c>
      <c r="F110" s="220" t="e">
        <f>VLOOKUP(A110,BDPRODUCTOS!B:M,10,0)</f>
        <v>#N/A</v>
      </c>
      <c r="G110" s="218" t="e">
        <f t="shared" si="3"/>
        <v>#N/A</v>
      </c>
    </row>
    <row r="111" spans="1:7" x14ac:dyDescent="0.2">
      <c r="A111" s="219">
        <f>FACTURAS!B252</f>
        <v>0</v>
      </c>
      <c r="B111" s="220" t="str">
        <f>IF(FACTURAS!D252=0,"",FACTURAS!D252)</f>
        <v/>
      </c>
      <c r="C111" s="220" t="str">
        <f t="shared" si="2"/>
        <v xml:space="preserve">0 </v>
      </c>
      <c r="D111" s="221" t="e">
        <f>VLOOKUP(A111,BDPRODUCTOS!B:M,11,0)</f>
        <v>#N/A</v>
      </c>
      <c r="E111" s="222" t="str">
        <f>BDFACTURAS!A252</f>
        <v/>
      </c>
      <c r="F111" s="220" t="e">
        <f>VLOOKUP(A111,BDPRODUCTOS!B:M,10,0)</f>
        <v>#N/A</v>
      </c>
      <c r="G111" s="218" t="e">
        <f t="shared" si="3"/>
        <v>#N/A</v>
      </c>
    </row>
    <row r="112" spans="1:7" x14ac:dyDescent="0.2">
      <c r="A112" s="219">
        <f>FACTURAS!B253</f>
        <v>0</v>
      </c>
      <c r="B112" s="220" t="str">
        <f>IF(FACTURAS!D253=0,"",FACTURAS!D253)</f>
        <v/>
      </c>
      <c r="C112" s="220" t="str">
        <f t="shared" si="2"/>
        <v xml:space="preserve">0 </v>
      </c>
      <c r="D112" s="221" t="e">
        <f>VLOOKUP(A112,BDPRODUCTOS!B:M,11,0)</f>
        <v>#N/A</v>
      </c>
      <c r="E112" s="222" t="str">
        <f>BDFACTURAS!A253</f>
        <v/>
      </c>
      <c r="F112" s="220" t="e">
        <f>VLOOKUP(A112,BDPRODUCTOS!B:M,10,0)</f>
        <v>#N/A</v>
      </c>
      <c r="G112" s="218" t="e">
        <f t="shared" si="3"/>
        <v>#N/A</v>
      </c>
    </row>
    <row r="113" spans="1:7" x14ac:dyDescent="0.2">
      <c r="A113" s="224">
        <f>FACTURAS!B254</f>
        <v>0</v>
      </c>
      <c r="B113" s="225" t="str">
        <f>IF(FACTURAS!D254=0,"",FACTURAS!D254)</f>
        <v/>
      </c>
      <c r="C113" s="225" t="str">
        <f t="shared" si="2"/>
        <v xml:space="preserve">0 </v>
      </c>
      <c r="D113" s="226" t="e">
        <f>VLOOKUP(A113,BDPRODUCTOS!B:M,11,0)</f>
        <v>#N/A</v>
      </c>
      <c r="E113" s="227" t="str">
        <f>BDFACTURAS!A254</f>
        <v/>
      </c>
      <c r="F113" s="225" t="e">
        <f>VLOOKUP(A113,BDPRODUCTOS!B:M,10,0)</f>
        <v>#N/A</v>
      </c>
      <c r="G113" s="218" t="e">
        <f t="shared" si="3"/>
        <v>#N/A</v>
      </c>
    </row>
    <row r="114" spans="1:7" x14ac:dyDescent="0.2">
      <c r="A114" s="213">
        <f>FACTURAS!B273</f>
        <v>0</v>
      </c>
      <c r="B114" s="214" t="str">
        <f>IF(FACTURAS!D273=0,"",FACTURAS!D273)</f>
        <v/>
      </c>
      <c r="C114" s="214" t="str">
        <f t="shared" si="2"/>
        <v xml:space="preserve">0 </v>
      </c>
      <c r="D114" s="228" t="e">
        <f>VLOOKUP(A114,BDPRODUCTOS!B:M,11,0)</f>
        <v>#N/A</v>
      </c>
      <c r="E114" s="216" t="str">
        <f>BDFACTURAS!A273</f>
        <v/>
      </c>
      <c r="F114" s="214" t="e">
        <f>VLOOKUP(A114,BDPRODUCTOS!B:M,10,0)</f>
        <v>#N/A</v>
      </c>
      <c r="G114" s="218" t="e">
        <f t="shared" si="3"/>
        <v>#N/A</v>
      </c>
    </row>
    <row r="115" spans="1:7" x14ac:dyDescent="0.2">
      <c r="A115" s="219">
        <f>FACTURAS!B274</f>
        <v>0</v>
      </c>
      <c r="B115" s="220" t="str">
        <f>IF(FACTURAS!D274=0,"",FACTURAS!D274)</f>
        <v/>
      </c>
      <c r="C115" s="220" t="str">
        <f t="shared" si="2"/>
        <v xml:space="preserve">0 </v>
      </c>
      <c r="D115" s="221" t="e">
        <f>VLOOKUP(A115,BDPRODUCTOS!B:M,11,0)</f>
        <v>#N/A</v>
      </c>
      <c r="E115" s="222" t="str">
        <f>BDFACTURAS!A274</f>
        <v/>
      </c>
      <c r="F115" s="220" t="e">
        <f>VLOOKUP(A115,BDPRODUCTOS!B:M,10,0)</f>
        <v>#N/A</v>
      </c>
      <c r="G115" s="218" t="e">
        <f t="shared" si="3"/>
        <v>#N/A</v>
      </c>
    </row>
    <row r="116" spans="1:7" x14ac:dyDescent="0.2">
      <c r="A116" s="219">
        <f>FACTURAS!B275</f>
        <v>0</v>
      </c>
      <c r="B116" s="220" t="str">
        <f>IF(FACTURAS!D275=0,"",FACTURAS!D275)</f>
        <v/>
      </c>
      <c r="C116" s="220" t="str">
        <f t="shared" si="2"/>
        <v xml:space="preserve">0 </v>
      </c>
      <c r="D116" s="221" t="e">
        <f>VLOOKUP(A116,BDPRODUCTOS!B:M,11,0)</f>
        <v>#N/A</v>
      </c>
      <c r="E116" s="222" t="str">
        <f>BDFACTURAS!A275</f>
        <v/>
      </c>
      <c r="F116" s="220" t="e">
        <f>VLOOKUP(A116,BDPRODUCTOS!B:M,10,0)</f>
        <v>#N/A</v>
      </c>
      <c r="G116" s="218" t="e">
        <f t="shared" si="3"/>
        <v>#N/A</v>
      </c>
    </row>
    <row r="117" spans="1:7" x14ac:dyDescent="0.2">
      <c r="A117" s="219">
        <f>FACTURAS!B276</f>
        <v>0</v>
      </c>
      <c r="B117" s="220" t="str">
        <f>IF(FACTURAS!D276=0,"",FACTURAS!D276)</f>
        <v/>
      </c>
      <c r="C117" s="220" t="str">
        <f t="shared" si="2"/>
        <v xml:space="preserve">0 </v>
      </c>
      <c r="D117" s="221" t="e">
        <f>VLOOKUP(A117,BDPRODUCTOS!B:M,11,0)</f>
        <v>#N/A</v>
      </c>
      <c r="E117" s="222" t="str">
        <f>BDFACTURAS!A276</f>
        <v/>
      </c>
      <c r="F117" s="220" t="e">
        <f>VLOOKUP(A117,BDPRODUCTOS!B:M,10,0)</f>
        <v>#N/A</v>
      </c>
      <c r="G117" s="218" t="e">
        <f t="shared" si="3"/>
        <v>#N/A</v>
      </c>
    </row>
    <row r="118" spans="1:7" x14ac:dyDescent="0.2">
      <c r="A118" s="219">
        <f>FACTURAS!B277</f>
        <v>0</v>
      </c>
      <c r="B118" s="220" t="str">
        <f>IF(FACTURAS!D277=0,"",FACTURAS!D277)</f>
        <v/>
      </c>
      <c r="C118" s="220" t="str">
        <f t="shared" si="2"/>
        <v xml:space="preserve">0 </v>
      </c>
      <c r="D118" s="221" t="e">
        <f>VLOOKUP(A118,BDPRODUCTOS!B:M,11,0)</f>
        <v>#N/A</v>
      </c>
      <c r="E118" s="222" t="str">
        <f>BDFACTURAS!A277</f>
        <v/>
      </c>
      <c r="F118" s="220" t="e">
        <f>VLOOKUP(A118,BDPRODUCTOS!B:M,10,0)</f>
        <v>#N/A</v>
      </c>
      <c r="G118" s="218" t="e">
        <f t="shared" si="3"/>
        <v>#N/A</v>
      </c>
    </row>
    <row r="119" spans="1:7" x14ac:dyDescent="0.2">
      <c r="A119" s="219">
        <f>FACTURAS!B278</f>
        <v>0</v>
      </c>
      <c r="B119" s="220" t="str">
        <f>IF(FACTURAS!D278=0,"",FACTURAS!D278)</f>
        <v/>
      </c>
      <c r="C119" s="220" t="str">
        <f t="shared" si="2"/>
        <v xml:space="preserve">0 </v>
      </c>
      <c r="D119" s="221" t="e">
        <f>VLOOKUP(A119,BDPRODUCTOS!B:M,11,0)</f>
        <v>#N/A</v>
      </c>
      <c r="E119" s="222" t="str">
        <f>BDFACTURAS!A278</f>
        <v/>
      </c>
      <c r="F119" s="220" t="e">
        <f>VLOOKUP(A119,BDPRODUCTOS!B:M,10,0)</f>
        <v>#N/A</v>
      </c>
      <c r="G119" s="218" t="e">
        <f t="shared" si="3"/>
        <v>#N/A</v>
      </c>
    </row>
    <row r="120" spans="1:7" x14ac:dyDescent="0.2">
      <c r="A120" s="219">
        <f>FACTURAS!B279</f>
        <v>0</v>
      </c>
      <c r="B120" s="220" t="str">
        <f>IF(FACTURAS!D279=0,"",FACTURAS!D279)</f>
        <v/>
      </c>
      <c r="C120" s="220" t="str">
        <f t="shared" si="2"/>
        <v xml:space="preserve">0 </v>
      </c>
      <c r="D120" s="221" t="e">
        <f>VLOOKUP(A120,BDPRODUCTOS!B:M,11,0)</f>
        <v>#N/A</v>
      </c>
      <c r="E120" s="222" t="str">
        <f>BDFACTURAS!A279</f>
        <v/>
      </c>
      <c r="F120" s="220" t="e">
        <f>VLOOKUP(A120,BDPRODUCTOS!B:M,10,0)</f>
        <v>#N/A</v>
      </c>
      <c r="G120" s="218" t="e">
        <f t="shared" si="3"/>
        <v>#N/A</v>
      </c>
    </row>
    <row r="121" spans="1:7" x14ac:dyDescent="0.2">
      <c r="A121" s="219">
        <f>FACTURAS!B280</f>
        <v>0</v>
      </c>
      <c r="B121" s="220" t="str">
        <f>IF(FACTURAS!D280=0,"",FACTURAS!D280)</f>
        <v/>
      </c>
      <c r="C121" s="220" t="str">
        <f t="shared" si="2"/>
        <v xml:space="preserve">0 </v>
      </c>
      <c r="D121" s="221" t="e">
        <f>VLOOKUP(A121,BDPRODUCTOS!B:M,11,0)</f>
        <v>#N/A</v>
      </c>
      <c r="E121" s="222" t="str">
        <f>BDFACTURAS!A280</f>
        <v/>
      </c>
      <c r="F121" s="220" t="e">
        <f>VLOOKUP(A121,BDPRODUCTOS!B:M,10,0)</f>
        <v>#N/A</v>
      </c>
      <c r="G121" s="218" t="e">
        <f t="shared" si="3"/>
        <v>#N/A</v>
      </c>
    </row>
    <row r="122" spans="1:7" x14ac:dyDescent="0.2">
      <c r="A122" s="219">
        <f>FACTURAS!B281</f>
        <v>0</v>
      </c>
      <c r="B122" s="220" t="str">
        <f>IF(FACTURAS!D281=0,"",FACTURAS!D281)</f>
        <v/>
      </c>
      <c r="C122" s="220" t="str">
        <f t="shared" si="2"/>
        <v xml:space="preserve">0 </v>
      </c>
      <c r="D122" s="221" t="e">
        <f>VLOOKUP(A122,BDPRODUCTOS!B:M,11,0)</f>
        <v>#N/A</v>
      </c>
      <c r="E122" s="222" t="str">
        <f>BDFACTURAS!A281</f>
        <v/>
      </c>
      <c r="F122" s="220" t="e">
        <f>VLOOKUP(A122,BDPRODUCTOS!B:M,10,0)</f>
        <v>#N/A</v>
      </c>
      <c r="G122" s="218" t="e">
        <f t="shared" si="3"/>
        <v>#N/A</v>
      </c>
    </row>
    <row r="123" spans="1:7" x14ac:dyDescent="0.2">
      <c r="A123" s="219">
        <f>FACTURAS!B282</f>
        <v>0</v>
      </c>
      <c r="B123" s="220" t="str">
        <f>IF(FACTURAS!D282=0,"",FACTURAS!D282)</f>
        <v/>
      </c>
      <c r="C123" s="220" t="str">
        <f t="shared" si="2"/>
        <v xml:space="preserve">0 </v>
      </c>
      <c r="D123" s="221" t="e">
        <f>VLOOKUP(A123,BDPRODUCTOS!B:M,11,0)</f>
        <v>#N/A</v>
      </c>
      <c r="E123" s="222" t="str">
        <f>BDFACTURAS!A282</f>
        <v/>
      </c>
      <c r="F123" s="220" t="e">
        <f>VLOOKUP(A123,BDPRODUCTOS!B:M,10,0)</f>
        <v>#N/A</v>
      </c>
      <c r="G123" s="218" t="e">
        <f t="shared" si="3"/>
        <v>#N/A</v>
      </c>
    </row>
    <row r="124" spans="1:7" x14ac:dyDescent="0.2">
      <c r="A124" s="219">
        <f>FACTURAS!B283</f>
        <v>0</v>
      </c>
      <c r="B124" s="220" t="str">
        <f>IF(FACTURAS!D283=0,"",FACTURAS!D283)</f>
        <v/>
      </c>
      <c r="C124" s="220" t="str">
        <f t="shared" si="2"/>
        <v xml:space="preserve">0 </v>
      </c>
      <c r="D124" s="221" t="e">
        <f>VLOOKUP(A124,BDPRODUCTOS!B:M,11,0)</f>
        <v>#N/A</v>
      </c>
      <c r="E124" s="222" t="str">
        <f>BDFACTURAS!A283</f>
        <v/>
      </c>
      <c r="F124" s="220" t="e">
        <f>VLOOKUP(A124,BDPRODUCTOS!B:M,10,0)</f>
        <v>#N/A</v>
      </c>
      <c r="G124" s="218" t="e">
        <f t="shared" si="3"/>
        <v>#N/A</v>
      </c>
    </row>
    <row r="125" spans="1:7" x14ac:dyDescent="0.2">
      <c r="A125" s="219">
        <f>FACTURAS!B284</f>
        <v>0</v>
      </c>
      <c r="B125" s="220" t="str">
        <f>IF(FACTURAS!D284=0,"",FACTURAS!D284)</f>
        <v/>
      </c>
      <c r="C125" s="220" t="str">
        <f t="shared" si="2"/>
        <v xml:space="preserve">0 </v>
      </c>
      <c r="D125" s="221" t="e">
        <f>VLOOKUP(A125,BDPRODUCTOS!B:M,11,0)</f>
        <v>#N/A</v>
      </c>
      <c r="E125" s="222" t="str">
        <f>BDFACTURAS!A284</f>
        <v/>
      </c>
      <c r="F125" s="220" t="e">
        <f>VLOOKUP(A125,BDPRODUCTOS!B:M,10,0)</f>
        <v>#N/A</v>
      </c>
      <c r="G125" s="218" t="e">
        <f t="shared" si="3"/>
        <v>#N/A</v>
      </c>
    </row>
    <row r="126" spans="1:7" x14ac:dyDescent="0.2">
      <c r="A126" s="219">
        <f>FACTURAS!B285</f>
        <v>0</v>
      </c>
      <c r="B126" s="220" t="str">
        <f>IF(FACTURAS!D285=0,"",FACTURAS!D285)</f>
        <v/>
      </c>
      <c r="C126" s="220" t="str">
        <f t="shared" si="2"/>
        <v xml:space="preserve">0 </v>
      </c>
      <c r="D126" s="221" t="e">
        <f>VLOOKUP(A126,BDPRODUCTOS!B:M,11,0)</f>
        <v>#N/A</v>
      </c>
      <c r="E126" s="222" t="str">
        <f>BDFACTURAS!A285</f>
        <v/>
      </c>
      <c r="F126" s="220" t="e">
        <f>VLOOKUP(A126,BDPRODUCTOS!B:M,10,0)</f>
        <v>#N/A</v>
      </c>
      <c r="G126" s="218" t="e">
        <f t="shared" si="3"/>
        <v>#N/A</v>
      </c>
    </row>
    <row r="127" spans="1:7" x14ac:dyDescent="0.2">
      <c r="A127" s="224">
        <f>FACTURAS!B286</f>
        <v>0</v>
      </c>
      <c r="B127" s="225" t="str">
        <f>IF(FACTURAS!D286=0,"",FACTURAS!D286)</f>
        <v/>
      </c>
      <c r="C127" s="225" t="str">
        <f t="shared" si="2"/>
        <v xml:space="preserve">0 </v>
      </c>
      <c r="D127" s="226" t="e">
        <f>VLOOKUP(A127,BDPRODUCTOS!B:M,11,0)</f>
        <v>#N/A</v>
      </c>
      <c r="E127" s="227" t="str">
        <f>BDFACTURAS!A286</f>
        <v/>
      </c>
      <c r="F127" s="225" t="e">
        <f>VLOOKUP(A127,BDPRODUCTOS!B:M,10,0)</f>
        <v>#N/A</v>
      </c>
      <c r="G127" s="218" t="e">
        <f t="shared" si="3"/>
        <v>#N/A</v>
      </c>
    </row>
    <row r="128" spans="1:7" x14ac:dyDescent="0.2">
      <c r="A128" s="213">
        <f>FACTURAS!B305</f>
        <v>0</v>
      </c>
      <c r="B128" s="225" t="str">
        <f>IF(FACTURAS!D305=0,"",FACTURAS!D305)</f>
        <v/>
      </c>
      <c r="C128" s="214" t="str">
        <f t="shared" si="2"/>
        <v xml:space="preserve">0 </v>
      </c>
      <c r="D128" s="228" t="e">
        <f>VLOOKUP(A128,BDPRODUCTOS!B:M,11,0)</f>
        <v>#N/A</v>
      </c>
      <c r="E128" s="216" t="str">
        <f>BDFACTURAS!A305</f>
        <v/>
      </c>
      <c r="F128" s="214" t="e">
        <f>VLOOKUP(A128,BDPRODUCTOS!B:M,10,0)</f>
        <v>#N/A</v>
      </c>
      <c r="G128" s="218" t="e">
        <f t="shared" si="3"/>
        <v>#N/A</v>
      </c>
    </row>
    <row r="129" spans="1:7" x14ac:dyDescent="0.2">
      <c r="A129" s="219">
        <f>FACTURAS!B306</f>
        <v>0</v>
      </c>
      <c r="B129" s="220" t="str">
        <f>IF(FACTURAS!D306=0,"",FACTURAS!D306)</f>
        <v/>
      </c>
      <c r="C129" s="220" t="str">
        <f t="shared" si="2"/>
        <v xml:space="preserve">0 </v>
      </c>
      <c r="D129" s="221" t="e">
        <f>VLOOKUP(A129,BDPRODUCTOS!B:M,11,0)</f>
        <v>#N/A</v>
      </c>
      <c r="E129" s="222" t="str">
        <f>BDFACTURAS!A306</f>
        <v/>
      </c>
      <c r="F129" s="220" t="e">
        <f>VLOOKUP(A129,BDPRODUCTOS!B:M,10,0)</f>
        <v>#N/A</v>
      </c>
      <c r="G129" s="218" t="e">
        <f t="shared" si="3"/>
        <v>#N/A</v>
      </c>
    </row>
    <row r="130" spans="1:7" x14ac:dyDescent="0.2">
      <c r="A130" s="219">
        <f>FACTURAS!B307</f>
        <v>0</v>
      </c>
      <c r="B130" s="220" t="str">
        <f>IF(FACTURAS!D307=0,"",FACTURAS!D307)</f>
        <v/>
      </c>
      <c r="C130" s="220" t="str">
        <f t="shared" si="2"/>
        <v xml:space="preserve">0 </v>
      </c>
      <c r="D130" s="221" t="e">
        <f>VLOOKUP(A130,BDPRODUCTOS!B:M,11,0)</f>
        <v>#N/A</v>
      </c>
      <c r="E130" s="222" t="str">
        <f>BDFACTURAS!A307</f>
        <v/>
      </c>
      <c r="F130" s="220" t="e">
        <f>VLOOKUP(A130,BDPRODUCTOS!B:M,10,0)</f>
        <v>#N/A</v>
      </c>
      <c r="G130" s="218" t="e">
        <f t="shared" si="3"/>
        <v>#N/A</v>
      </c>
    </row>
    <row r="131" spans="1:7" x14ac:dyDescent="0.2">
      <c r="A131" s="219">
        <f>FACTURAS!B308</f>
        <v>0</v>
      </c>
      <c r="B131" s="220" t="str">
        <f>IF(FACTURAS!D308=0,"",FACTURAS!D308)</f>
        <v/>
      </c>
      <c r="C131" s="220" t="str">
        <f t="shared" ref="C131:C194" si="4">A131&amp;" "&amp;B131</f>
        <v xml:space="preserve">0 </v>
      </c>
      <c r="D131" s="221" t="e">
        <f>VLOOKUP(A131,BDPRODUCTOS!B:M,11,0)</f>
        <v>#N/A</v>
      </c>
      <c r="E131" s="222" t="str">
        <f>BDFACTURAS!A308</f>
        <v/>
      </c>
      <c r="F131" s="220" t="e">
        <f>VLOOKUP(A131,BDPRODUCTOS!B:M,10,0)</f>
        <v>#N/A</v>
      </c>
      <c r="G131" s="218" t="e">
        <f t="shared" ref="G131:G194" si="5">D131*E131</f>
        <v>#N/A</v>
      </c>
    </row>
    <row r="132" spans="1:7" x14ac:dyDescent="0.2">
      <c r="A132" s="219">
        <f>FACTURAS!B309</f>
        <v>0</v>
      </c>
      <c r="B132" s="220" t="str">
        <f>IF(FACTURAS!D309=0,"",FACTURAS!D309)</f>
        <v/>
      </c>
      <c r="C132" s="220" t="str">
        <f t="shared" si="4"/>
        <v xml:space="preserve">0 </v>
      </c>
      <c r="D132" s="221" t="e">
        <f>VLOOKUP(A132,BDPRODUCTOS!B:M,11,0)</f>
        <v>#N/A</v>
      </c>
      <c r="E132" s="222" t="str">
        <f>BDFACTURAS!A309</f>
        <v/>
      </c>
      <c r="F132" s="220" t="e">
        <f>VLOOKUP(A132,BDPRODUCTOS!B:M,10,0)</f>
        <v>#N/A</v>
      </c>
      <c r="G132" s="218" t="e">
        <f t="shared" si="5"/>
        <v>#N/A</v>
      </c>
    </row>
    <row r="133" spans="1:7" x14ac:dyDescent="0.2">
      <c r="A133" s="219">
        <f>FACTURAS!B310</f>
        <v>0</v>
      </c>
      <c r="B133" s="220" t="str">
        <f>IF(FACTURAS!D310=0,"",FACTURAS!D310)</f>
        <v/>
      </c>
      <c r="C133" s="220" t="str">
        <f t="shared" si="4"/>
        <v xml:space="preserve">0 </v>
      </c>
      <c r="D133" s="221" t="e">
        <f>VLOOKUP(A133,BDPRODUCTOS!B:M,11,0)</f>
        <v>#N/A</v>
      </c>
      <c r="E133" s="222" t="str">
        <f>BDFACTURAS!A310</f>
        <v/>
      </c>
      <c r="F133" s="220" t="e">
        <f>VLOOKUP(A133,BDPRODUCTOS!B:M,10,0)</f>
        <v>#N/A</v>
      </c>
      <c r="G133" s="218" t="e">
        <f t="shared" si="5"/>
        <v>#N/A</v>
      </c>
    </row>
    <row r="134" spans="1:7" x14ac:dyDescent="0.2">
      <c r="A134" s="219">
        <f>FACTURAS!B311</f>
        <v>0</v>
      </c>
      <c r="B134" s="220" t="str">
        <f>IF(FACTURAS!D311=0,"",FACTURAS!D311)</f>
        <v/>
      </c>
      <c r="C134" s="220" t="str">
        <f t="shared" si="4"/>
        <v xml:space="preserve">0 </v>
      </c>
      <c r="D134" s="221" t="e">
        <f>VLOOKUP(A134,BDPRODUCTOS!B:M,11,0)</f>
        <v>#N/A</v>
      </c>
      <c r="E134" s="222" t="str">
        <f>BDFACTURAS!A311</f>
        <v/>
      </c>
      <c r="F134" s="220" t="e">
        <f>VLOOKUP(A134,BDPRODUCTOS!B:M,10,0)</f>
        <v>#N/A</v>
      </c>
      <c r="G134" s="218" t="e">
        <f t="shared" si="5"/>
        <v>#N/A</v>
      </c>
    </row>
    <row r="135" spans="1:7" x14ac:dyDescent="0.2">
      <c r="A135" s="219">
        <f>FACTURAS!B312</f>
        <v>0</v>
      </c>
      <c r="B135" s="220" t="str">
        <f>IF(FACTURAS!D312=0,"",FACTURAS!D312)</f>
        <v/>
      </c>
      <c r="C135" s="220" t="str">
        <f t="shared" si="4"/>
        <v xml:space="preserve">0 </v>
      </c>
      <c r="D135" s="221" t="e">
        <f>VLOOKUP(A135,BDPRODUCTOS!B:M,11,0)</f>
        <v>#N/A</v>
      </c>
      <c r="E135" s="222" t="str">
        <f>BDFACTURAS!A312</f>
        <v/>
      </c>
      <c r="F135" s="220" t="e">
        <f>VLOOKUP(A135,BDPRODUCTOS!B:M,10,0)</f>
        <v>#N/A</v>
      </c>
      <c r="G135" s="218" t="e">
        <f t="shared" si="5"/>
        <v>#N/A</v>
      </c>
    </row>
    <row r="136" spans="1:7" x14ac:dyDescent="0.2">
      <c r="A136" s="219">
        <f>FACTURAS!B313</f>
        <v>0</v>
      </c>
      <c r="B136" s="220" t="str">
        <f>IF(FACTURAS!D313=0,"",FACTURAS!D313)</f>
        <v/>
      </c>
      <c r="C136" s="220" t="str">
        <f t="shared" si="4"/>
        <v xml:space="preserve">0 </v>
      </c>
      <c r="D136" s="221" t="e">
        <f>VLOOKUP(A136,BDPRODUCTOS!B:M,11,0)</f>
        <v>#N/A</v>
      </c>
      <c r="E136" s="222" t="str">
        <f>BDFACTURAS!A313</f>
        <v/>
      </c>
      <c r="F136" s="220" t="e">
        <f>VLOOKUP(A136,BDPRODUCTOS!B:M,10,0)</f>
        <v>#N/A</v>
      </c>
      <c r="G136" s="218" t="e">
        <f t="shared" si="5"/>
        <v>#N/A</v>
      </c>
    </row>
    <row r="137" spans="1:7" x14ac:dyDescent="0.2">
      <c r="A137" s="219">
        <f>FACTURAS!B314</f>
        <v>0</v>
      </c>
      <c r="B137" s="220" t="str">
        <f>IF(FACTURAS!D314=0,"",FACTURAS!D314)</f>
        <v/>
      </c>
      <c r="C137" s="220" t="str">
        <f t="shared" si="4"/>
        <v xml:space="preserve">0 </v>
      </c>
      <c r="D137" s="221" t="e">
        <f>VLOOKUP(A137,BDPRODUCTOS!B:M,11,0)</f>
        <v>#N/A</v>
      </c>
      <c r="E137" s="222" t="str">
        <f>BDFACTURAS!A314</f>
        <v/>
      </c>
      <c r="F137" s="220" t="e">
        <f>VLOOKUP(A137,BDPRODUCTOS!B:M,10,0)</f>
        <v>#N/A</v>
      </c>
      <c r="G137" s="218" t="e">
        <f t="shared" si="5"/>
        <v>#N/A</v>
      </c>
    </row>
    <row r="138" spans="1:7" x14ac:dyDescent="0.2">
      <c r="A138" s="219">
        <f>FACTURAS!B315</f>
        <v>0</v>
      </c>
      <c r="B138" s="220" t="str">
        <f>IF(FACTURAS!D315=0,"",FACTURAS!D315)</f>
        <v/>
      </c>
      <c r="C138" s="220" t="str">
        <f t="shared" si="4"/>
        <v xml:space="preserve">0 </v>
      </c>
      <c r="D138" s="221" t="e">
        <f>VLOOKUP(A138,BDPRODUCTOS!B:M,11,0)</f>
        <v>#N/A</v>
      </c>
      <c r="E138" s="222" t="str">
        <f>BDFACTURAS!A315</f>
        <v/>
      </c>
      <c r="F138" s="220" t="e">
        <f>VLOOKUP(A138,BDPRODUCTOS!B:M,10,0)</f>
        <v>#N/A</v>
      </c>
      <c r="G138" s="218" t="e">
        <f t="shared" si="5"/>
        <v>#N/A</v>
      </c>
    </row>
    <row r="139" spans="1:7" x14ac:dyDescent="0.2">
      <c r="A139" s="219">
        <f>FACTURAS!B316</f>
        <v>0</v>
      </c>
      <c r="B139" s="220" t="str">
        <f>IF(FACTURAS!D316=0,"",FACTURAS!D316)</f>
        <v/>
      </c>
      <c r="C139" s="220" t="str">
        <f t="shared" si="4"/>
        <v xml:space="preserve">0 </v>
      </c>
      <c r="D139" s="221" t="e">
        <f>VLOOKUP(A139,BDPRODUCTOS!B:M,11,0)</f>
        <v>#N/A</v>
      </c>
      <c r="E139" s="222" t="str">
        <f>BDFACTURAS!A316</f>
        <v/>
      </c>
      <c r="F139" s="220" t="e">
        <f>VLOOKUP(A139,BDPRODUCTOS!B:M,10,0)</f>
        <v>#N/A</v>
      </c>
      <c r="G139" s="218" t="e">
        <f t="shared" si="5"/>
        <v>#N/A</v>
      </c>
    </row>
    <row r="140" spans="1:7" x14ac:dyDescent="0.2">
      <c r="A140" s="219">
        <f>FACTURAS!B317</f>
        <v>0</v>
      </c>
      <c r="B140" s="220" t="str">
        <f>IF(FACTURAS!D317=0,"",FACTURAS!D317)</f>
        <v/>
      </c>
      <c r="C140" s="220" t="str">
        <f t="shared" si="4"/>
        <v xml:space="preserve">0 </v>
      </c>
      <c r="D140" s="221" t="e">
        <f>VLOOKUP(A140,BDPRODUCTOS!B:M,11,0)</f>
        <v>#N/A</v>
      </c>
      <c r="E140" s="222" t="str">
        <f>BDFACTURAS!A317</f>
        <v/>
      </c>
      <c r="F140" s="220" t="e">
        <f>VLOOKUP(A140,BDPRODUCTOS!B:M,10,0)</f>
        <v>#N/A</v>
      </c>
      <c r="G140" s="218" t="e">
        <f t="shared" si="5"/>
        <v>#N/A</v>
      </c>
    </row>
    <row r="141" spans="1:7" x14ac:dyDescent="0.2">
      <c r="A141" s="224">
        <f>FACTURAS!B318</f>
        <v>0</v>
      </c>
      <c r="B141" s="225" t="str">
        <f>IF(FACTURAS!D318=0,"",FACTURAS!D318)</f>
        <v/>
      </c>
      <c r="C141" s="225" t="str">
        <f t="shared" si="4"/>
        <v xml:space="preserve">0 </v>
      </c>
      <c r="D141" s="226" t="e">
        <f>VLOOKUP(A141,BDPRODUCTOS!B:M,11,0)</f>
        <v>#N/A</v>
      </c>
      <c r="E141" s="227" t="str">
        <f>BDFACTURAS!A318</f>
        <v/>
      </c>
      <c r="F141" s="225" t="e">
        <f>VLOOKUP(A141,BDPRODUCTOS!B:M,10,0)</f>
        <v>#N/A</v>
      </c>
      <c r="G141" s="218" t="e">
        <f t="shared" si="5"/>
        <v>#N/A</v>
      </c>
    </row>
    <row r="142" spans="1:7" x14ac:dyDescent="0.2">
      <c r="A142" s="213">
        <f>FACTURAS!B337</f>
        <v>0</v>
      </c>
      <c r="B142" s="225" t="str">
        <f>IF(FACTURAS!D337=0,"",FACTURAS!D337)</f>
        <v/>
      </c>
      <c r="C142" s="214" t="str">
        <f t="shared" si="4"/>
        <v xml:space="preserve">0 </v>
      </c>
      <c r="D142" s="228" t="e">
        <f>VLOOKUP(A142,BDPRODUCTOS!B:M,11,0)</f>
        <v>#N/A</v>
      </c>
      <c r="E142" s="216" t="str">
        <f>BDFACTURAS!A337</f>
        <v/>
      </c>
      <c r="F142" s="214" t="e">
        <f>VLOOKUP(A142,BDPRODUCTOS!B:M,10,0)</f>
        <v>#N/A</v>
      </c>
      <c r="G142" s="218" t="e">
        <f t="shared" si="5"/>
        <v>#N/A</v>
      </c>
    </row>
    <row r="143" spans="1:7" x14ac:dyDescent="0.2">
      <c r="A143" s="219">
        <f>FACTURAS!B338</f>
        <v>0</v>
      </c>
      <c r="B143" s="220" t="str">
        <f>IF(FACTURAS!D338=0,"",FACTURAS!D338)</f>
        <v/>
      </c>
      <c r="C143" s="220" t="str">
        <f t="shared" si="4"/>
        <v xml:space="preserve">0 </v>
      </c>
      <c r="D143" s="221" t="e">
        <f>VLOOKUP(A143,BDPRODUCTOS!B:M,11,0)</f>
        <v>#N/A</v>
      </c>
      <c r="E143" s="222" t="str">
        <f>BDFACTURAS!A338</f>
        <v/>
      </c>
      <c r="F143" s="220" t="e">
        <f>VLOOKUP(A143,BDPRODUCTOS!B:M,10,0)</f>
        <v>#N/A</v>
      </c>
      <c r="G143" s="218" t="e">
        <f t="shared" si="5"/>
        <v>#N/A</v>
      </c>
    </row>
    <row r="144" spans="1:7" x14ac:dyDescent="0.2">
      <c r="A144" s="219">
        <f>FACTURAS!B339</f>
        <v>0</v>
      </c>
      <c r="B144" s="220" t="str">
        <f>IF(FACTURAS!D339=0,"",FACTURAS!D339)</f>
        <v/>
      </c>
      <c r="C144" s="220" t="str">
        <f t="shared" si="4"/>
        <v xml:space="preserve">0 </v>
      </c>
      <c r="D144" s="221" t="e">
        <f>VLOOKUP(A144,BDPRODUCTOS!B:M,11,0)</f>
        <v>#N/A</v>
      </c>
      <c r="E144" s="222" t="str">
        <f>BDFACTURAS!A339</f>
        <v/>
      </c>
      <c r="F144" s="220" t="e">
        <f>VLOOKUP(A144,BDPRODUCTOS!B:M,10,0)</f>
        <v>#N/A</v>
      </c>
      <c r="G144" s="218" t="e">
        <f t="shared" si="5"/>
        <v>#N/A</v>
      </c>
    </row>
    <row r="145" spans="1:7" x14ac:dyDescent="0.2">
      <c r="A145" s="219">
        <f>FACTURAS!B340</f>
        <v>0</v>
      </c>
      <c r="B145" s="220" t="str">
        <f>IF(FACTURAS!D340=0,"",FACTURAS!D340)</f>
        <v/>
      </c>
      <c r="C145" s="220" t="str">
        <f t="shared" si="4"/>
        <v xml:space="preserve">0 </v>
      </c>
      <c r="D145" s="221" t="e">
        <f>VLOOKUP(A145,BDPRODUCTOS!B:M,11,0)</f>
        <v>#N/A</v>
      </c>
      <c r="E145" s="222" t="str">
        <f>BDFACTURAS!A340</f>
        <v/>
      </c>
      <c r="F145" s="220" t="e">
        <f>VLOOKUP(A145,BDPRODUCTOS!B:M,10,0)</f>
        <v>#N/A</v>
      </c>
      <c r="G145" s="218" t="e">
        <f t="shared" si="5"/>
        <v>#N/A</v>
      </c>
    </row>
    <row r="146" spans="1:7" x14ac:dyDescent="0.2">
      <c r="A146" s="219">
        <f>FACTURAS!B341</f>
        <v>0</v>
      </c>
      <c r="B146" s="220" t="str">
        <f>IF(FACTURAS!D341=0,"",FACTURAS!D341)</f>
        <v/>
      </c>
      <c r="C146" s="220" t="str">
        <f t="shared" si="4"/>
        <v xml:space="preserve">0 </v>
      </c>
      <c r="D146" s="221" t="e">
        <f>VLOOKUP(A146,BDPRODUCTOS!B:M,11,0)</f>
        <v>#N/A</v>
      </c>
      <c r="E146" s="222" t="str">
        <f>BDFACTURAS!A341</f>
        <v/>
      </c>
      <c r="F146" s="220" t="e">
        <f>VLOOKUP(A146,BDPRODUCTOS!B:M,10,0)</f>
        <v>#N/A</v>
      </c>
      <c r="G146" s="218" t="e">
        <f t="shared" si="5"/>
        <v>#N/A</v>
      </c>
    </row>
    <row r="147" spans="1:7" x14ac:dyDescent="0.2">
      <c r="A147" s="219">
        <f>FACTURAS!B342</f>
        <v>0</v>
      </c>
      <c r="B147" s="220" t="str">
        <f>IF(FACTURAS!D342=0,"",FACTURAS!D342)</f>
        <v/>
      </c>
      <c r="C147" s="220" t="str">
        <f t="shared" si="4"/>
        <v xml:space="preserve">0 </v>
      </c>
      <c r="D147" s="221" t="e">
        <f>VLOOKUP(A147,BDPRODUCTOS!B:M,11,0)</f>
        <v>#N/A</v>
      </c>
      <c r="E147" s="222" t="str">
        <f>BDFACTURAS!A342</f>
        <v/>
      </c>
      <c r="F147" s="220" t="e">
        <f>VLOOKUP(A147,BDPRODUCTOS!B:M,10,0)</f>
        <v>#N/A</v>
      </c>
      <c r="G147" s="218" t="e">
        <f t="shared" si="5"/>
        <v>#N/A</v>
      </c>
    </row>
    <row r="148" spans="1:7" x14ac:dyDescent="0.2">
      <c r="A148" s="219">
        <f>FACTURAS!B343</f>
        <v>0</v>
      </c>
      <c r="B148" s="220" t="str">
        <f>IF(FACTURAS!D343=0,"",FACTURAS!D343)</f>
        <v/>
      </c>
      <c r="C148" s="220" t="str">
        <f t="shared" si="4"/>
        <v xml:space="preserve">0 </v>
      </c>
      <c r="D148" s="221" t="e">
        <f>VLOOKUP(A148,BDPRODUCTOS!B:M,11,0)</f>
        <v>#N/A</v>
      </c>
      <c r="E148" s="222" t="str">
        <f>BDFACTURAS!A343</f>
        <v/>
      </c>
      <c r="F148" s="220" t="e">
        <f>VLOOKUP(A148,BDPRODUCTOS!B:M,10,0)</f>
        <v>#N/A</v>
      </c>
      <c r="G148" s="218" t="e">
        <f t="shared" si="5"/>
        <v>#N/A</v>
      </c>
    </row>
    <row r="149" spans="1:7" x14ac:dyDescent="0.2">
      <c r="A149" s="219">
        <f>FACTURAS!B344</f>
        <v>0</v>
      </c>
      <c r="B149" s="220" t="str">
        <f>IF(FACTURAS!D344=0,"",FACTURAS!D344)</f>
        <v/>
      </c>
      <c r="C149" s="220" t="str">
        <f t="shared" si="4"/>
        <v xml:space="preserve">0 </v>
      </c>
      <c r="D149" s="221" t="e">
        <f>VLOOKUP(A149,BDPRODUCTOS!B:M,11,0)</f>
        <v>#N/A</v>
      </c>
      <c r="E149" s="222" t="str">
        <f>BDFACTURAS!A344</f>
        <v/>
      </c>
      <c r="F149" s="220" t="e">
        <f>VLOOKUP(A149,BDPRODUCTOS!B:M,10,0)</f>
        <v>#N/A</v>
      </c>
      <c r="G149" s="218" t="e">
        <f t="shared" si="5"/>
        <v>#N/A</v>
      </c>
    </row>
    <row r="150" spans="1:7" x14ac:dyDescent="0.2">
      <c r="A150" s="219">
        <f>FACTURAS!B345</f>
        <v>0</v>
      </c>
      <c r="B150" s="220" t="str">
        <f>IF(FACTURAS!D345=0,"",FACTURAS!D345)</f>
        <v/>
      </c>
      <c r="C150" s="220" t="str">
        <f t="shared" si="4"/>
        <v xml:space="preserve">0 </v>
      </c>
      <c r="D150" s="221" t="e">
        <f>VLOOKUP(A150,BDPRODUCTOS!B:M,11,0)</f>
        <v>#N/A</v>
      </c>
      <c r="E150" s="222" t="str">
        <f>BDFACTURAS!A345</f>
        <v/>
      </c>
      <c r="F150" s="220" t="e">
        <f>VLOOKUP(A150,BDPRODUCTOS!B:M,10,0)</f>
        <v>#N/A</v>
      </c>
      <c r="G150" s="218" t="e">
        <f t="shared" si="5"/>
        <v>#N/A</v>
      </c>
    </row>
    <row r="151" spans="1:7" x14ac:dyDescent="0.2">
      <c r="A151" s="219">
        <f>FACTURAS!B346</f>
        <v>0</v>
      </c>
      <c r="B151" s="220" t="str">
        <f>IF(FACTURAS!D346=0,"",FACTURAS!D346)</f>
        <v/>
      </c>
      <c r="C151" s="220" t="str">
        <f t="shared" si="4"/>
        <v xml:space="preserve">0 </v>
      </c>
      <c r="D151" s="221" t="e">
        <f>VLOOKUP(A151,BDPRODUCTOS!B:M,11,0)</f>
        <v>#N/A</v>
      </c>
      <c r="E151" s="222" t="str">
        <f>BDFACTURAS!A346</f>
        <v/>
      </c>
      <c r="F151" s="220" t="e">
        <f>VLOOKUP(A151,BDPRODUCTOS!B:M,10,0)</f>
        <v>#N/A</v>
      </c>
      <c r="G151" s="218" t="e">
        <f t="shared" si="5"/>
        <v>#N/A</v>
      </c>
    </row>
    <row r="152" spans="1:7" x14ac:dyDescent="0.2">
      <c r="A152" s="219">
        <f>FACTURAS!B347</f>
        <v>0</v>
      </c>
      <c r="B152" s="220" t="str">
        <f>IF(FACTURAS!D347=0,"",FACTURAS!D347)</f>
        <v/>
      </c>
      <c r="C152" s="220" t="str">
        <f t="shared" si="4"/>
        <v xml:space="preserve">0 </v>
      </c>
      <c r="D152" s="221" t="e">
        <f>VLOOKUP(A152,BDPRODUCTOS!B:M,11,0)</f>
        <v>#N/A</v>
      </c>
      <c r="E152" s="222" t="str">
        <f>BDFACTURAS!A347</f>
        <v/>
      </c>
      <c r="F152" s="220" t="e">
        <f>VLOOKUP(A152,BDPRODUCTOS!B:M,10,0)</f>
        <v>#N/A</v>
      </c>
      <c r="G152" s="218" t="e">
        <f t="shared" si="5"/>
        <v>#N/A</v>
      </c>
    </row>
    <row r="153" spans="1:7" x14ac:dyDescent="0.2">
      <c r="A153" s="219">
        <f>FACTURAS!B348</f>
        <v>0</v>
      </c>
      <c r="B153" s="220" t="str">
        <f>IF(FACTURAS!D348=0,"",FACTURAS!D348)</f>
        <v/>
      </c>
      <c r="C153" s="220" t="str">
        <f t="shared" si="4"/>
        <v xml:space="preserve">0 </v>
      </c>
      <c r="D153" s="221" t="e">
        <f>VLOOKUP(A153,BDPRODUCTOS!B:M,11,0)</f>
        <v>#N/A</v>
      </c>
      <c r="E153" s="222" t="str">
        <f>BDFACTURAS!A348</f>
        <v/>
      </c>
      <c r="F153" s="220" t="e">
        <f>VLOOKUP(A153,BDPRODUCTOS!B:M,10,0)</f>
        <v>#N/A</v>
      </c>
      <c r="G153" s="218" t="e">
        <f t="shared" si="5"/>
        <v>#N/A</v>
      </c>
    </row>
    <row r="154" spans="1:7" x14ac:dyDescent="0.2">
      <c r="A154" s="219">
        <f>FACTURAS!B349</f>
        <v>0</v>
      </c>
      <c r="B154" s="220" t="str">
        <f>IF(FACTURAS!D349=0,"",FACTURAS!D349)</f>
        <v/>
      </c>
      <c r="C154" s="220" t="str">
        <f t="shared" si="4"/>
        <v xml:space="preserve">0 </v>
      </c>
      <c r="D154" s="221" t="e">
        <f>VLOOKUP(A154,BDPRODUCTOS!B:M,11,0)</f>
        <v>#N/A</v>
      </c>
      <c r="E154" s="222" t="str">
        <f>BDFACTURAS!A349</f>
        <v/>
      </c>
      <c r="F154" s="220" t="e">
        <f>VLOOKUP(A154,BDPRODUCTOS!B:M,10,0)</f>
        <v>#N/A</v>
      </c>
      <c r="G154" s="218" t="e">
        <f t="shared" si="5"/>
        <v>#N/A</v>
      </c>
    </row>
    <row r="155" spans="1:7" x14ac:dyDescent="0.2">
      <c r="A155" s="224">
        <f>FACTURAS!B350</f>
        <v>0</v>
      </c>
      <c r="B155" s="225" t="str">
        <f>IF(FACTURAS!D350=0,"",FACTURAS!D350)</f>
        <v/>
      </c>
      <c r="C155" s="225" t="str">
        <f t="shared" si="4"/>
        <v xml:space="preserve">0 </v>
      </c>
      <c r="D155" s="226" t="e">
        <f>VLOOKUP(A155,BDPRODUCTOS!B:M,11,0)</f>
        <v>#N/A</v>
      </c>
      <c r="E155" s="227" t="str">
        <f>BDFACTURAS!A350</f>
        <v/>
      </c>
      <c r="F155" s="225" t="e">
        <f>VLOOKUP(A155,BDPRODUCTOS!B:M,10,0)</f>
        <v>#N/A</v>
      </c>
      <c r="G155" s="218" t="e">
        <f t="shared" si="5"/>
        <v>#N/A</v>
      </c>
    </row>
    <row r="156" spans="1:7" x14ac:dyDescent="0.2">
      <c r="A156" s="213">
        <f>FACTURAS!B369</f>
        <v>0</v>
      </c>
      <c r="B156" s="225" t="str">
        <f>IF(FACTURAS!D369=0,"",FACTURAS!D369)</f>
        <v/>
      </c>
      <c r="C156" s="214" t="str">
        <f t="shared" si="4"/>
        <v xml:space="preserve">0 </v>
      </c>
      <c r="D156" s="228" t="e">
        <f>VLOOKUP(A156,BDPRODUCTOS!B:M,11,0)</f>
        <v>#N/A</v>
      </c>
      <c r="E156" s="216" t="str">
        <f>BDFACTURAS!A369</f>
        <v/>
      </c>
      <c r="F156" s="214" t="e">
        <f>VLOOKUP(A156,BDPRODUCTOS!B:M,10,0)</f>
        <v>#N/A</v>
      </c>
      <c r="G156" s="218" t="e">
        <f t="shared" si="5"/>
        <v>#N/A</v>
      </c>
    </row>
    <row r="157" spans="1:7" x14ac:dyDescent="0.2">
      <c r="A157" s="219">
        <f>FACTURAS!B370</f>
        <v>0</v>
      </c>
      <c r="B157" s="220" t="str">
        <f>IF(FACTURAS!D370=0,"",FACTURAS!D370)</f>
        <v/>
      </c>
      <c r="C157" s="220" t="str">
        <f t="shared" si="4"/>
        <v xml:space="preserve">0 </v>
      </c>
      <c r="D157" s="221" t="e">
        <f>VLOOKUP(A157,BDPRODUCTOS!B:M,11,0)</f>
        <v>#N/A</v>
      </c>
      <c r="E157" s="222" t="str">
        <f>BDFACTURAS!A370</f>
        <v/>
      </c>
      <c r="F157" s="220" t="e">
        <f>VLOOKUP(A157,BDPRODUCTOS!B:M,10,0)</f>
        <v>#N/A</v>
      </c>
      <c r="G157" s="218" t="e">
        <f t="shared" si="5"/>
        <v>#N/A</v>
      </c>
    </row>
    <row r="158" spans="1:7" x14ac:dyDescent="0.2">
      <c r="A158" s="219">
        <f>FACTURAS!B371</f>
        <v>0</v>
      </c>
      <c r="B158" s="220" t="str">
        <f>IF(FACTURAS!D371=0,"",FACTURAS!D371)</f>
        <v/>
      </c>
      <c r="C158" s="220" t="str">
        <f t="shared" si="4"/>
        <v xml:space="preserve">0 </v>
      </c>
      <c r="D158" s="221" t="e">
        <f>VLOOKUP(A158,BDPRODUCTOS!B:M,11,0)</f>
        <v>#N/A</v>
      </c>
      <c r="E158" s="222" t="str">
        <f>BDFACTURAS!A371</f>
        <v/>
      </c>
      <c r="F158" s="220" t="e">
        <f>VLOOKUP(A158,BDPRODUCTOS!B:M,10,0)</f>
        <v>#N/A</v>
      </c>
      <c r="G158" s="218" t="e">
        <f t="shared" si="5"/>
        <v>#N/A</v>
      </c>
    </row>
    <row r="159" spans="1:7" x14ac:dyDescent="0.2">
      <c r="A159" s="219">
        <f>FACTURAS!B372</f>
        <v>0</v>
      </c>
      <c r="B159" s="220" t="str">
        <f>IF(FACTURAS!D372=0,"",FACTURAS!D372)</f>
        <v/>
      </c>
      <c r="C159" s="220" t="str">
        <f t="shared" si="4"/>
        <v xml:space="preserve">0 </v>
      </c>
      <c r="D159" s="221" t="e">
        <f>VLOOKUP(A159,BDPRODUCTOS!B:M,11,0)</f>
        <v>#N/A</v>
      </c>
      <c r="E159" s="222" t="str">
        <f>BDFACTURAS!A372</f>
        <v/>
      </c>
      <c r="F159" s="220" t="e">
        <f>VLOOKUP(A159,BDPRODUCTOS!B:M,10,0)</f>
        <v>#N/A</v>
      </c>
      <c r="G159" s="218" t="e">
        <f t="shared" si="5"/>
        <v>#N/A</v>
      </c>
    </row>
    <row r="160" spans="1:7" x14ac:dyDescent="0.2">
      <c r="A160" s="219">
        <f>FACTURAS!B373</f>
        <v>0</v>
      </c>
      <c r="B160" s="220" t="str">
        <f>IF(FACTURAS!D373=0,"",FACTURAS!D373)</f>
        <v/>
      </c>
      <c r="C160" s="220" t="str">
        <f t="shared" si="4"/>
        <v xml:space="preserve">0 </v>
      </c>
      <c r="D160" s="221" t="e">
        <f>VLOOKUP(A160,BDPRODUCTOS!B:M,11,0)</f>
        <v>#N/A</v>
      </c>
      <c r="E160" s="222" t="str">
        <f>BDFACTURAS!A373</f>
        <v/>
      </c>
      <c r="F160" s="220" t="e">
        <f>VLOOKUP(A160,BDPRODUCTOS!B:M,10,0)</f>
        <v>#N/A</v>
      </c>
      <c r="G160" s="218" t="e">
        <f t="shared" si="5"/>
        <v>#N/A</v>
      </c>
    </row>
    <row r="161" spans="1:7" x14ac:dyDescent="0.2">
      <c r="A161" s="219">
        <f>FACTURAS!B374</f>
        <v>0</v>
      </c>
      <c r="B161" s="220" t="str">
        <f>IF(FACTURAS!D374=0,"",FACTURAS!D374)</f>
        <v/>
      </c>
      <c r="C161" s="220" t="str">
        <f t="shared" si="4"/>
        <v xml:space="preserve">0 </v>
      </c>
      <c r="D161" s="221" t="e">
        <f>VLOOKUP(A161,BDPRODUCTOS!B:M,11,0)</f>
        <v>#N/A</v>
      </c>
      <c r="E161" s="222" t="str">
        <f>BDFACTURAS!A374</f>
        <v/>
      </c>
      <c r="F161" s="220" t="e">
        <f>VLOOKUP(A161,BDPRODUCTOS!B:M,10,0)</f>
        <v>#N/A</v>
      </c>
      <c r="G161" s="218" t="e">
        <f t="shared" si="5"/>
        <v>#N/A</v>
      </c>
    </row>
    <row r="162" spans="1:7" x14ac:dyDescent="0.2">
      <c r="A162" s="219">
        <f>FACTURAS!B375</f>
        <v>0</v>
      </c>
      <c r="B162" s="220" t="str">
        <f>IF(FACTURAS!D375=0,"",FACTURAS!D375)</f>
        <v/>
      </c>
      <c r="C162" s="220" t="str">
        <f t="shared" si="4"/>
        <v xml:space="preserve">0 </v>
      </c>
      <c r="D162" s="221" t="e">
        <f>VLOOKUP(A162,BDPRODUCTOS!B:M,11,0)</f>
        <v>#N/A</v>
      </c>
      <c r="E162" s="222" t="str">
        <f>BDFACTURAS!A375</f>
        <v/>
      </c>
      <c r="F162" s="220" t="e">
        <f>VLOOKUP(A162,BDPRODUCTOS!B:M,10,0)</f>
        <v>#N/A</v>
      </c>
      <c r="G162" s="218" t="e">
        <f t="shared" si="5"/>
        <v>#N/A</v>
      </c>
    </row>
    <row r="163" spans="1:7" x14ac:dyDescent="0.2">
      <c r="A163" s="219">
        <f>FACTURAS!B376</f>
        <v>0</v>
      </c>
      <c r="B163" s="220" t="str">
        <f>IF(FACTURAS!D376=0,"",FACTURAS!D376)</f>
        <v/>
      </c>
      <c r="C163" s="220" t="str">
        <f t="shared" si="4"/>
        <v xml:space="preserve">0 </v>
      </c>
      <c r="D163" s="221" t="e">
        <f>VLOOKUP(A163,BDPRODUCTOS!B:M,11,0)</f>
        <v>#N/A</v>
      </c>
      <c r="E163" s="222" t="str">
        <f>BDFACTURAS!A376</f>
        <v/>
      </c>
      <c r="F163" s="220" t="e">
        <f>VLOOKUP(A163,BDPRODUCTOS!B:M,10,0)</f>
        <v>#N/A</v>
      </c>
      <c r="G163" s="218" t="e">
        <f t="shared" si="5"/>
        <v>#N/A</v>
      </c>
    </row>
    <row r="164" spans="1:7" x14ac:dyDescent="0.2">
      <c r="A164" s="219">
        <f>FACTURAS!B377</f>
        <v>0</v>
      </c>
      <c r="B164" s="220" t="str">
        <f>IF(FACTURAS!D377=0,"",FACTURAS!D377)</f>
        <v/>
      </c>
      <c r="C164" s="220" t="str">
        <f t="shared" si="4"/>
        <v xml:space="preserve">0 </v>
      </c>
      <c r="D164" s="221" t="e">
        <f>VLOOKUP(A164,BDPRODUCTOS!B:M,11,0)</f>
        <v>#N/A</v>
      </c>
      <c r="E164" s="222" t="str">
        <f>BDFACTURAS!A377</f>
        <v/>
      </c>
      <c r="F164" s="220" t="e">
        <f>VLOOKUP(A164,BDPRODUCTOS!B:M,10,0)</f>
        <v>#N/A</v>
      </c>
      <c r="G164" s="218" t="e">
        <f t="shared" si="5"/>
        <v>#N/A</v>
      </c>
    </row>
    <row r="165" spans="1:7" x14ac:dyDescent="0.2">
      <c r="A165" s="219">
        <f>FACTURAS!B378</f>
        <v>0</v>
      </c>
      <c r="B165" s="220" t="str">
        <f>IF(FACTURAS!D378=0,"",FACTURAS!D378)</f>
        <v/>
      </c>
      <c r="C165" s="220" t="str">
        <f t="shared" si="4"/>
        <v xml:space="preserve">0 </v>
      </c>
      <c r="D165" s="221" t="e">
        <f>VLOOKUP(A165,BDPRODUCTOS!B:M,11,0)</f>
        <v>#N/A</v>
      </c>
      <c r="E165" s="222" t="str">
        <f>BDFACTURAS!A378</f>
        <v/>
      </c>
      <c r="F165" s="220" t="e">
        <f>VLOOKUP(A165,BDPRODUCTOS!B:M,10,0)</f>
        <v>#N/A</v>
      </c>
      <c r="G165" s="218" t="e">
        <f t="shared" si="5"/>
        <v>#N/A</v>
      </c>
    </row>
    <row r="166" spans="1:7" x14ac:dyDescent="0.2">
      <c r="A166" s="219">
        <f>FACTURAS!B379</f>
        <v>0</v>
      </c>
      <c r="B166" s="220" t="str">
        <f>IF(FACTURAS!D379=0,"",FACTURAS!D379)</f>
        <v/>
      </c>
      <c r="C166" s="220" t="str">
        <f t="shared" si="4"/>
        <v xml:space="preserve">0 </v>
      </c>
      <c r="D166" s="221" t="e">
        <f>VLOOKUP(A166,BDPRODUCTOS!B:M,11,0)</f>
        <v>#N/A</v>
      </c>
      <c r="E166" s="222" t="str">
        <f>BDFACTURAS!A379</f>
        <v/>
      </c>
      <c r="F166" s="220" t="e">
        <f>VLOOKUP(A166,BDPRODUCTOS!B:M,10,0)</f>
        <v>#N/A</v>
      </c>
      <c r="G166" s="218" t="e">
        <f t="shared" si="5"/>
        <v>#N/A</v>
      </c>
    </row>
    <row r="167" spans="1:7" x14ac:dyDescent="0.2">
      <c r="A167" s="219">
        <f>FACTURAS!B380</f>
        <v>0</v>
      </c>
      <c r="B167" s="220" t="str">
        <f>IF(FACTURAS!D380=0,"",FACTURAS!D380)</f>
        <v/>
      </c>
      <c r="C167" s="220" t="str">
        <f t="shared" si="4"/>
        <v xml:space="preserve">0 </v>
      </c>
      <c r="D167" s="221" t="e">
        <f>VLOOKUP(A167,BDPRODUCTOS!B:M,11,0)</f>
        <v>#N/A</v>
      </c>
      <c r="E167" s="222" t="str">
        <f>BDFACTURAS!A380</f>
        <v/>
      </c>
      <c r="F167" s="220" t="e">
        <f>VLOOKUP(A167,BDPRODUCTOS!B:M,10,0)</f>
        <v>#N/A</v>
      </c>
      <c r="G167" s="218" t="e">
        <f t="shared" si="5"/>
        <v>#N/A</v>
      </c>
    </row>
    <row r="168" spans="1:7" x14ac:dyDescent="0.2">
      <c r="A168" s="219">
        <f>FACTURAS!B381</f>
        <v>0</v>
      </c>
      <c r="B168" s="220" t="str">
        <f>IF(FACTURAS!D381=0,"",FACTURAS!D381)</f>
        <v/>
      </c>
      <c r="C168" s="220" t="str">
        <f t="shared" si="4"/>
        <v xml:space="preserve">0 </v>
      </c>
      <c r="D168" s="221" t="e">
        <f>VLOOKUP(A168,BDPRODUCTOS!B:M,11,0)</f>
        <v>#N/A</v>
      </c>
      <c r="E168" s="222" t="str">
        <f>BDFACTURAS!A381</f>
        <v/>
      </c>
      <c r="F168" s="220" t="e">
        <f>VLOOKUP(A168,BDPRODUCTOS!B:M,10,0)</f>
        <v>#N/A</v>
      </c>
      <c r="G168" s="218" t="e">
        <f t="shared" si="5"/>
        <v>#N/A</v>
      </c>
    </row>
    <row r="169" spans="1:7" x14ac:dyDescent="0.2">
      <c r="A169" s="224">
        <f>FACTURAS!B382</f>
        <v>0</v>
      </c>
      <c r="B169" s="225" t="str">
        <f>IF(FACTURAS!D382=0,"",FACTURAS!D382)</f>
        <v/>
      </c>
      <c r="C169" s="225" t="str">
        <f t="shared" si="4"/>
        <v xml:space="preserve">0 </v>
      </c>
      <c r="D169" s="226" t="e">
        <f>VLOOKUP(A169,BDPRODUCTOS!B:M,11,0)</f>
        <v>#N/A</v>
      </c>
      <c r="E169" s="227" t="str">
        <f>BDFACTURAS!A382</f>
        <v/>
      </c>
      <c r="F169" s="225" t="e">
        <f>VLOOKUP(A169,BDPRODUCTOS!B:M,10,0)</f>
        <v>#N/A</v>
      </c>
      <c r="G169" s="218" t="e">
        <f t="shared" si="5"/>
        <v>#N/A</v>
      </c>
    </row>
    <row r="170" spans="1:7" x14ac:dyDescent="0.2">
      <c r="A170" s="213">
        <f>FACTURAS!B401</f>
        <v>0</v>
      </c>
      <c r="B170" s="225" t="str">
        <f>IF(FACTURAS!D401=0,"",FACTURAS!D401)</f>
        <v/>
      </c>
      <c r="C170" s="214" t="str">
        <f t="shared" si="4"/>
        <v xml:space="preserve">0 </v>
      </c>
      <c r="D170" s="228" t="e">
        <f>VLOOKUP(A170,BDPRODUCTOS!B:M,11,0)</f>
        <v>#N/A</v>
      </c>
      <c r="E170" s="216" t="str">
        <f>BDFACTURAS!A401</f>
        <v/>
      </c>
      <c r="F170" s="214" t="e">
        <f>VLOOKUP(A170,BDPRODUCTOS!B:M,10,0)</f>
        <v>#N/A</v>
      </c>
      <c r="G170" s="218" t="e">
        <f t="shared" si="5"/>
        <v>#N/A</v>
      </c>
    </row>
    <row r="171" spans="1:7" x14ac:dyDescent="0.2">
      <c r="A171" s="219">
        <f>FACTURAS!B402</f>
        <v>0</v>
      </c>
      <c r="B171" s="220" t="str">
        <f>IF(FACTURAS!D402=0,"",FACTURAS!D402)</f>
        <v/>
      </c>
      <c r="C171" s="220" t="str">
        <f t="shared" si="4"/>
        <v xml:space="preserve">0 </v>
      </c>
      <c r="D171" s="221" t="e">
        <f>VLOOKUP(A171,BDPRODUCTOS!B:M,11,0)</f>
        <v>#N/A</v>
      </c>
      <c r="E171" s="222" t="str">
        <f>BDFACTURAS!A402</f>
        <v/>
      </c>
      <c r="F171" s="220" t="e">
        <f>VLOOKUP(A171,BDPRODUCTOS!B:M,10,0)</f>
        <v>#N/A</v>
      </c>
      <c r="G171" s="218" t="e">
        <f t="shared" si="5"/>
        <v>#N/A</v>
      </c>
    </row>
    <row r="172" spans="1:7" x14ac:dyDescent="0.2">
      <c r="A172" s="219">
        <f>FACTURAS!B403</f>
        <v>0</v>
      </c>
      <c r="B172" s="220" t="str">
        <f>IF(FACTURAS!D403=0,"",FACTURAS!D403)</f>
        <v/>
      </c>
      <c r="C172" s="220" t="str">
        <f t="shared" si="4"/>
        <v xml:space="preserve">0 </v>
      </c>
      <c r="D172" s="221" t="e">
        <f>VLOOKUP(A172,BDPRODUCTOS!B:M,11,0)</f>
        <v>#N/A</v>
      </c>
      <c r="E172" s="222" t="str">
        <f>BDFACTURAS!A403</f>
        <v/>
      </c>
      <c r="F172" s="220" t="e">
        <f>VLOOKUP(A172,BDPRODUCTOS!B:M,10,0)</f>
        <v>#N/A</v>
      </c>
      <c r="G172" s="218" t="e">
        <f t="shared" si="5"/>
        <v>#N/A</v>
      </c>
    </row>
    <row r="173" spans="1:7" x14ac:dyDescent="0.2">
      <c r="A173" s="219">
        <f>FACTURAS!B404</f>
        <v>0</v>
      </c>
      <c r="B173" s="220" t="str">
        <f>IF(FACTURAS!D404=0,"",FACTURAS!D404)</f>
        <v/>
      </c>
      <c r="C173" s="220" t="str">
        <f t="shared" si="4"/>
        <v xml:space="preserve">0 </v>
      </c>
      <c r="D173" s="221" t="e">
        <f>VLOOKUP(A173,BDPRODUCTOS!B:M,11,0)</f>
        <v>#N/A</v>
      </c>
      <c r="E173" s="222" t="str">
        <f>BDFACTURAS!A404</f>
        <v/>
      </c>
      <c r="F173" s="220" t="e">
        <f>VLOOKUP(A173,BDPRODUCTOS!B:M,10,0)</f>
        <v>#N/A</v>
      </c>
      <c r="G173" s="218" t="e">
        <f t="shared" si="5"/>
        <v>#N/A</v>
      </c>
    </row>
    <row r="174" spans="1:7" x14ac:dyDescent="0.2">
      <c r="A174" s="219">
        <f>FACTURAS!B405</f>
        <v>0</v>
      </c>
      <c r="B174" s="220" t="str">
        <f>IF(FACTURAS!D405=0,"",FACTURAS!D405)</f>
        <v/>
      </c>
      <c r="C174" s="220" t="str">
        <f t="shared" si="4"/>
        <v xml:space="preserve">0 </v>
      </c>
      <c r="D174" s="221" t="e">
        <f>VLOOKUP(A174,BDPRODUCTOS!B:M,11,0)</f>
        <v>#N/A</v>
      </c>
      <c r="E174" s="222" t="str">
        <f>BDFACTURAS!A405</f>
        <v/>
      </c>
      <c r="F174" s="220" t="e">
        <f>VLOOKUP(A174,BDPRODUCTOS!B:M,10,0)</f>
        <v>#N/A</v>
      </c>
      <c r="G174" s="218" t="e">
        <f t="shared" si="5"/>
        <v>#N/A</v>
      </c>
    </row>
    <row r="175" spans="1:7" x14ac:dyDescent="0.2">
      <c r="A175" s="219">
        <f>FACTURAS!B406</f>
        <v>0</v>
      </c>
      <c r="B175" s="220" t="str">
        <f>IF(FACTURAS!D406=0,"",FACTURAS!D406)</f>
        <v/>
      </c>
      <c r="C175" s="220" t="str">
        <f t="shared" si="4"/>
        <v xml:space="preserve">0 </v>
      </c>
      <c r="D175" s="221" t="e">
        <f>VLOOKUP(A175,BDPRODUCTOS!B:M,11,0)</f>
        <v>#N/A</v>
      </c>
      <c r="E175" s="222" t="str">
        <f>BDFACTURAS!A406</f>
        <v/>
      </c>
      <c r="F175" s="220" t="e">
        <f>VLOOKUP(A175,BDPRODUCTOS!B:M,10,0)</f>
        <v>#N/A</v>
      </c>
      <c r="G175" s="218" t="e">
        <f t="shared" si="5"/>
        <v>#N/A</v>
      </c>
    </row>
    <row r="176" spans="1:7" x14ac:dyDescent="0.2">
      <c r="A176" s="219">
        <f>FACTURAS!B407</f>
        <v>0</v>
      </c>
      <c r="B176" s="220" t="str">
        <f>IF(FACTURAS!D407=0,"",FACTURAS!D407)</f>
        <v/>
      </c>
      <c r="C176" s="220" t="str">
        <f t="shared" si="4"/>
        <v xml:space="preserve">0 </v>
      </c>
      <c r="D176" s="221" t="e">
        <f>VLOOKUP(A176,BDPRODUCTOS!B:M,11,0)</f>
        <v>#N/A</v>
      </c>
      <c r="E176" s="222" t="str">
        <f>BDFACTURAS!A407</f>
        <v/>
      </c>
      <c r="F176" s="220" t="e">
        <f>VLOOKUP(A176,BDPRODUCTOS!B:M,10,0)</f>
        <v>#N/A</v>
      </c>
      <c r="G176" s="218" t="e">
        <f t="shared" si="5"/>
        <v>#N/A</v>
      </c>
    </row>
    <row r="177" spans="1:7" x14ac:dyDescent="0.2">
      <c r="A177" s="219">
        <f>FACTURAS!B408</f>
        <v>0</v>
      </c>
      <c r="B177" s="220" t="str">
        <f>IF(FACTURAS!D408=0,"",FACTURAS!D408)</f>
        <v/>
      </c>
      <c r="C177" s="220" t="str">
        <f t="shared" si="4"/>
        <v xml:space="preserve">0 </v>
      </c>
      <c r="D177" s="221" t="e">
        <f>VLOOKUP(A177,BDPRODUCTOS!B:M,11,0)</f>
        <v>#N/A</v>
      </c>
      <c r="E177" s="222" t="str">
        <f>BDFACTURAS!A408</f>
        <v/>
      </c>
      <c r="F177" s="220" t="e">
        <f>VLOOKUP(A177,BDPRODUCTOS!B:M,10,0)</f>
        <v>#N/A</v>
      </c>
      <c r="G177" s="218" t="e">
        <f t="shared" si="5"/>
        <v>#N/A</v>
      </c>
    </row>
    <row r="178" spans="1:7" x14ac:dyDescent="0.2">
      <c r="A178" s="219">
        <f>FACTURAS!B409</f>
        <v>0</v>
      </c>
      <c r="B178" s="220" t="str">
        <f>IF(FACTURAS!D409=0,"",FACTURAS!D409)</f>
        <v/>
      </c>
      <c r="C178" s="220" t="str">
        <f t="shared" si="4"/>
        <v xml:space="preserve">0 </v>
      </c>
      <c r="D178" s="221" t="e">
        <f>VLOOKUP(A178,BDPRODUCTOS!B:M,11,0)</f>
        <v>#N/A</v>
      </c>
      <c r="E178" s="222" t="str">
        <f>BDFACTURAS!A409</f>
        <v/>
      </c>
      <c r="F178" s="220" t="e">
        <f>VLOOKUP(A178,BDPRODUCTOS!B:M,10,0)</f>
        <v>#N/A</v>
      </c>
      <c r="G178" s="218" t="e">
        <f t="shared" si="5"/>
        <v>#N/A</v>
      </c>
    </row>
    <row r="179" spans="1:7" x14ac:dyDescent="0.2">
      <c r="A179" s="219">
        <f>FACTURAS!B410</f>
        <v>0</v>
      </c>
      <c r="B179" s="220" t="str">
        <f>IF(FACTURAS!D410=0,"",FACTURAS!D410)</f>
        <v/>
      </c>
      <c r="C179" s="220" t="str">
        <f t="shared" si="4"/>
        <v xml:space="preserve">0 </v>
      </c>
      <c r="D179" s="221" t="e">
        <f>VLOOKUP(A179,BDPRODUCTOS!B:M,11,0)</f>
        <v>#N/A</v>
      </c>
      <c r="E179" s="222" t="str">
        <f>BDFACTURAS!A410</f>
        <v/>
      </c>
      <c r="F179" s="220" t="e">
        <f>VLOOKUP(A179,BDPRODUCTOS!B:M,10,0)</f>
        <v>#N/A</v>
      </c>
      <c r="G179" s="218" t="e">
        <f t="shared" si="5"/>
        <v>#N/A</v>
      </c>
    </row>
    <row r="180" spans="1:7" x14ac:dyDescent="0.2">
      <c r="A180" s="219">
        <f>FACTURAS!B411</f>
        <v>0</v>
      </c>
      <c r="B180" s="220" t="str">
        <f>IF(FACTURAS!D411=0,"",FACTURAS!D411)</f>
        <v/>
      </c>
      <c r="C180" s="220" t="str">
        <f t="shared" si="4"/>
        <v xml:space="preserve">0 </v>
      </c>
      <c r="D180" s="221" t="e">
        <f>VLOOKUP(A180,BDPRODUCTOS!B:M,11,0)</f>
        <v>#N/A</v>
      </c>
      <c r="E180" s="222" t="str">
        <f>BDFACTURAS!A411</f>
        <v/>
      </c>
      <c r="F180" s="220" t="e">
        <f>VLOOKUP(A180,BDPRODUCTOS!B:M,10,0)</f>
        <v>#N/A</v>
      </c>
      <c r="G180" s="218" t="e">
        <f t="shared" si="5"/>
        <v>#N/A</v>
      </c>
    </row>
    <row r="181" spans="1:7" x14ac:dyDescent="0.2">
      <c r="A181" s="219">
        <f>FACTURAS!B412</f>
        <v>0</v>
      </c>
      <c r="B181" s="220" t="str">
        <f>IF(FACTURAS!D412=0,"",FACTURAS!D412)</f>
        <v/>
      </c>
      <c r="C181" s="220" t="str">
        <f t="shared" si="4"/>
        <v xml:space="preserve">0 </v>
      </c>
      <c r="D181" s="221" t="e">
        <f>VLOOKUP(A181,BDPRODUCTOS!B:M,11,0)</f>
        <v>#N/A</v>
      </c>
      <c r="E181" s="222" t="str">
        <f>BDFACTURAS!A412</f>
        <v/>
      </c>
      <c r="F181" s="220" t="e">
        <f>VLOOKUP(A181,BDPRODUCTOS!B:M,10,0)</f>
        <v>#N/A</v>
      </c>
      <c r="G181" s="218" t="e">
        <f t="shared" si="5"/>
        <v>#N/A</v>
      </c>
    </row>
    <row r="182" spans="1:7" x14ac:dyDescent="0.2">
      <c r="A182" s="219">
        <f>FACTURAS!B413</f>
        <v>0</v>
      </c>
      <c r="B182" s="220" t="str">
        <f>IF(FACTURAS!D413=0,"",FACTURAS!D413)</f>
        <v/>
      </c>
      <c r="C182" s="220" t="str">
        <f t="shared" si="4"/>
        <v xml:space="preserve">0 </v>
      </c>
      <c r="D182" s="221" t="e">
        <f>VLOOKUP(A182,BDPRODUCTOS!B:M,11,0)</f>
        <v>#N/A</v>
      </c>
      <c r="E182" s="222" t="str">
        <f>BDFACTURAS!A413</f>
        <v/>
      </c>
      <c r="F182" s="220" t="e">
        <f>VLOOKUP(A182,BDPRODUCTOS!B:M,10,0)</f>
        <v>#N/A</v>
      </c>
      <c r="G182" s="218" t="e">
        <f t="shared" si="5"/>
        <v>#N/A</v>
      </c>
    </row>
    <row r="183" spans="1:7" x14ac:dyDescent="0.2">
      <c r="A183" s="224">
        <f>FACTURAS!B414</f>
        <v>0</v>
      </c>
      <c r="B183" s="225" t="str">
        <f>IF(FACTURAS!D414=0,"",FACTURAS!D414)</f>
        <v/>
      </c>
      <c r="C183" s="225" t="str">
        <f t="shared" si="4"/>
        <v xml:space="preserve">0 </v>
      </c>
      <c r="D183" s="226" t="e">
        <f>VLOOKUP(A183,BDPRODUCTOS!B:M,11,0)</f>
        <v>#N/A</v>
      </c>
      <c r="E183" s="227" t="str">
        <f>BDFACTURAS!A414</f>
        <v/>
      </c>
      <c r="F183" s="225" t="e">
        <f>VLOOKUP(A183,BDPRODUCTOS!B:M,10,0)</f>
        <v>#N/A</v>
      </c>
      <c r="G183" s="218" t="e">
        <f t="shared" si="5"/>
        <v>#N/A</v>
      </c>
    </row>
    <row r="184" spans="1:7" x14ac:dyDescent="0.2">
      <c r="A184" s="213">
        <f>FACTURAS!B433</f>
        <v>0</v>
      </c>
      <c r="B184" s="225" t="str">
        <f>IF(FACTURAS!D433=0,"",FACTURAS!D433)</f>
        <v/>
      </c>
      <c r="C184" s="214" t="str">
        <f t="shared" si="4"/>
        <v xml:space="preserve">0 </v>
      </c>
      <c r="D184" s="228" t="e">
        <f>VLOOKUP(A184,BDPRODUCTOS!B:M,11,0)</f>
        <v>#N/A</v>
      </c>
      <c r="E184" s="216" t="str">
        <f>BDFACTURAS!A433</f>
        <v/>
      </c>
      <c r="F184" s="214" t="e">
        <f>VLOOKUP(A184,BDPRODUCTOS!B:M,10,0)</f>
        <v>#N/A</v>
      </c>
      <c r="G184" s="218" t="e">
        <f t="shared" si="5"/>
        <v>#N/A</v>
      </c>
    </row>
    <row r="185" spans="1:7" x14ac:dyDescent="0.2">
      <c r="A185" s="219">
        <f>FACTURAS!B434</f>
        <v>0</v>
      </c>
      <c r="B185" s="220" t="str">
        <f>IF(FACTURAS!D434=0,"",FACTURAS!D434)</f>
        <v/>
      </c>
      <c r="C185" s="220" t="str">
        <f t="shared" si="4"/>
        <v xml:space="preserve">0 </v>
      </c>
      <c r="D185" s="221" t="e">
        <f>VLOOKUP(A185,BDPRODUCTOS!B:M,11,0)</f>
        <v>#N/A</v>
      </c>
      <c r="E185" s="222" t="str">
        <f>BDFACTURAS!A434</f>
        <v/>
      </c>
      <c r="F185" s="220" t="e">
        <f>VLOOKUP(A185,BDPRODUCTOS!B:M,10,0)</f>
        <v>#N/A</v>
      </c>
      <c r="G185" s="218" t="e">
        <f t="shared" si="5"/>
        <v>#N/A</v>
      </c>
    </row>
    <row r="186" spans="1:7" x14ac:dyDescent="0.2">
      <c r="A186" s="219">
        <f>FACTURAS!B435</f>
        <v>0</v>
      </c>
      <c r="B186" s="220" t="str">
        <f>IF(FACTURAS!D435=0,"",FACTURAS!D435)</f>
        <v/>
      </c>
      <c r="C186" s="220" t="str">
        <f t="shared" si="4"/>
        <v xml:space="preserve">0 </v>
      </c>
      <c r="D186" s="221" t="e">
        <f>VLOOKUP(A186,BDPRODUCTOS!B:M,11,0)</f>
        <v>#N/A</v>
      </c>
      <c r="E186" s="222" t="str">
        <f>BDFACTURAS!A435</f>
        <v/>
      </c>
      <c r="F186" s="220" t="e">
        <f>VLOOKUP(A186,BDPRODUCTOS!B:M,10,0)</f>
        <v>#N/A</v>
      </c>
      <c r="G186" s="218" t="e">
        <f t="shared" si="5"/>
        <v>#N/A</v>
      </c>
    </row>
    <row r="187" spans="1:7" x14ac:dyDescent="0.2">
      <c r="A187" s="219">
        <f>FACTURAS!B436</f>
        <v>0</v>
      </c>
      <c r="B187" s="220" t="str">
        <f>IF(FACTURAS!D436=0,"",FACTURAS!D436)</f>
        <v/>
      </c>
      <c r="C187" s="220" t="str">
        <f t="shared" si="4"/>
        <v xml:space="preserve">0 </v>
      </c>
      <c r="D187" s="221" t="e">
        <f>VLOOKUP(A187,BDPRODUCTOS!B:M,11,0)</f>
        <v>#N/A</v>
      </c>
      <c r="E187" s="222" t="str">
        <f>BDFACTURAS!A436</f>
        <v/>
      </c>
      <c r="F187" s="220" t="e">
        <f>VLOOKUP(A187,BDPRODUCTOS!B:M,10,0)</f>
        <v>#N/A</v>
      </c>
      <c r="G187" s="218" t="e">
        <f t="shared" si="5"/>
        <v>#N/A</v>
      </c>
    </row>
    <row r="188" spans="1:7" x14ac:dyDescent="0.2">
      <c r="A188" s="219">
        <f>FACTURAS!B437</f>
        <v>0</v>
      </c>
      <c r="B188" s="220" t="str">
        <f>IF(FACTURAS!D437=0,"",FACTURAS!D437)</f>
        <v/>
      </c>
      <c r="C188" s="220" t="str">
        <f t="shared" si="4"/>
        <v xml:space="preserve">0 </v>
      </c>
      <c r="D188" s="221" t="e">
        <f>VLOOKUP(A188,BDPRODUCTOS!B:M,11,0)</f>
        <v>#N/A</v>
      </c>
      <c r="E188" s="222" t="str">
        <f>BDFACTURAS!A437</f>
        <v/>
      </c>
      <c r="F188" s="220" t="e">
        <f>VLOOKUP(A188,BDPRODUCTOS!B:M,10,0)</f>
        <v>#N/A</v>
      </c>
      <c r="G188" s="218" t="e">
        <f t="shared" si="5"/>
        <v>#N/A</v>
      </c>
    </row>
    <row r="189" spans="1:7" x14ac:dyDescent="0.2">
      <c r="A189" s="219">
        <f>FACTURAS!B438</f>
        <v>0</v>
      </c>
      <c r="B189" s="220" t="str">
        <f>IF(FACTURAS!D438=0,"",FACTURAS!D438)</f>
        <v/>
      </c>
      <c r="C189" s="220" t="str">
        <f t="shared" si="4"/>
        <v xml:space="preserve">0 </v>
      </c>
      <c r="D189" s="221" t="e">
        <f>VLOOKUP(A189,BDPRODUCTOS!B:M,11,0)</f>
        <v>#N/A</v>
      </c>
      <c r="E189" s="222" t="str">
        <f>BDFACTURAS!A438</f>
        <v/>
      </c>
      <c r="F189" s="220" t="e">
        <f>VLOOKUP(A189,BDPRODUCTOS!B:M,10,0)</f>
        <v>#N/A</v>
      </c>
      <c r="G189" s="218" t="e">
        <f t="shared" si="5"/>
        <v>#N/A</v>
      </c>
    </row>
    <row r="190" spans="1:7" x14ac:dyDescent="0.2">
      <c r="A190" s="219">
        <f>FACTURAS!B439</f>
        <v>0</v>
      </c>
      <c r="B190" s="220" t="str">
        <f>IF(FACTURAS!D439=0,"",FACTURAS!D439)</f>
        <v/>
      </c>
      <c r="C190" s="220" t="str">
        <f t="shared" si="4"/>
        <v xml:space="preserve">0 </v>
      </c>
      <c r="D190" s="221" t="e">
        <f>VLOOKUP(A190,BDPRODUCTOS!B:M,11,0)</f>
        <v>#N/A</v>
      </c>
      <c r="E190" s="222" t="str">
        <f>BDFACTURAS!A439</f>
        <v/>
      </c>
      <c r="F190" s="220" t="e">
        <f>VLOOKUP(A190,BDPRODUCTOS!B:M,10,0)</f>
        <v>#N/A</v>
      </c>
      <c r="G190" s="218" t="e">
        <f t="shared" si="5"/>
        <v>#N/A</v>
      </c>
    </row>
    <row r="191" spans="1:7" x14ac:dyDescent="0.2">
      <c r="A191" s="219">
        <f>FACTURAS!B440</f>
        <v>0</v>
      </c>
      <c r="B191" s="220" t="str">
        <f>IF(FACTURAS!D440=0,"",FACTURAS!D440)</f>
        <v/>
      </c>
      <c r="C191" s="220" t="str">
        <f t="shared" si="4"/>
        <v xml:space="preserve">0 </v>
      </c>
      <c r="D191" s="221" t="e">
        <f>VLOOKUP(A191,BDPRODUCTOS!B:M,11,0)</f>
        <v>#N/A</v>
      </c>
      <c r="E191" s="222" t="str">
        <f>BDFACTURAS!A440</f>
        <v/>
      </c>
      <c r="F191" s="220" t="e">
        <f>VLOOKUP(A191,BDPRODUCTOS!B:M,10,0)</f>
        <v>#N/A</v>
      </c>
      <c r="G191" s="218" t="e">
        <f t="shared" si="5"/>
        <v>#N/A</v>
      </c>
    </row>
    <row r="192" spans="1:7" x14ac:dyDescent="0.2">
      <c r="A192" s="219">
        <f>FACTURAS!B441</f>
        <v>0</v>
      </c>
      <c r="B192" s="220" t="str">
        <f>IF(FACTURAS!D441=0,"",FACTURAS!D441)</f>
        <v/>
      </c>
      <c r="C192" s="220" t="str">
        <f t="shared" si="4"/>
        <v xml:space="preserve">0 </v>
      </c>
      <c r="D192" s="221" t="e">
        <f>VLOOKUP(A192,BDPRODUCTOS!B:M,11,0)</f>
        <v>#N/A</v>
      </c>
      <c r="E192" s="222" t="str">
        <f>BDFACTURAS!A441</f>
        <v/>
      </c>
      <c r="F192" s="220" t="e">
        <f>VLOOKUP(A192,BDPRODUCTOS!B:M,10,0)</f>
        <v>#N/A</v>
      </c>
      <c r="G192" s="218" t="e">
        <f t="shared" si="5"/>
        <v>#N/A</v>
      </c>
    </row>
    <row r="193" spans="1:7" x14ac:dyDescent="0.2">
      <c r="A193" s="219">
        <f>FACTURAS!B442</f>
        <v>0</v>
      </c>
      <c r="B193" s="220" t="str">
        <f>IF(FACTURAS!D442=0,"",FACTURAS!D442)</f>
        <v/>
      </c>
      <c r="C193" s="220" t="str">
        <f t="shared" si="4"/>
        <v xml:space="preserve">0 </v>
      </c>
      <c r="D193" s="221" t="e">
        <f>VLOOKUP(A193,BDPRODUCTOS!B:M,11,0)</f>
        <v>#N/A</v>
      </c>
      <c r="E193" s="222" t="str">
        <f>BDFACTURAS!A442</f>
        <v/>
      </c>
      <c r="F193" s="220" t="e">
        <f>VLOOKUP(A193,BDPRODUCTOS!B:M,10,0)</f>
        <v>#N/A</v>
      </c>
      <c r="G193" s="218" t="e">
        <f t="shared" si="5"/>
        <v>#N/A</v>
      </c>
    </row>
    <row r="194" spans="1:7" x14ac:dyDescent="0.2">
      <c r="A194" s="219">
        <f>FACTURAS!B443</f>
        <v>0</v>
      </c>
      <c r="B194" s="220" t="str">
        <f>IF(FACTURAS!D443=0,"",FACTURAS!D443)</f>
        <v/>
      </c>
      <c r="C194" s="220" t="str">
        <f t="shared" si="4"/>
        <v xml:space="preserve">0 </v>
      </c>
      <c r="D194" s="221" t="e">
        <f>VLOOKUP(A194,BDPRODUCTOS!B:M,11,0)</f>
        <v>#N/A</v>
      </c>
      <c r="E194" s="222" t="str">
        <f>BDFACTURAS!A443</f>
        <v/>
      </c>
      <c r="F194" s="220" t="e">
        <f>VLOOKUP(A194,BDPRODUCTOS!B:M,10,0)</f>
        <v>#N/A</v>
      </c>
      <c r="G194" s="218" t="e">
        <f t="shared" si="5"/>
        <v>#N/A</v>
      </c>
    </row>
    <row r="195" spans="1:7" x14ac:dyDescent="0.2">
      <c r="A195" s="219">
        <f>FACTURAS!B444</f>
        <v>0</v>
      </c>
      <c r="B195" s="220" t="str">
        <f>IF(FACTURAS!D444=0,"",FACTURAS!D444)</f>
        <v/>
      </c>
      <c r="C195" s="220" t="str">
        <f t="shared" ref="C195:C258" si="6">A195&amp;" "&amp;B195</f>
        <v xml:space="preserve">0 </v>
      </c>
      <c r="D195" s="221" t="e">
        <f>VLOOKUP(A195,BDPRODUCTOS!B:M,11,0)</f>
        <v>#N/A</v>
      </c>
      <c r="E195" s="222" t="str">
        <f>BDFACTURAS!A444</f>
        <v/>
      </c>
      <c r="F195" s="220" t="e">
        <f>VLOOKUP(A195,BDPRODUCTOS!B:M,10,0)</f>
        <v>#N/A</v>
      </c>
      <c r="G195" s="218" t="e">
        <f t="shared" ref="G195:G258" si="7">D195*E195</f>
        <v>#N/A</v>
      </c>
    </row>
    <row r="196" spans="1:7" x14ac:dyDescent="0.2">
      <c r="A196" s="219">
        <f>FACTURAS!B445</f>
        <v>0</v>
      </c>
      <c r="B196" s="220" t="str">
        <f>IF(FACTURAS!D445=0,"",FACTURAS!D445)</f>
        <v/>
      </c>
      <c r="C196" s="220" t="str">
        <f t="shared" si="6"/>
        <v xml:space="preserve">0 </v>
      </c>
      <c r="D196" s="221" t="e">
        <f>VLOOKUP(A196,BDPRODUCTOS!B:M,11,0)</f>
        <v>#N/A</v>
      </c>
      <c r="E196" s="222" t="str">
        <f>BDFACTURAS!A445</f>
        <v/>
      </c>
      <c r="F196" s="220" t="e">
        <f>VLOOKUP(A196,BDPRODUCTOS!B:M,10,0)</f>
        <v>#N/A</v>
      </c>
      <c r="G196" s="218" t="e">
        <f t="shared" si="7"/>
        <v>#N/A</v>
      </c>
    </row>
    <row r="197" spans="1:7" x14ac:dyDescent="0.2">
      <c r="A197" s="224">
        <f>FACTURAS!B446</f>
        <v>0</v>
      </c>
      <c r="B197" s="225" t="str">
        <f>IF(FACTURAS!D446=0,"",FACTURAS!D446)</f>
        <v/>
      </c>
      <c r="C197" s="225" t="str">
        <f t="shared" si="6"/>
        <v xml:space="preserve">0 </v>
      </c>
      <c r="D197" s="226" t="e">
        <f>VLOOKUP(A197,BDPRODUCTOS!B:M,11,0)</f>
        <v>#N/A</v>
      </c>
      <c r="E197" s="227" t="str">
        <f>BDFACTURAS!A446</f>
        <v/>
      </c>
      <c r="F197" s="225" t="e">
        <f>VLOOKUP(A197,BDPRODUCTOS!B:M,10,0)</f>
        <v>#N/A</v>
      </c>
      <c r="G197" s="218" t="e">
        <f t="shared" si="7"/>
        <v>#N/A</v>
      </c>
    </row>
    <row r="198" spans="1:7" x14ac:dyDescent="0.2">
      <c r="A198" s="213">
        <f>FACTURAS!B465</f>
        <v>0</v>
      </c>
      <c r="B198" s="214" t="str">
        <f>IF(FACTURAS!D465=0,"",FACTURAS!D465)</f>
        <v/>
      </c>
      <c r="C198" s="214" t="str">
        <f t="shared" si="6"/>
        <v xml:space="preserve">0 </v>
      </c>
      <c r="D198" s="228" t="e">
        <f>VLOOKUP(A198,BDPRODUCTOS!B:M,11,0)</f>
        <v>#N/A</v>
      </c>
      <c r="E198" s="216" t="str">
        <f>BDFACTURAS!A465</f>
        <v/>
      </c>
      <c r="F198" s="214" t="e">
        <f>VLOOKUP(A198,BDPRODUCTOS!B:M,10,0)</f>
        <v>#N/A</v>
      </c>
      <c r="G198" s="218" t="e">
        <f t="shared" si="7"/>
        <v>#N/A</v>
      </c>
    </row>
    <row r="199" spans="1:7" x14ac:dyDescent="0.2">
      <c r="A199" s="219">
        <f>FACTURAS!B466</f>
        <v>0</v>
      </c>
      <c r="B199" s="220" t="str">
        <f>IF(FACTURAS!D466=0,"",FACTURAS!D466)</f>
        <v/>
      </c>
      <c r="C199" s="220" t="str">
        <f t="shared" si="6"/>
        <v xml:space="preserve">0 </v>
      </c>
      <c r="D199" s="221" t="e">
        <f>VLOOKUP(A199,BDPRODUCTOS!B:M,11,0)</f>
        <v>#N/A</v>
      </c>
      <c r="E199" s="222" t="str">
        <f>BDFACTURAS!A466</f>
        <v/>
      </c>
      <c r="F199" s="220" t="e">
        <f>VLOOKUP(A199,BDPRODUCTOS!B:M,10,0)</f>
        <v>#N/A</v>
      </c>
      <c r="G199" s="218" t="e">
        <f t="shared" si="7"/>
        <v>#N/A</v>
      </c>
    </row>
    <row r="200" spans="1:7" x14ac:dyDescent="0.2">
      <c r="A200" s="219">
        <f>FACTURAS!B467</f>
        <v>0</v>
      </c>
      <c r="B200" s="220" t="str">
        <f>IF(FACTURAS!D467=0,"",FACTURAS!D467)</f>
        <v/>
      </c>
      <c r="C200" s="220" t="str">
        <f t="shared" si="6"/>
        <v xml:space="preserve">0 </v>
      </c>
      <c r="D200" s="221" t="e">
        <f>VLOOKUP(A200,BDPRODUCTOS!B:M,11,0)</f>
        <v>#N/A</v>
      </c>
      <c r="E200" s="222" t="str">
        <f>BDFACTURAS!A467</f>
        <v/>
      </c>
      <c r="F200" s="220" t="e">
        <f>VLOOKUP(A200,BDPRODUCTOS!B:M,10,0)</f>
        <v>#N/A</v>
      </c>
      <c r="G200" s="218" t="e">
        <f t="shared" si="7"/>
        <v>#N/A</v>
      </c>
    </row>
    <row r="201" spans="1:7" x14ac:dyDescent="0.2">
      <c r="A201" s="219">
        <f>FACTURAS!B468</f>
        <v>0</v>
      </c>
      <c r="B201" s="220" t="str">
        <f>IF(FACTURAS!D468=0,"",FACTURAS!D468)</f>
        <v/>
      </c>
      <c r="C201" s="220" t="str">
        <f t="shared" si="6"/>
        <v xml:space="preserve">0 </v>
      </c>
      <c r="D201" s="221" t="e">
        <f>VLOOKUP(A201,BDPRODUCTOS!B:M,11,0)</f>
        <v>#N/A</v>
      </c>
      <c r="E201" s="222" t="str">
        <f>BDFACTURAS!A468</f>
        <v/>
      </c>
      <c r="F201" s="220" t="e">
        <f>VLOOKUP(A201,BDPRODUCTOS!B:M,10,0)</f>
        <v>#N/A</v>
      </c>
      <c r="G201" s="218" t="e">
        <f t="shared" si="7"/>
        <v>#N/A</v>
      </c>
    </row>
    <row r="202" spans="1:7" x14ac:dyDescent="0.2">
      <c r="A202" s="219">
        <f>FACTURAS!B469</f>
        <v>0</v>
      </c>
      <c r="B202" s="220" t="str">
        <f>IF(FACTURAS!D469=0,"",FACTURAS!D469)</f>
        <v/>
      </c>
      <c r="C202" s="220" t="str">
        <f t="shared" si="6"/>
        <v xml:space="preserve">0 </v>
      </c>
      <c r="D202" s="221" t="e">
        <f>VLOOKUP(A202,BDPRODUCTOS!B:M,11,0)</f>
        <v>#N/A</v>
      </c>
      <c r="E202" s="222" t="str">
        <f>BDFACTURAS!A469</f>
        <v/>
      </c>
      <c r="F202" s="220" t="e">
        <f>VLOOKUP(A202,BDPRODUCTOS!B:M,10,0)</f>
        <v>#N/A</v>
      </c>
      <c r="G202" s="218" t="e">
        <f t="shared" si="7"/>
        <v>#N/A</v>
      </c>
    </row>
    <row r="203" spans="1:7" x14ac:dyDescent="0.2">
      <c r="A203" s="219">
        <f>FACTURAS!B470</f>
        <v>0</v>
      </c>
      <c r="B203" s="220" t="str">
        <f>IF(FACTURAS!D470=0,"",FACTURAS!D470)</f>
        <v/>
      </c>
      <c r="C203" s="220" t="str">
        <f t="shared" si="6"/>
        <v xml:space="preserve">0 </v>
      </c>
      <c r="D203" s="221" t="e">
        <f>VLOOKUP(A203,BDPRODUCTOS!B:M,11,0)</f>
        <v>#N/A</v>
      </c>
      <c r="E203" s="222" t="str">
        <f>BDFACTURAS!A470</f>
        <v/>
      </c>
      <c r="F203" s="220" t="e">
        <f>VLOOKUP(A203,BDPRODUCTOS!B:M,10,0)</f>
        <v>#N/A</v>
      </c>
      <c r="G203" s="218" t="e">
        <f t="shared" si="7"/>
        <v>#N/A</v>
      </c>
    </row>
    <row r="204" spans="1:7" x14ac:dyDescent="0.2">
      <c r="A204" s="219">
        <f>FACTURAS!B471</f>
        <v>0</v>
      </c>
      <c r="B204" s="220" t="str">
        <f>IF(FACTURAS!D471=0,"",FACTURAS!D471)</f>
        <v/>
      </c>
      <c r="C204" s="220" t="str">
        <f t="shared" si="6"/>
        <v xml:space="preserve">0 </v>
      </c>
      <c r="D204" s="221" t="e">
        <f>VLOOKUP(A204,BDPRODUCTOS!B:M,11,0)</f>
        <v>#N/A</v>
      </c>
      <c r="E204" s="222" t="str">
        <f>BDFACTURAS!A471</f>
        <v/>
      </c>
      <c r="F204" s="220" t="e">
        <f>VLOOKUP(A204,BDPRODUCTOS!B:M,10,0)</f>
        <v>#N/A</v>
      </c>
      <c r="G204" s="218" t="e">
        <f t="shared" si="7"/>
        <v>#N/A</v>
      </c>
    </row>
    <row r="205" spans="1:7" x14ac:dyDescent="0.2">
      <c r="A205" s="219">
        <f>FACTURAS!B472</f>
        <v>0</v>
      </c>
      <c r="B205" s="220" t="str">
        <f>IF(FACTURAS!D472=0,"",FACTURAS!D472)</f>
        <v/>
      </c>
      <c r="C205" s="220" t="str">
        <f t="shared" si="6"/>
        <v xml:space="preserve">0 </v>
      </c>
      <c r="D205" s="221" t="e">
        <f>VLOOKUP(A205,BDPRODUCTOS!B:M,11,0)</f>
        <v>#N/A</v>
      </c>
      <c r="E205" s="222" t="str">
        <f>BDFACTURAS!A472</f>
        <v/>
      </c>
      <c r="F205" s="220" t="e">
        <f>VLOOKUP(A205,BDPRODUCTOS!B:M,10,0)</f>
        <v>#N/A</v>
      </c>
      <c r="G205" s="218" t="e">
        <f t="shared" si="7"/>
        <v>#N/A</v>
      </c>
    </row>
    <row r="206" spans="1:7" x14ac:dyDescent="0.2">
      <c r="A206" s="219">
        <f>FACTURAS!B473</f>
        <v>0</v>
      </c>
      <c r="B206" s="220" t="str">
        <f>IF(FACTURAS!D473=0,"",FACTURAS!D473)</f>
        <v/>
      </c>
      <c r="C206" s="220" t="str">
        <f t="shared" si="6"/>
        <v xml:space="preserve">0 </v>
      </c>
      <c r="D206" s="221" t="e">
        <f>VLOOKUP(A206,BDPRODUCTOS!B:M,11,0)</f>
        <v>#N/A</v>
      </c>
      <c r="E206" s="222" t="str">
        <f>BDFACTURAS!A473</f>
        <v/>
      </c>
      <c r="F206" s="220" t="e">
        <f>VLOOKUP(A206,BDPRODUCTOS!B:M,10,0)</f>
        <v>#N/A</v>
      </c>
      <c r="G206" s="218" t="e">
        <f t="shared" si="7"/>
        <v>#N/A</v>
      </c>
    </row>
    <row r="207" spans="1:7" x14ac:dyDescent="0.2">
      <c r="A207" s="219">
        <f>FACTURAS!B474</f>
        <v>0</v>
      </c>
      <c r="B207" s="220" t="str">
        <f>IF(FACTURAS!D474=0,"",FACTURAS!D474)</f>
        <v/>
      </c>
      <c r="C207" s="220" t="str">
        <f t="shared" si="6"/>
        <v xml:space="preserve">0 </v>
      </c>
      <c r="D207" s="221" t="e">
        <f>VLOOKUP(A207,BDPRODUCTOS!B:M,11,0)</f>
        <v>#N/A</v>
      </c>
      <c r="E207" s="222" t="str">
        <f>BDFACTURAS!A474</f>
        <v/>
      </c>
      <c r="F207" s="220" t="e">
        <f>VLOOKUP(A207,BDPRODUCTOS!B:M,10,0)</f>
        <v>#N/A</v>
      </c>
      <c r="G207" s="218" t="e">
        <f t="shared" si="7"/>
        <v>#N/A</v>
      </c>
    </row>
    <row r="208" spans="1:7" x14ac:dyDescent="0.2">
      <c r="A208" s="219">
        <f>FACTURAS!B475</f>
        <v>0</v>
      </c>
      <c r="B208" s="220" t="str">
        <f>IF(FACTURAS!D475=0,"",FACTURAS!D475)</f>
        <v/>
      </c>
      <c r="C208" s="220" t="str">
        <f t="shared" si="6"/>
        <v xml:space="preserve">0 </v>
      </c>
      <c r="D208" s="221" t="e">
        <f>VLOOKUP(A208,BDPRODUCTOS!B:M,11,0)</f>
        <v>#N/A</v>
      </c>
      <c r="E208" s="222" t="str">
        <f>BDFACTURAS!A475</f>
        <v/>
      </c>
      <c r="F208" s="220" t="e">
        <f>VLOOKUP(A208,BDPRODUCTOS!B:M,10,0)</f>
        <v>#N/A</v>
      </c>
      <c r="G208" s="218" t="e">
        <f t="shared" si="7"/>
        <v>#N/A</v>
      </c>
    </row>
    <row r="209" spans="1:7" x14ac:dyDescent="0.2">
      <c r="A209" s="219">
        <f>FACTURAS!B476</f>
        <v>0</v>
      </c>
      <c r="B209" s="220" t="str">
        <f>IF(FACTURAS!D476=0,"",FACTURAS!D476)</f>
        <v/>
      </c>
      <c r="C209" s="220" t="str">
        <f t="shared" si="6"/>
        <v xml:space="preserve">0 </v>
      </c>
      <c r="D209" s="221" t="e">
        <f>VLOOKUP(A209,BDPRODUCTOS!B:M,11,0)</f>
        <v>#N/A</v>
      </c>
      <c r="E209" s="222" t="str">
        <f>BDFACTURAS!A476</f>
        <v/>
      </c>
      <c r="F209" s="220" t="e">
        <f>VLOOKUP(A209,BDPRODUCTOS!B:M,10,0)</f>
        <v>#N/A</v>
      </c>
      <c r="G209" s="218" t="e">
        <f t="shared" si="7"/>
        <v>#N/A</v>
      </c>
    </row>
    <row r="210" spans="1:7" x14ac:dyDescent="0.2">
      <c r="A210" s="219">
        <f>FACTURAS!B477</f>
        <v>0</v>
      </c>
      <c r="B210" s="220" t="str">
        <f>IF(FACTURAS!D477=0,"",FACTURAS!D477)</f>
        <v/>
      </c>
      <c r="C210" s="220" t="str">
        <f t="shared" si="6"/>
        <v xml:space="preserve">0 </v>
      </c>
      <c r="D210" s="221" t="e">
        <f>VLOOKUP(A210,BDPRODUCTOS!B:M,11,0)</f>
        <v>#N/A</v>
      </c>
      <c r="E210" s="222" t="str">
        <f>BDFACTURAS!A477</f>
        <v/>
      </c>
      <c r="F210" s="220" t="e">
        <f>VLOOKUP(A210,BDPRODUCTOS!B:M,10,0)</f>
        <v>#N/A</v>
      </c>
      <c r="G210" s="218" t="e">
        <f t="shared" si="7"/>
        <v>#N/A</v>
      </c>
    </row>
    <row r="211" spans="1:7" x14ac:dyDescent="0.2">
      <c r="A211" s="224">
        <f>FACTURAS!B478</f>
        <v>0</v>
      </c>
      <c r="B211" s="225" t="str">
        <f>IF(FACTURAS!D478=0,"",FACTURAS!D478)</f>
        <v/>
      </c>
      <c r="C211" s="225" t="str">
        <f t="shared" si="6"/>
        <v xml:space="preserve">0 </v>
      </c>
      <c r="D211" s="226" t="e">
        <f>VLOOKUP(A211,BDPRODUCTOS!B:M,11,0)</f>
        <v>#N/A</v>
      </c>
      <c r="E211" s="227" t="str">
        <f>BDFACTURAS!A478</f>
        <v/>
      </c>
      <c r="F211" s="225" t="e">
        <f>VLOOKUP(A211,BDPRODUCTOS!B:M,10,0)</f>
        <v>#N/A</v>
      </c>
      <c r="G211" s="218" t="e">
        <f t="shared" si="7"/>
        <v>#N/A</v>
      </c>
    </row>
    <row r="212" spans="1:7" x14ac:dyDescent="0.2">
      <c r="A212" s="213">
        <f>FACTURAS!B497</f>
        <v>0</v>
      </c>
      <c r="B212" s="214" t="str">
        <f>IF(FACTURAS!D497=0,"",FACTURAS!D497)</f>
        <v/>
      </c>
      <c r="C212" s="214" t="str">
        <f t="shared" si="6"/>
        <v xml:space="preserve">0 </v>
      </c>
      <c r="D212" s="228" t="e">
        <f>VLOOKUP(A212,BDPRODUCTOS!B:M,11,0)</f>
        <v>#N/A</v>
      </c>
      <c r="E212" s="216" t="str">
        <f>BDFACTURAS!A497</f>
        <v/>
      </c>
      <c r="F212" s="214" t="e">
        <f>VLOOKUP(A212,BDPRODUCTOS!B:M,10,0)</f>
        <v>#N/A</v>
      </c>
      <c r="G212" s="218" t="e">
        <f t="shared" si="7"/>
        <v>#N/A</v>
      </c>
    </row>
    <row r="213" spans="1:7" x14ac:dyDescent="0.2">
      <c r="A213" s="219">
        <f>FACTURAS!B498</f>
        <v>0</v>
      </c>
      <c r="B213" s="220" t="str">
        <f>IF(FACTURAS!D498=0,"",FACTURAS!D498)</f>
        <v/>
      </c>
      <c r="C213" s="220" t="str">
        <f t="shared" si="6"/>
        <v xml:space="preserve">0 </v>
      </c>
      <c r="D213" s="221" t="e">
        <f>VLOOKUP(A213,BDPRODUCTOS!B:M,11,0)</f>
        <v>#N/A</v>
      </c>
      <c r="E213" s="222" t="str">
        <f>BDFACTURAS!A498</f>
        <v/>
      </c>
      <c r="F213" s="220" t="e">
        <f>VLOOKUP(A213,BDPRODUCTOS!B:M,10,0)</f>
        <v>#N/A</v>
      </c>
      <c r="G213" s="218" t="e">
        <f t="shared" si="7"/>
        <v>#N/A</v>
      </c>
    </row>
    <row r="214" spans="1:7" x14ac:dyDescent="0.2">
      <c r="A214" s="219">
        <f>FACTURAS!B499</f>
        <v>0</v>
      </c>
      <c r="B214" s="220" t="str">
        <f>IF(FACTURAS!D499=0,"",FACTURAS!D499)</f>
        <v/>
      </c>
      <c r="C214" s="220" t="str">
        <f t="shared" si="6"/>
        <v xml:space="preserve">0 </v>
      </c>
      <c r="D214" s="221" t="e">
        <f>VLOOKUP(A214,BDPRODUCTOS!B:M,11,0)</f>
        <v>#N/A</v>
      </c>
      <c r="E214" s="222" t="str">
        <f>BDFACTURAS!A499</f>
        <v/>
      </c>
      <c r="F214" s="220" t="e">
        <f>VLOOKUP(A214,BDPRODUCTOS!B:M,10,0)</f>
        <v>#N/A</v>
      </c>
      <c r="G214" s="218" t="e">
        <f t="shared" si="7"/>
        <v>#N/A</v>
      </c>
    </row>
    <row r="215" spans="1:7" x14ac:dyDescent="0.2">
      <c r="A215" s="219">
        <f>FACTURAS!B500</f>
        <v>0</v>
      </c>
      <c r="B215" s="220" t="str">
        <f>IF(FACTURAS!D500=0,"",FACTURAS!D500)</f>
        <v/>
      </c>
      <c r="C215" s="220" t="str">
        <f t="shared" si="6"/>
        <v xml:space="preserve">0 </v>
      </c>
      <c r="D215" s="221" t="e">
        <f>VLOOKUP(A215,BDPRODUCTOS!B:M,11,0)</f>
        <v>#N/A</v>
      </c>
      <c r="E215" s="222" t="str">
        <f>BDFACTURAS!A500</f>
        <v/>
      </c>
      <c r="F215" s="220" t="e">
        <f>VLOOKUP(A215,BDPRODUCTOS!B:M,10,0)</f>
        <v>#N/A</v>
      </c>
      <c r="G215" s="218" t="e">
        <f t="shared" si="7"/>
        <v>#N/A</v>
      </c>
    </row>
    <row r="216" spans="1:7" x14ac:dyDescent="0.2">
      <c r="A216" s="219">
        <f>FACTURAS!B501</f>
        <v>0</v>
      </c>
      <c r="B216" s="220" t="str">
        <f>IF(FACTURAS!D501=0,"",FACTURAS!D501)</f>
        <v/>
      </c>
      <c r="C216" s="220" t="str">
        <f t="shared" si="6"/>
        <v xml:space="preserve">0 </v>
      </c>
      <c r="D216" s="221" t="e">
        <f>VLOOKUP(A216,BDPRODUCTOS!B:M,11,0)</f>
        <v>#N/A</v>
      </c>
      <c r="E216" s="222" t="str">
        <f>BDFACTURAS!A501</f>
        <v/>
      </c>
      <c r="F216" s="220" t="e">
        <f>VLOOKUP(A216,BDPRODUCTOS!B:M,10,0)</f>
        <v>#N/A</v>
      </c>
      <c r="G216" s="218" t="e">
        <f t="shared" si="7"/>
        <v>#N/A</v>
      </c>
    </row>
    <row r="217" spans="1:7" x14ac:dyDescent="0.2">
      <c r="A217" s="219">
        <f>FACTURAS!B502</f>
        <v>0</v>
      </c>
      <c r="B217" s="220" t="str">
        <f>IF(FACTURAS!D502=0,"",FACTURAS!D502)</f>
        <v/>
      </c>
      <c r="C217" s="220" t="str">
        <f t="shared" si="6"/>
        <v xml:space="preserve">0 </v>
      </c>
      <c r="D217" s="221" t="e">
        <f>VLOOKUP(A217,BDPRODUCTOS!B:M,11,0)</f>
        <v>#N/A</v>
      </c>
      <c r="E217" s="222" t="str">
        <f>BDFACTURAS!A502</f>
        <v/>
      </c>
      <c r="F217" s="220" t="e">
        <f>VLOOKUP(A217,BDPRODUCTOS!B:M,10,0)</f>
        <v>#N/A</v>
      </c>
      <c r="G217" s="218" t="e">
        <f t="shared" si="7"/>
        <v>#N/A</v>
      </c>
    </row>
    <row r="218" spans="1:7" x14ac:dyDescent="0.2">
      <c r="A218" s="219">
        <f>FACTURAS!B503</f>
        <v>0</v>
      </c>
      <c r="B218" s="220" t="str">
        <f>IF(FACTURAS!D503=0,"",FACTURAS!D503)</f>
        <v/>
      </c>
      <c r="C218" s="220" t="str">
        <f t="shared" si="6"/>
        <v xml:space="preserve">0 </v>
      </c>
      <c r="D218" s="221" t="e">
        <f>VLOOKUP(A218,BDPRODUCTOS!B:M,11,0)</f>
        <v>#N/A</v>
      </c>
      <c r="E218" s="222" t="str">
        <f>BDFACTURAS!A503</f>
        <v/>
      </c>
      <c r="F218" s="220" t="e">
        <f>VLOOKUP(A218,BDPRODUCTOS!B:M,10,0)</f>
        <v>#N/A</v>
      </c>
      <c r="G218" s="218" t="e">
        <f t="shared" si="7"/>
        <v>#N/A</v>
      </c>
    </row>
    <row r="219" spans="1:7" x14ac:dyDescent="0.2">
      <c r="A219" s="219">
        <f>FACTURAS!B504</f>
        <v>0</v>
      </c>
      <c r="B219" s="220" t="str">
        <f>IF(FACTURAS!D504=0,"",FACTURAS!D504)</f>
        <v/>
      </c>
      <c r="C219" s="220" t="str">
        <f t="shared" si="6"/>
        <v xml:space="preserve">0 </v>
      </c>
      <c r="D219" s="221" t="e">
        <f>VLOOKUP(A219,BDPRODUCTOS!B:M,11,0)</f>
        <v>#N/A</v>
      </c>
      <c r="E219" s="222" t="str">
        <f>BDFACTURAS!A504</f>
        <v/>
      </c>
      <c r="F219" s="220" t="e">
        <f>VLOOKUP(A219,BDPRODUCTOS!B:M,10,0)</f>
        <v>#N/A</v>
      </c>
      <c r="G219" s="218" t="e">
        <f t="shared" si="7"/>
        <v>#N/A</v>
      </c>
    </row>
    <row r="220" spans="1:7" x14ac:dyDescent="0.2">
      <c r="A220" s="219">
        <f>FACTURAS!B505</f>
        <v>0</v>
      </c>
      <c r="B220" s="220" t="str">
        <f>IF(FACTURAS!D505=0,"",FACTURAS!D505)</f>
        <v/>
      </c>
      <c r="C220" s="220" t="str">
        <f t="shared" si="6"/>
        <v xml:space="preserve">0 </v>
      </c>
      <c r="D220" s="221" t="e">
        <f>VLOOKUP(A220,BDPRODUCTOS!B:M,11,0)</f>
        <v>#N/A</v>
      </c>
      <c r="E220" s="222" t="str">
        <f>BDFACTURAS!A505</f>
        <v/>
      </c>
      <c r="F220" s="220" t="e">
        <f>VLOOKUP(A220,BDPRODUCTOS!B:M,10,0)</f>
        <v>#N/A</v>
      </c>
      <c r="G220" s="218" t="e">
        <f t="shared" si="7"/>
        <v>#N/A</v>
      </c>
    </row>
    <row r="221" spans="1:7" x14ac:dyDescent="0.2">
      <c r="A221" s="219">
        <f>FACTURAS!B506</f>
        <v>0</v>
      </c>
      <c r="B221" s="220" t="str">
        <f>IF(FACTURAS!D506=0,"",FACTURAS!D506)</f>
        <v/>
      </c>
      <c r="C221" s="220" t="str">
        <f t="shared" si="6"/>
        <v xml:space="preserve">0 </v>
      </c>
      <c r="D221" s="221" t="e">
        <f>VLOOKUP(A221,BDPRODUCTOS!B:M,11,0)</f>
        <v>#N/A</v>
      </c>
      <c r="E221" s="222" t="str">
        <f>BDFACTURAS!A506</f>
        <v/>
      </c>
      <c r="F221" s="220" t="e">
        <f>VLOOKUP(A221,BDPRODUCTOS!B:M,10,0)</f>
        <v>#N/A</v>
      </c>
      <c r="G221" s="218" t="e">
        <f t="shared" si="7"/>
        <v>#N/A</v>
      </c>
    </row>
    <row r="222" spans="1:7" x14ac:dyDescent="0.2">
      <c r="A222" s="219">
        <f>FACTURAS!B507</f>
        <v>0</v>
      </c>
      <c r="B222" s="220" t="str">
        <f>IF(FACTURAS!D507=0,"",FACTURAS!D507)</f>
        <v/>
      </c>
      <c r="C222" s="220" t="str">
        <f t="shared" si="6"/>
        <v xml:space="preserve">0 </v>
      </c>
      <c r="D222" s="221" t="e">
        <f>VLOOKUP(A222,BDPRODUCTOS!B:M,11,0)</f>
        <v>#N/A</v>
      </c>
      <c r="E222" s="222" t="str">
        <f>BDFACTURAS!A507</f>
        <v/>
      </c>
      <c r="F222" s="220" t="e">
        <f>VLOOKUP(A222,BDPRODUCTOS!B:M,10,0)</f>
        <v>#N/A</v>
      </c>
      <c r="G222" s="218" t="e">
        <f t="shared" si="7"/>
        <v>#N/A</v>
      </c>
    </row>
    <row r="223" spans="1:7" x14ac:dyDescent="0.2">
      <c r="A223" s="219">
        <f>FACTURAS!B508</f>
        <v>0</v>
      </c>
      <c r="B223" s="220" t="str">
        <f>IF(FACTURAS!D508=0,"",FACTURAS!D508)</f>
        <v/>
      </c>
      <c r="C223" s="220" t="str">
        <f t="shared" si="6"/>
        <v xml:space="preserve">0 </v>
      </c>
      <c r="D223" s="221" t="e">
        <f>VLOOKUP(A223,BDPRODUCTOS!B:M,11,0)</f>
        <v>#N/A</v>
      </c>
      <c r="E223" s="222" t="str">
        <f>BDFACTURAS!A508</f>
        <v/>
      </c>
      <c r="F223" s="220" t="e">
        <f>VLOOKUP(A223,BDPRODUCTOS!B:M,10,0)</f>
        <v>#N/A</v>
      </c>
      <c r="G223" s="218" t="e">
        <f t="shared" si="7"/>
        <v>#N/A</v>
      </c>
    </row>
    <row r="224" spans="1:7" x14ac:dyDescent="0.2">
      <c r="A224" s="219">
        <f>FACTURAS!B509</f>
        <v>0</v>
      </c>
      <c r="B224" s="220" t="str">
        <f>IF(FACTURAS!D509=0,"",FACTURAS!D509)</f>
        <v/>
      </c>
      <c r="C224" s="220" t="str">
        <f t="shared" si="6"/>
        <v xml:space="preserve">0 </v>
      </c>
      <c r="D224" s="221" t="e">
        <f>VLOOKUP(A224,BDPRODUCTOS!B:M,11,0)</f>
        <v>#N/A</v>
      </c>
      <c r="E224" s="222" t="str">
        <f>BDFACTURAS!A509</f>
        <v/>
      </c>
      <c r="F224" s="220" t="e">
        <f>VLOOKUP(A224,BDPRODUCTOS!B:M,10,0)</f>
        <v>#N/A</v>
      </c>
      <c r="G224" s="218" t="e">
        <f t="shared" si="7"/>
        <v>#N/A</v>
      </c>
    </row>
    <row r="225" spans="1:7" x14ac:dyDescent="0.2">
      <c r="A225" s="224">
        <f>FACTURAS!B510</f>
        <v>0</v>
      </c>
      <c r="B225" s="225" t="str">
        <f>IF(FACTURAS!D510=0,"",FACTURAS!D510)</f>
        <v/>
      </c>
      <c r="C225" s="225" t="str">
        <f t="shared" si="6"/>
        <v xml:space="preserve">0 </v>
      </c>
      <c r="D225" s="226" t="e">
        <f>VLOOKUP(A225,BDPRODUCTOS!B:M,11,0)</f>
        <v>#N/A</v>
      </c>
      <c r="E225" s="227" t="str">
        <f>BDFACTURAS!A510</f>
        <v/>
      </c>
      <c r="F225" s="225" t="e">
        <f>VLOOKUP(A225,BDPRODUCTOS!B:M,10,0)</f>
        <v>#N/A</v>
      </c>
      <c r="G225" s="218" t="e">
        <f t="shared" si="7"/>
        <v>#N/A</v>
      </c>
    </row>
    <row r="226" spans="1:7" x14ac:dyDescent="0.2">
      <c r="A226" s="213">
        <f>FACTURAS!B529</f>
        <v>0</v>
      </c>
      <c r="B226" s="214" t="str">
        <f>IF(FACTURAS!D529=0,"",FACTURAS!D529)</f>
        <v/>
      </c>
      <c r="C226" s="214" t="str">
        <f t="shared" si="6"/>
        <v xml:space="preserve">0 </v>
      </c>
      <c r="D226" s="228" t="e">
        <f>VLOOKUP(A226,BDPRODUCTOS!B:M,11,0)</f>
        <v>#N/A</v>
      </c>
      <c r="E226" s="216" t="str">
        <f>BDFACTURAS!A529</f>
        <v/>
      </c>
      <c r="F226" s="214" t="e">
        <f>VLOOKUP(A226,BDPRODUCTOS!B:M,10,0)</f>
        <v>#N/A</v>
      </c>
      <c r="G226" s="218" t="e">
        <f t="shared" si="7"/>
        <v>#N/A</v>
      </c>
    </row>
    <row r="227" spans="1:7" x14ac:dyDescent="0.2">
      <c r="A227" s="219">
        <f>FACTURAS!B530</f>
        <v>0</v>
      </c>
      <c r="B227" s="220" t="str">
        <f>IF(FACTURAS!D530=0,"",FACTURAS!D530)</f>
        <v/>
      </c>
      <c r="C227" s="220" t="str">
        <f t="shared" si="6"/>
        <v xml:space="preserve">0 </v>
      </c>
      <c r="D227" s="221" t="e">
        <f>VLOOKUP(A227,BDPRODUCTOS!B:M,11,0)</f>
        <v>#N/A</v>
      </c>
      <c r="E227" s="222" t="str">
        <f>BDFACTURAS!A530</f>
        <v/>
      </c>
      <c r="F227" s="220" t="e">
        <f>VLOOKUP(A227,BDPRODUCTOS!B:M,10,0)</f>
        <v>#N/A</v>
      </c>
      <c r="G227" s="218" t="e">
        <f t="shared" si="7"/>
        <v>#N/A</v>
      </c>
    </row>
    <row r="228" spans="1:7" x14ac:dyDescent="0.2">
      <c r="A228" s="219">
        <f>FACTURAS!B531</f>
        <v>0</v>
      </c>
      <c r="B228" s="220" t="str">
        <f>IF(FACTURAS!D531=0,"",FACTURAS!D531)</f>
        <v/>
      </c>
      <c r="C228" s="220" t="str">
        <f t="shared" si="6"/>
        <v xml:space="preserve">0 </v>
      </c>
      <c r="D228" s="221" t="e">
        <f>VLOOKUP(A228,BDPRODUCTOS!B:M,11,0)</f>
        <v>#N/A</v>
      </c>
      <c r="E228" s="222" t="str">
        <f>BDFACTURAS!A531</f>
        <v/>
      </c>
      <c r="F228" s="220" t="e">
        <f>VLOOKUP(A228,BDPRODUCTOS!B:M,10,0)</f>
        <v>#N/A</v>
      </c>
      <c r="G228" s="218" t="e">
        <f t="shared" si="7"/>
        <v>#N/A</v>
      </c>
    </row>
    <row r="229" spans="1:7" x14ac:dyDescent="0.2">
      <c r="A229" s="219">
        <f>FACTURAS!B532</f>
        <v>0</v>
      </c>
      <c r="B229" s="220" t="str">
        <f>IF(FACTURAS!D532=0,"",FACTURAS!D532)</f>
        <v/>
      </c>
      <c r="C229" s="220" t="str">
        <f t="shared" si="6"/>
        <v xml:space="preserve">0 </v>
      </c>
      <c r="D229" s="221" t="e">
        <f>VLOOKUP(A229,BDPRODUCTOS!B:M,11,0)</f>
        <v>#N/A</v>
      </c>
      <c r="E229" s="222" t="str">
        <f>BDFACTURAS!A532</f>
        <v/>
      </c>
      <c r="F229" s="220" t="e">
        <f>VLOOKUP(A229,BDPRODUCTOS!B:M,10,0)</f>
        <v>#N/A</v>
      </c>
      <c r="G229" s="218" t="e">
        <f t="shared" si="7"/>
        <v>#N/A</v>
      </c>
    </row>
    <row r="230" spans="1:7" x14ac:dyDescent="0.2">
      <c r="A230" s="219">
        <f>FACTURAS!B533</f>
        <v>0</v>
      </c>
      <c r="B230" s="220" t="str">
        <f>IF(FACTURAS!D533=0,"",FACTURAS!D533)</f>
        <v/>
      </c>
      <c r="C230" s="220" t="str">
        <f t="shared" si="6"/>
        <v xml:space="preserve">0 </v>
      </c>
      <c r="D230" s="221" t="e">
        <f>VLOOKUP(A230,BDPRODUCTOS!B:M,11,0)</f>
        <v>#N/A</v>
      </c>
      <c r="E230" s="222" t="str">
        <f>BDFACTURAS!A533</f>
        <v/>
      </c>
      <c r="F230" s="220" t="e">
        <f>VLOOKUP(A230,BDPRODUCTOS!B:M,10,0)</f>
        <v>#N/A</v>
      </c>
      <c r="G230" s="218" t="e">
        <f t="shared" si="7"/>
        <v>#N/A</v>
      </c>
    </row>
    <row r="231" spans="1:7" x14ac:dyDescent="0.2">
      <c r="A231" s="219">
        <f>FACTURAS!B534</f>
        <v>0</v>
      </c>
      <c r="B231" s="220" t="str">
        <f>IF(FACTURAS!D534=0,"",FACTURAS!D534)</f>
        <v/>
      </c>
      <c r="C231" s="220" t="str">
        <f t="shared" si="6"/>
        <v xml:space="preserve">0 </v>
      </c>
      <c r="D231" s="221" t="e">
        <f>VLOOKUP(A231,BDPRODUCTOS!B:M,11,0)</f>
        <v>#N/A</v>
      </c>
      <c r="E231" s="222" t="str">
        <f>BDFACTURAS!A534</f>
        <v/>
      </c>
      <c r="F231" s="220" t="e">
        <f>VLOOKUP(A231,BDPRODUCTOS!B:M,10,0)</f>
        <v>#N/A</v>
      </c>
      <c r="G231" s="218" t="e">
        <f t="shared" si="7"/>
        <v>#N/A</v>
      </c>
    </row>
    <row r="232" spans="1:7" x14ac:dyDescent="0.2">
      <c r="A232" s="219">
        <f>FACTURAS!B535</f>
        <v>0</v>
      </c>
      <c r="B232" s="220" t="str">
        <f>IF(FACTURAS!D535=0,"",FACTURAS!D535)</f>
        <v/>
      </c>
      <c r="C232" s="220" t="str">
        <f t="shared" si="6"/>
        <v xml:space="preserve">0 </v>
      </c>
      <c r="D232" s="221" t="e">
        <f>VLOOKUP(A232,BDPRODUCTOS!B:M,11,0)</f>
        <v>#N/A</v>
      </c>
      <c r="E232" s="222" t="str">
        <f>BDFACTURAS!A535</f>
        <v/>
      </c>
      <c r="F232" s="220" t="e">
        <f>VLOOKUP(A232,BDPRODUCTOS!B:M,10,0)</f>
        <v>#N/A</v>
      </c>
      <c r="G232" s="218" t="e">
        <f t="shared" si="7"/>
        <v>#N/A</v>
      </c>
    </row>
    <row r="233" spans="1:7" x14ac:dyDescent="0.2">
      <c r="A233" s="219">
        <f>FACTURAS!B536</f>
        <v>0</v>
      </c>
      <c r="B233" s="220" t="str">
        <f>IF(FACTURAS!D536=0,"",FACTURAS!D536)</f>
        <v/>
      </c>
      <c r="C233" s="220" t="str">
        <f t="shared" si="6"/>
        <v xml:space="preserve">0 </v>
      </c>
      <c r="D233" s="221" t="e">
        <f>VLOOKUP(A233,BDPRODUCTOS!B:M,11,0)</f>
        <v>#N/A</v>
      </c>
      <c r="E233" s="222" t="str">
        <f>BDFACTURAS!A536</f>
        <v/>
      </c>
      <c r="F233" s="220" t="e">
        <f>VLOOKUP(A233,BDPRODUCTOS!B:M,10,0)</f>
        <v>#N/A</v>
      </c>
      <c r="G233" s="218" t="e">
        <f t="shared" si="7"/>
        <v>#N/A</v>
      </c>
    </row>
    <row r="234" spans="1:7" x14ac:dyDescent="0.2">
      <c r="A234" s="219">
        <f>FACTURAS!B537</f>
        <v>0</v>
      </c>
      <c r="B234" s="220" t="str">
        <f>IF(FACTURAS!D537=0,"",FACTURAS!D537)</f>
        <v/>
      </c>
      <c r="C234" s="220" t="str">
        <f t="shared" si="6"/>
        <v xml:space="preserve">0 </v>
      </c>
      <c r="D234" s="221" t="e">
        <f>VLOOKUP(A234,BDPRODUCTOS!B:M,11,0)</f>
        <v>#N/A</v>
      </c>
      <c r="E234" s="222" t="str">
        <f>BDFACTURAS!A537</f>
        <v/>
      </c>
      <c r="F234" s="220" t="e">
        <f>VLOOKUP(A234,BDPRODUCTOS!B:M,10,0)</f>
        <v>#N/A</v>
      </c>
      <c r="G234" s="218" t="e">
        <f t="shared" si="7"/>
        <v>#N/A</v>
      </c>
    </row>
    <row r="235" spans="1:7" x14ac:dyDescent="0.2">
      <c r="A235" s="219">
        <f>FACTURAS!B538</f>
        <v>0</v>
      </c>
      <c r="B235" s="220" t="str">
        <f>IF(FACTURAS!D538=0,"",FACTURAS!D538)</f>
        <v/>
      </c>
      <c r="C235" s="220" t="str">
        <f t="shared" si="6"/>
        <v xml:space="preserve">0 </v>
      </c>
      <c r="D235" s="221" t="e">
        <f>VLOOKUP(A235,BDPRODUCTOS!B:M,11,0)</f>
        <v>#N/A</v>
      </c>
      <c r="E235" s="222" t="str">
        <f>BDFACTURAS!A538</f>
        <v/>
      </c>
      <c r="F235" s="220" t="e">
        <f>VLOOKUP(A235,BDPRODUCTOS!B:M,10,0)</f>
        <v>#N/A</v>
      </c>
      <c r="G235" s="218" t="e">
        <f t="shared" si="7"/>
        <v>#N/A</v>
      </c>
    </row>
    <row r="236" spans="1:7" x14ac:dyDescent="0.2">
      <c r="A236" s="219">
        <f>FACTURAS!B539</f>
        <v>0</v>
      </c>
      <c r="B236" s="220" t="str">
        <f>IF(FACTURAS!D539=0,"",FACTURAS!D539)</f>
        <v/>
      </c>
      <c r="C236" s="220" t="str">
        <f t="shared" si="6"/>
        <v xml:space="preserve">0 </v>
      </c>
      <c r="D236" s="221" t="e">
        <f>VLOOKUP(A236,BDPRODUCTOS!B:M,11,0)</f>
        <v>#N/A</v>
      </c>
      <c r="E236" s="222" t="str">
        <f>BDFACTURAS!A539</f>
        <v/>
      </c>
      <c r="F236" s="220" t="e">
        <f>VLOOKUP(A236,BDPRODUCTOS!B:M,10,0)</f>
        <v>#N/A</v>
      </c>
      <c r="G236" s="218" t="e">
        <f t="shared" si="7"/>
        <v>#N/A</v>
      </c>
    </row>
    <row r="237" spans="1:7" x14ac:dyDescent="0.2">
      <c r="A237" s="219">
        <f>FACTURAS!B540</f>
        <v>0</v>
      </c>
      <c r="B237" s="220" t="str">
        <f>IF(FACTURAS!D540=0,"",FACTURAS!D540)</f>
        <v/>
      </c>
      <c r="C237" s="220" t="str">
        <f t="shared" si="6"/>
        <v xml:space="preserve">0 </v>
      </c>
      <c r="D237" s="221" t="e">
        <f>VLOOKUP(A237,BDPRODUCTOS!B:M,11,0)</f>
        <v>#N/A</v>
      </c>
      <c r="E237" s="222" t="str">
        <f>BDFACTURAS!A540</f>
        <v/>
      </c>
      <c r="F237" s="220" t="e">
        <f>VLOOKUP(A237,BDPRODUCTOS!B:M,10,0)</f>
        <v>#N/A</v>
      </c>
      <c r="G237" s="218" t="e">
        <f t="shared" si="7"/>
        <v>#N/A</v>
      </c>
    </row>
    <row r="238" spans="1:7" x14ac:dyDescent="0.2">
      <c r="A238" s="219">
        <f>FACTURAS!B541</f>
        <v>0</v>
      </c>
      <c r="B238" s="220" t="str">
        <f>IF(FACTURAS!D541=0,"",FACTURAS!D541)</f>
        <v/>
      </c>
      <c r="C238" s="220" t="str">
        <f t="shared" si="6"/>
        <v xml:space="preserve">0 </v>
      </c>
      <c r="D238" s="221" t="e">
        <f>VLOOKUP(A238,BDPRODUCTOS!B:M,11,0)</f>
        <v>#N/A</v>
      </c>
      <c r="E238" s="222" t="str">
        <f>BDFACTURAS!A541</f>
        <v/>
      </c>
      <c r="F238" s="220" t="e">
        <f>VLOOKUP(A238,BDPRODUCTOS!B:M,10,0)</f>
        <v>#N/A</v>
      </c>
      <c r="G238" s="218" t="e">
        <f t="shared" si="7"/>
        <v>#N/A</v>
      </c>
    </row>
    <row r="239" spans="1:7" x14ac:dyDescent="0.2">
      <c r="A239" s="224">
        <f>FACTURAS!B542</f>
        <v>0</v>
      </c>
      <c r="B239" s="225" t="str">
        <f>IF(FACTURAS!D542=0,"",FACTURAS!D542)</f>
        <v/>
      </c>
      <c r="C239" s="225" t="str">
        <f t="shared" si="6"/>
        <v xml:space="preserve">0 </v>
      </c>
      <c r="D239" s="226" t="e">
        <f>VLOOKUP(A239,BDPRODUCTOS!B:M,11,0)</f>
        <v>#N/A</v>
      </c>
      <c r="E239" s="227" t="str">
        <f>BDFACTURAS!A542</f>
        <v/>
      </c>
      <c r="F239" s="225" t="e">
        <f>VLOOKUP(A239,BDPRODUCTOS!B:M,10,0)</f>
        <v>#N/A</v>
      </c>
      <c r="G239" s="218" t="e">
        <f t="shared" si="7"/>
        <v>#N/A</v>
      </c>
    </row>
    <row r="240" spans="1:7" x14ac:dyDescent="0.2">
      <c r="A240" s="213">
        <f>FACTURAS!B561</f>
        <v>0</v>
      </c>
      <c r="B240" s="225" t="str">
        <f>IF(FACTURAS!D561=0,"",FACTURAS!D561)</f>
        <v/>
      </c>
      <c r="C240" s="214" t="str">
        <f t="shared" si="6"/>
        <v xml:space="preserve">0 </v>
      </c>
      <c r="D240" s="228" t="e">
        <f>VLOOKUP(A240,BDPRODUCTOS!B:M,11,0)</f>
        <v>#N/A</v>
      </c>
      <c r="E240" s="216" t="str">
        <f>BDFACTURAS!A561</f>
        <v/>
      </c>
      <c r="F240" s="214" t="e">
        <f>VLOOKUP(A240,BDPRODUCTOS!B:M,10,0)</f>
        <v>#N/A</v>
      </c>
      <c r="G240" s="218" t="e">
        <f t="shared" si="7"/>
        <v>#N/A</v>
      </c>
    </row>
    <row r="241" spans="1:7" x14ac:dyDescent="0.2">
      <c r="A241" s="219">
        <f>FACTURAS!B562</f>
        <v>0</v>
      </c>
      <c r="B241" s="220" t="str">
        <f>IF(FACTURAS!D562=0,"",FACTURAS!D562)</f>
        <v/>
      </c>
      <c r="C241" s="220" t="str">
        <f t="shared" si="6"/>
        <v xml:space="preserve">0 </v>
      </c>
      <c r="D241" s="221" t="e">
        <f>VLOOKUP(A241,BDPRODUCTOS!B:M,11,0)</f>
        <v>#N/A</v>
      </c>
      <c r="E241" s="222" t="str">
        <f>BDFACTURAS!A562</f>
        <v/>
      </c>
      <c r="F241" s="220" t="e">
        <f>VLOOKUP(A241,BDPRODUCTOS!B:M,10,0)</f>
        <v>#N/A</v>
      </c>
      <c r="G241" s="218" t="e">
        <f t="shared" si="7"/>
        <v>#N/A</v>
      </c>
    </row>
    <row r="242" spans="1:7" x14ac:dyDescent="0.2">
      <c r="A242" s="219">
        <f>FACTURAS!B563</f>
        <v>0</v>
      </c>
      <c r="B242" s="220" t="str">
        <f>IF(FACTURAS!D563=0,"",FACTURAS!D563)</f>
        <v/>
      </c>
      <c r="C242" s="220" t="str">
        <f t="shared" si="6"/>
        <v xml:space="preserve">0 </v>
      </c>
      <c r="D242" s="221" t="e">
        <f>VLOOKUP(A242,BDPRODUCTOS!B:M,11,0)</f>
        <v>#N/A</v>
      </c>
      <c r="E242" s="222" t="str">
        <f>BDFACTURAS!A563</f>
        <v/>
      </c>
      <c r="F242" s="220" t="e">
        <f>VLOOKUP(A242,BDPRODUCTOS!B:M,10,0)</f>
        <v>#N/A</v>
      </c>
      <c r="G242" s="218" t="e">
        <f t="shared" si="7"/>
        <v>#N/A</v>
      </c>
    </row>
    <row r="243" spans="1:7" x14ac:dyDescent="0.2">
      <c r="A243" s="219">
        <f>FACTURAS!B564</f>
        <v>0</v>
      </c>
      <c r="B243" s="220" t="str">
        <f>IF(FACTURAS!D564=0,"",FACTURAS!D564)</f>
        <v/>
      </c>
      <c r="C243" s="220" t="str">
        <f t="shared" si="6"/>
        <v xml:space="preserve">0 </v>
      </c>
      <c r="D243" s="221" t="e">
        <f>VLOOKUP(A243,BDPRODUCTOS!B:M,11,0)</f>
        <v>#N/A</v>
      </c>
      <c r="E243" s="222" t="str">
        <f>BDFACTURAS!A564</f>
        <v/>
      </c>
      <c r="F243" s="220" t="e">
        <f>VLOOKUP(A243,BDPRODUCTOS!B:M,10,0)</f>
        <v>#N/A</v>
      </c>
      <c r="G243" s="218" t="e">
        <f t="shared" si="7"/>
        <v>#N/A</v>
      </c>
    </row>
    <row r="244" spans="1:7" x14ac:dyDescent="0.2">
      <c r="A244" s="219">
        <f>FACTURAS!B565</f>
        <v>0</v>
      </c>
      <c r="B244" s="220" t="str">
        <f>IF(FACTURAS!D565=0,"",FACTURAS!D565)</f>
        <v/>
      </c>
      <c r="C244" s="220" t="str">
        <f t="shared" si="6"/>
        <v xml:space="preserve">0 </v>
      </c>
      <c r="D244" s="221" t="e">
        <f>VLOOKUP(A244,BDPRODUCTOS!B:M,11,0)</f>
        <v>#N/A</v>
      </c>
      <c r="E244" s="222" t="str">
        <f>BDFACTURAS!A565</f>
        <v/>
      </c>
      <c r="F244" s="220" t="e">
        <f>VLOOKUP(A244,BDPRODUCTOS!B:M,10,0)</f>
        <v>#N/A</v>
      </c>
      <c r="G244" s="218" t="e">
        <f t="shared" si="7"/>
        <v>#N/A</v>
      </c>
    </row>
    <row r="245" spans="1:7" x14ac:dyDescent="0.2">
      <c r="A245" s="219">
        <f>FACTURAS!B566</f>
        <v>0</v>
      </c>
      <c r="B245" s="220" t="str">
        <f>IF(FACTURAS!D566=0,"",FACTURAS!D566)</f>
        <v/>
      </c>
      <c r="C245" s="220" t="str">
        <f t="shared" si="6"/>
        <v xml:space="preserve">0 </v>
      </c>
      <c r="D245" s="221" t="e">
        <f>VLOOKUP(A245,BDPRODUCTOS!B:M,11,0)</f>
        <v>#N/A</v>
      </c>
      <c r="E245" s="222" t="str">
        <f>BDFACTURAS!A566</f>
        <v/>
      </c>
      <c r="F245" s="220" t="e">
        <f>VLOOKUP(A245,BDPRODUCTOS!B:M,10,0)</f>
        <v>#N/A</v>
      </c>
      <c r="G245" s="218" t="e">
        <f t="shared" si="7"/>
        <v>#N/A</v>
      </c>
    </row>
    <row r="246" spans="1:7" x14ac:dyDescent="0.2">
      <c r="A246" s="219">
        <f>FACTURAS!B567</f>
        <v>0</v>
      </c>
      <c r="B246" s="220" t="str">
        <f>IF(FACTURAS!D567=0,"",FACTURAS!D567)</f>
        <v/>
      </c>
      <c r="C246" s="220" t="str">
        <f t="shared" si="6"/>
        <v xml:space="preserve">0 </v>
      </c>
      <c r="D246" s="221" t="e">
        <f>VLOOKUP(A246,BDPRODUCTOS!B:M,11,0)</f>
        <v>#N/A</v>
      </c>
      <c r="E246" s="222" t="str">
        <f>BDFACTURAS!A567</f>
        <v/>
      </c>
      <c r="F246" s="220" t="e">
        <f>VLOOKUP(A246,BDPRODUCTOS!B:M,10,0)</f>
        <v>#N/A</v>
      </c>
      <c r="G246" s="218" t="e">
        <f t="shared" si="7"/>
        <v>#N/A</v>
      </c>
    </row>
    <row r="247" spans="1:7" x14ac:dyDescent="0.2">
      <c r="A247" s="219">
        <f>FACTURAS!B568</f>
        <v>0</v>
      </c>
      <c r="B247" s="220" t="str">
        <f>IF(FACTURAS!D568=0,"",FACTURAS!D568)</f>
        <v/>
      </c>
      <c r="C247" s="220" t="str">
        <f t="shared" si="6"/>
        <v xml:space="preserve">0 </v>
      </c>
      <c r="D247" s="221" t="e">
        <f>VLOOKUP(A247,BDPRODUCTOS!B:M,11,0)</f>
        <v>#N/A</v>
      </c>
      <c r="E247" s="222" t="str">
        <f>BDFACTURAS!A568</f>
        <v/>
      </c>
      <c r="F247" s="220" t="e">
        <f>VLOOKUP(A247,BDPRODUCTOS!B:M,10,0)</f>
        <v>#N/A</v>
      </c>
      <c r="G247" s="218" t="e">
        <f t="shared" si="7"/>
        <v>#N/A</v>
      </c>
    </row>
    <row r="248" spans="1:7" x14ac:dyDescent="0.2">
      <c r="A248" s="219">
        <f>FACTURAS!B569</f>
        <v>0</v>
      </c>
      <c r="B248" s="220" t="str">
        <f>IF(FACTURAS!D569=0,"",FACTURAS!D569)</f>
        <v/>
      </c>
      <c r="C248" s="220" t="str">
        <f t="shared" si="6"/>
        <v xml:space="preserve">0 </v>
      </c>
      <c r="D248" s="221" t="e">
        <f>VLOOKUP(A248,BDPRODUCTOS!B:M,11,0)</f>
        <v>#N/A</v>
      </c>
      <c r="E248" s="222" t="str">
        <f>BDFACTURAS!A569</f>
        <v/>
      </c>
      <c r="F248" s="220" t="e">
        <f>VLOOKUP(A248,BDPRODUCTOS!B:M,10,0)</f>
        <v>#N/A</v>
      </c>
      <c r="G248" s="218" t="e">
        <f t="shared" si="7"/>
        <v>#N/A</v>
      </c>
    </row>
    <row r="249" spans="1:7" x14ac:dyDescent="0.2">
      <c r="A249" s="219">
        <f>FACTURAS!B570</f>
        <v>0</v>
      </c>
      <c r="B249" s="220" t="str">
        <f>IF(FACTURAS!D570=0,"",FACTURAS!D570)</f>
        <v/>
      </c>
      <c r="C249" s="220" t="str">
        <f t="shared" si="6"/>
        <v xml:space="preserve">0 </v>
      </c>
      <c r="D249" s="221" t="e">
        <f>VLOOKUP(A249,BDPRODUCTOS!B:M,11,0)</f>
        <v>#N/A</v>
      </c>
      <c r="E249" s="222" t="str">
        <f>BDFACTURAS!A570</f>
        <v/>
      </c>
      <c r="F249" s="220" t="e">
        <f>VLOOKUP(A249,BDPRODUCTOS!B:M,10,0)</f>
        <v>#N/A</v>
      </c>
      <c r="G249" s="218" t="e">
        <f t="shared" si="7"/>
        <v>#N/A</v>
      </c>
    </row>
    <row r="250" spans="1:7" x14ac:dyDescent="0.2">
      <c r="A250" s="219">
        <f>FACTURAS!B571</f>
        <v>0</v>
      </c>
      <c r="B250" s="220" t="str">
        <f>IF(FACTURAS!D571=0,"",FACTURAS!D571)</f>
        <v/>
      </c>
      <c r="C250" s="220" t="str">
        <f t="shared" si="6"/>
        <v xml:space="preserve">0 </v>
      </c>
      <c r="D250" s="221" t="e">
        <f>VLOOKUP(A250,BDPRODUCTOS!B:M,11,0)</f>
        <v>#N/A</v>
      </c>
      <c r="E250" s="222" t="str">
        <f>BDFACTURAS!A571</f>
        <v/>
      </c>
      <c r="F250" s="220" t="e">
        <f>VLOOKUP(A250,BDPRODUCTOS!B:M,10,0)</f>
        <v>#N/A</v>
      </c>
      <c r="G250" s="218" t="e">
        <f t="shared" si="7"/>
        <v>#N/A</v>
      </c>
    </row>
    <row r="251" spans="1:7" x14ac:dyDescent="0.2">
      <c r="A251" s="219">
        <f>FACTURAS!B572</f>
        <v>0</v>
      </c>
      <c r="B251" s="220" t="str">
        <f>IF(FACTURAS!D572=0,"",FACTURAS!D572)</f>
        <v/>
      </c>
      <c r="C251" s="220" t="str">
        <f t="shared" si="6"/>
        <v xml:space="preserve">0 </v>
      </c>
      <c r="D251" s="221" t="e">
        <f>VLOOKUP(A251,BDPRODUCTOS!B:M,11,0)</f>
        <v>#N/A</v>
      </c>
      <c r="E251" s="222" t="str">
        <f>BDFACTURAS!A572</f>
        <v/>
      </c>
      <c r="F251" s="220" t="e">
        <f>VLOOKUP(A251,BDPRODUCTOS!B:M,10,0)</f>
        <v>#N/A</v>
      </c>
      <c r="G251" s="218" t="e">
        <f t="shared" si="7"/>
        <v>#N/A</v>
      </c>
    </row>
    <row r="252" spans="1:7" x14ac:dyDescent="0.2">
      <c r="A252" s="219">
        <f>FACTURAS!B573</f>
        <v>0</v>
      </c>
      <c r="B252" s="220" t="str">
        <f>IF(FACTURAS!D573=0,"",FACTURAS!D573)</f>
        <v/>
      </c>
      <c r="C252" s="220" t="str">
        <f t="shared" si="6"/>
        <v xml:space="preserve">0 </v>
      </c>
      <c r="D252" s="221" t="e">
        <f>VLOOKUP(A252,BDPRODUCTOS!B:M,11,0)</f>
        <v>#N/A</v>
      </c>
      <c r="E252" s="222" t="str">
        <f>BDFACTURAS!A573</f>
        <v/>
      </c>
      <c r="F252" s="220" t="e">
        <f>VLOOKUP(A252,BDPRODUCTOS!B:M,10,0)</f>
        <v>#N/A</v>
      </c>
      <c r="G252" s="218" t="e">
        <f t="shared" si="7"/>
        <v>#N/A</v>
      </c>
    </row>
    <row r="253" spans="1:7" x14ac:dyDescent="0.2">
      <c r="A253" s="224">
        <f>FACTURAS!B574</f>
        <v>0</v>
      </c>
      <c r="B253" s="225" t="str">
        <f>IF(FACTURAS!D574=0,"",FACTURAS!D574)</f>
        <v/>
      </c>
      <c r="C253" s="225" t="str">
        <f t="shared" si="6"/>
        <v xml:space="preserve">0 </v>
      </c>
      <c r="D253" s="226" t="e">
        <f>VLOOKUP(A253,BDPRODUCTOS!B:M,11,0)</f>
        <v>#N/A</v>
      </c>
      <c r="E253" s="227" t="str">
        <f>BDFACTURAS!A574</f>
        <v/>
      </c>
      <c r="F253" s="225" t="e">
        <f>VLOOKUP(A253,BDPRODUCTOS!B:M,10,0)</f>
        <v>#N/A</v>
      </c>
      <c r="G253" s="218" t="e">
        <f t="shared" si="7"/>
        <v>#N/A</v>
      </c>
    </row>
    <row r="254" spans="1:7" x14ac:dyDescent="0.2">
      <c r="A254" s="213">
        <f>FACTURAS!B593</f>
        <v>0</v>
      </c>
      <c r="B254" s="214" t="str">
        <f>IF(FACTURAS!D593=0,"",FACTURAS!D593)</f>
        <v/>
      </c>
      <c r="C254" s="214" t="str">
        <f t="shared" si="6"/>
        <v xml:space="preserve">0 </v>
      </c>
      <c r="D254" s="228" t="e">
        <f>VLOOKUP(A254,BDPRODUCTOS!B:M,11,0)</f>
        <v>#N/A</v>
      </c>
      <c r="E254" s="216" t="str">
        <f>BDFACTURAS!A593</f>
        <v/>
      </c>
      <c r="F254" s="214" t="e">
        <f>VLOOKUP(A254,BDPRODUCTOS!B:M,10,0)</f>
        <v>#N/A</v>
      </c>
      <c r="G254" s="218" t="e">
        <f t="shared" si="7"/>
        <v>#N/A</v>
      </c>
    </row>
    <row r="255" spans="1:7" x14ac:dyDescent="0.2">
      <c r="A255" s="219">
        <f>FACTURAS!B594</f>
        <v>0</v>
      </c>
      <c r="B255" s="220" t="str">
        <f>IF(FACTURAS!D594=0,"",FACTURAS!D594)</f>
        <v/>
      </c>
      <c r="C255" s="220" t="str">
        <f t="shared" si="6"/>
        <v xml:space="preserve">0 </v>
      </c>
      <c r="D255" s="221" t="e">
        <f>VLOOKUP(A255,BDPRODUCTOS!B:M,11,0)</f>
        <v>#N/A</v>
      </c>
      <c r="E255" s="222" t="str">
        <f>BDFACTURAS!A594</f>
        <v/>
      </c>
      <c r="F255" s="220" t="e">
        <f>VLOOKUP(A255,BDPRODUCTOS!B:M,10,0)</f>
        <v>#N/A</v>
      </c>
      <c r="G255" s="218" t="e">
        <f t="shared" si="7"/>
        <v>#N/A</v>
      </c>
    </row>
    <row r="256" spans="1:7" x14ac:dyDescent="0.2">
      <c r="A256" s="219">
        <f>FACTURAS!B595</f>
        <v>0</v>
      </c>
      <c r="B256" s="220" t="str">
        <f>IF(FACTURAS!D595=0,"",FACTURAS!D595)</f>
        <v/>
      </c>
      <c r="C256" s="220" t="str">
        <f t="shared" si="6"/>
        <v xml:space="preserve">0 </v>
      </c>
      <c r="D256" s="221" t="e">
        <f>VLOOKUP(A256,BDPRODUCTOS!B:M,11,0)</f>
        <v>#N/A</v>
      </c>
      <c r="E256" s="222" t="str">
        <f>BDFACTURAS!A595</f>
        <v/>
      </c>
      <c r="F256" s="220" t="e">
        <f>VLOOKUP(A256,BDPRODUCTOS!B:M,10,0)</f>
        <v>#N/A</v>
      </c>
      <c r="G256" s="218" t="e">
        <f t="shared" si="7"/>
        <v>#N/A</v>
      </c>
    </row>
    <row r="257" spans="1:7" x14ac:dyDescent="0.2">
      <c r="A257" s="219">
        <f>FACTURAS!B596</f>
        <v>0</v>
      </c>
      <c r="B257" s="220" t="str">
        <f>IF(FACTURAS!D596=0,"",FACTURAS!D596)</f>
        <v/>
      </c>
      <c r="C257" s="220" t="str">
        <f t="shared" si="6"/>
        <v xml:space="preserve">0 </v>
      </c>
      <c r="D257" s="221" t="e">
        <f>VLOOKUP(A257,BDPRODUCTOS!B:M,11,0)</f>
        <v>#N/A</v>
      </c>
      <c r="E257" s="222" t="str">
        <f>BDFACTURAS!A596</f>
        <v/>
      </c>
      <c r="F257" s="220" t="e">
        <f>VLOOKUP(A257,BDPRODUCTOS!B:M,10,0)</f>
        <v>#N/A</v>
      </c>
      <c r="G257" s="218" t="e">
        <f t="shared" si="7"/>
        <v>#N/A</v>
      </c>
    </row>
    <row r="258" spans="1:7" x14ac:dyDescent="0.2">
      <c r="A258" s="219">
        <f>FACTURAS!B597</f>
        <v>0</v>
      </c>
      <c r="B258" s="220" t="str">
        <f>IF(FACTURAS!D597=0,"",FACTURAS!D597)</f>
        <v/>
      </c>
      <c r="C258" s="220" t="str">
        <f t="shared" si="6"/>
        <v xml:space="preserve">0 </v>
      </c>
      <c r="D258" s="221" t="e">
        <f>VLOOKUP(A258,BDPRODUCTOS!B:M,11,0)</f>
        <v>#N/A</v>
      </c>
      <c r="E258" s="222" t="str">
        <f>BDFACTURAS!A597</f>
        <v/>
      </c>
      <c r="F258" s="220" t="e">
        <f>VLOOKUP(A258,BDPRODUCTOS!B:M,10,0)</f>
        <v>#N/A</v>
      </c>
      <c r="G258" s="218" t="e">
        <f t="shared" si="7"/>
        <v>#N/A</v>
      </c>
    </row>
    <row r="259" spans="1:7" x14ac:dyDescent="0.2">
      <c r="A259" s="219">
        <f>FACTURAS!B598</f>
        <v>0</v>
      </c>
      <c r="B259" s="220" t="str">
        <f>IF(FACTURAS!D598=0,"",FACTURAS!D598)</f>
        <v/>
      </c>
      <c r="C259" s="220" t="str">
        <f t="shared" ref="C259:C322" si="8">A259&amp;" "&amp;B259</f>
        <v xml:space="preserve">0 </v>
      </c>
      <c r="D259" s="221" t="e">
        <f>VLOOKUP(A259,BDPRODUCTOS!B:M,11,0)</f>
        <v>#N/A</v>
      </c>
      <c r="E259" s="222" t="str">
        <f>BDFACTURAS!A598</f>
        <v/>
      </c>
      <c r="F259" s="220" t="e">
        <f>VLOOKUP(A259,BDPRODUCTOS!B:M,10,0)</f>
        <v>#N/A</v>
      </c>
      <c r="G259" s="218" t="e">
        <f t="shared" ref="G259:G322" si="9">D259*E259</f>
        <v>#N/A</v>
      </c>
    </row>
    <row r="260" spans="1:7" x14ac:dyDescent="0.2">
      <c r="A260" s="219">
        <f>FACTURAS!B599</f>
        <v>0</v>
      </c>
      <c r="B260" s="220" t="str">
        <f>IF(FACTURAS!D599=0,"",FACTURAS!D599)</f>
        <v/>
      </c>
      <c r="C260" s="220" t="str">
        <f t="shared" si="8"/>
        <v xml:space="preserve">0 </v>
      </c>
      <c r="D260" s="221" t="e">
        <f>VLOOKUP(A260,BDPRODUCTOS!B:M,11,0)</f>
        <v>#N/A</v>
      </c>
      <c r="E260" s="222" t="str">
        <f>BDFACTURAS!A599</f>
        <v/>
      </c>
      <c r="F260" s="220" t="e">
        <f>VLOOKUP(A260,BDPRODUCTOS!B:M,10,0)</f>
        <v>#N/A</v>
      </c>
      <c r="G260" s="218" t="e">
        <f t="shared" si="9"/>
        <v>#N/A</v>
      </c>
    </row>
    <row r="261" spans="1:7" x14ac:dyDescent="0.2">
      <c r="A261" s="219">
        <f>FACTURAS!B600</f>
        <v>0</v>
      </c>
      <c r="B261" s="220" t="str">
        <f>IF(FACTURAS!D600=0,"",FACTURAS!D600)</f>
        <v/>
      </c>
      <c r="C261" s="220" t="str">
        <f t="shared" si="8"/>
        <v xml:space="preserve">0 </v>
      </c>
      <c r="D261" s="221" t="e">
        <f>VLOOKUP(A261,BDPRODUCTOS!B:M,11,0)</f>
        <v>#N/A</v>
      </c>
      <c r="E261" s="222" t="str">
        <f>BDFACTURAS!A600</f>
        <v/>
      </c>
      <c r="F261" s="220" t="e">
        <f>VLOOKUP(A261,BDPRODUCTOS!B:M,10,0)</f>
        <v>#N/A</v>
      </c>
      <c r="G261" s="218" t="e">
        <f t="shared" si="9"/>
        <v>#N/A</v>
      </c>
    </row>
    <row r="262" spans="1:7" x14ac:dyDescent="0.2">
      <c r="A262" s="219">
        <f>FACTURAS!B601</f>
        <v>0</v>
      </c>
      <c r="B262" s="220" t="str">
        <f>IF(FACTURAS!D601=0,"",FACTURAS!D601)</f>
        <v/>
      </c>
      <c r="C262" s="220" t="str">
        <f t="shared" si="8"/>
        <v xml:space="preserve">0 </v>
      </c>
      <c r="D262" s="221" t="e">
        <f>VLOOKUP(A262,BDPRODUCTOS!B:M,11,0)</f>
        <v>#N/A</v>
      </c>
      <c r="E262" s="222" t="str">
        <f>BDFACTURAS!A601</f>
        <v/>
      </c>
      <c r="F262" s="220" t="e">
        <f>VLOOKUP(A262,BDPRODUCTOS!B:M,10,0)</f>
        <v>#N/A</v>
      </c>
      <c r="G262" s="218" t="e">
        <f t="shared" si="9"/>
        <v>#N/A</v>
      </c>
    </row>
    <row r="263" spans="1:7" x14ac:dyDescent="0.2">
      <c r="A263" s="219">
        <f>FACTURAS!B602</f>
        <v>0</v>
      </c>
      <c r="B263" s="220" t="str">
        <f>IF(FACTURAS!D602=0,"",FACTURAS!D602)</f>
        <v/>
      </c>
      <c r="C263" s="220" t="str">
        <f t="shared" si="8"/>
        <v xml:space="preserve">0 </v>
      </c>
      <c r="D263" s="221" t="e">
        <f>VLOOKUP(A263,BDPRODUCTOS!B:M,11,0)</f>
        <v>#N/A</v>
      </c>
      <c r="E263" s="222" t="str">
        <f>BDFACTURAS!A602</f>
        <v/>
      </c>
      <c r="F263" s="220" t="e">
        <f>VLOOKUP(A263,BDPRODUCTOS!B:M,10,0)</f>
        <v>#N/A</v>
      </c>
      <c r="G263" s="218" t="e">
        <f t="shared" si="9"/>
        <v>#N/A</v>
      </c>
    </row>
    <row r="264" spans="1:7" x14ac:dyDescent="0.2">
      <c r="A264" s="219">
        <f>FACTURAS!B603</f>
        <v>0</v>
      </c>
      <c r="B264" s="220" t="str">
        <f>IF(FACTURAS!D603=0,"",FACTURAS!D603)</f>
        <v/>
      </c>
      <c r="C264" s="220" t="str">
        <f t="shared" si="8"/>
        <v xml:space="preserve">0 </v>
      </c>
      <c r="D264" s="221" t="e">
        <f>VLOOKUP(A264,BDPRODUCTOS!B:M,11,0)</f>
        <v>#N/A</v>
      </c>
      <c r="E264" s="222" t="str">
        <f>BDFACTURAS!A603</f>
        <v/>
      </c>
      <c r="F264" s="220" t="e">
        <f>VLOOKUP(A264,BDPRODUCTOS!B:M,10,0)</f>
        <v>#N/A</v>
      </c>
      <c r="G264" s="218" t="e">
        <f t="shared" si="9"/>
        <v>#N/A</v>
      </c>
    </row>
    <row r="265" spans="1:7" x14ac:dyDescent="0.2">
      <c r="A265" s="219">
        <f>FACTURAS!B604</f>
        <v>0</v>
      </c>
      <c r="B265" s="220" t="str">
        <f>IF(FACTURAS!D604=0,"",FACTURAS!D604)</f>
        <v/>
      </c>
      <c r="C265" s="220" t="str">
        <f t="shared" si="8"/>
        <v xml:space="preserve">0 </v>
      </c>
      <c r="D265" s="221" t="e">
        <f>VLOOKUP(A265,BDPRODUCTOS!B:M,11,0)</f>
        <v>#N/A</v>
      </c>
      <c r="E265" s="222" t="str">
        <f>BDFACTURAS!A604</f>
        <v/>
      </c>
      <c r="F265" s="220" t="e">
        <f>VLOOKUP(A265,BDPRODUCTOS!B:M,10,0)</f>
        <v>#N/A</v>
      </c>
      <c r="G265" s="218" t="e">
        <f t="shared" si="9"/>
        <v>#N/A</v>
      </c>
    </row>
    <row r="266" spans="1:7" x14ac:dyDescent="0.2">
      <c r="A266" s="219">
        <f>FACTURAS!B605</f>
        <v>0</v>
      </c>
      <c r="B266" s="220" t="str">
        <f>IF(FACTURAS!D605=0,"",FACTURAS!D605)</f>
        <v/>
      </c>
      <c r="C266" s="220" t="str">
        <f t="shared" si="8"/>
        <v xml:space="preserve">0 </v>
      </c>
      <c r="D266" s="221" t="e">
        <f>VLOOKUP(A266,BDPRODUCTOS!B:M,11,0)</f>
        <v>#N/A</v>
      </c>
      <c r="E266" s="222" t="str">
        <f>BDFACTURAS!A605</f>
        <v/>
      </c>
      <c r="F266" s="220" t="e">
        <f>VLOOKUP(A266,BDPRODUCTOS!B:M,10,0)</f>
        <v>#N/A</v>
      </c>
      <c r="G266" s="218" t="e">
        <f t="shared" si="9"/>
        <v>#N/A</v>
      </c>
    </row>
    <row r="267" spans="1:7" x14ac:dyDescent="0.2">
      <c r="A267" s="224">
        <f>FACTURAS!B606</f>
        <v>0</v>
      </c>
      <c r="B267" s="225" t="str">
        <f>IF(FACTURAS!D606=0,"",FACTURAS!D606)</f>
        <v/>
      </c>
      <c r="C267" s="225" t="str">
        <f t="shared" si="8"/>
        <v xml:space="preserve">0 </v>
      </c>
      <c r="D267" s="226" t="e">
        <f>VLOOKUP(A267,BDPRODUCTOS!B:M,11,0)</f>
        <v>#N/A</v>
      </c>
      <c r="E267" s="227" t="str">
        <f>BDFACTURAS!A606</f>
        <v/>
      </c>
      <c r="F267" s="225" t="e">
        <f>VLOOKUP(A267,BDPRODUCTOS!B:M,10,0)</f>
        <v>#N/A</v>
      </c>
      <c r="G267" s="218" t="e">
        <f t="shared" si="9"/>
        <v>#N/A</v>
      </c>
    </row>
    <row r="268" spans="1:7" x14ac:dyDescent="0.2">
      <c r="A268" s="229">
        <f>FACTURAS!B625</f>
        <v>0</v>
      </c>
      <c r="B268" s="230" t="str">
        <f>IF(FACTURAS!D625=0,"",FACTURAS!D625)</f>
        <v/>
      </c>
      <c r="C268" s="230" t="str">
        <f t="shared" si="8"/>
        <v xml:space="preserve">0 </v>
      </c>
      <c r="D268" s="228" t="e">
        <f>VLOOKUP(A268,BDPRODUCTOS!B:M,11,0)</f>
        <v>#N/A</v>
      </c>
      <c r="E268" s="231" t="str">
        <f>BDFACTURAS!A625</f>
        <v/>
      </c>
      <c r="F268" s="214" t="e">
        <f>VLOOKUP(A268,BDPRODUCTOS!B:M,10,0)</f>
        <v>#N/A</v>
      </c>
      <c r="G268" s="218" t="e">
        <f t="shared" si="9"/>
        <v>#N/A</v>
      </c>
    </row>
    <row r="269" spans="1:7" x14ac:dyDescent="0.2">
      <c r="A269" s="219">
        <f>FACTURAS!B626</f>
        <v>0</v>
      </c>
      <c r="B269" s="220" t="str">
        <f>IF(FACTURAS!D626=0,"",FACTURAS!D626)</f>
        <v/>
      </c>
      <c r="C269" s="220" t="str">
        <f t="shared" si="8"/>
        <v xml:space="preserve">0 </v>
      </c>
      <c r="D269" s="221" t="e">
        <f>VLOOKUP(A269,BDPRODUCTOS!B:M,11,0)</f>
        <v>#N/A</v>
      </c>
      <c r="E269" s="222" t="str">
        <f>BDFACTURAS!A626</f>
        <v/>
      </c>
      <c r="F269" s="220" t="e">
        <f>VLOOKUP(A269,BDPRODUCTOS!B:M,10,0)</f>
        <v>#N/A</v>
      </c>
      <c r="G269" s="218" t="e">
        <f t="shared" si="9"/>
        <v>#N/A</v>
      </c>
    </row>
    <row r="270" spans="1:7" x14ac:dyDescent="0.2">
      <c r="A270" s="219">
        <f>FACTURAS!B627</f>
        <v>0</v>
      </c>
      <c r="B270" s="220" t="str">
        <f>IF(FACTURAS!D627=0,"",FACTURAS!D627)</f>
        <v/>
      </c>
      <c r="C270" s="220" t="str">
        <f t="shared" si="8"/>
        <v xml:space="preserve">0 </v>
      </c>
      <c r="D270" s="221" t="e">
        <f>VLOOKUP(A270,BDPRODUCTOS!B:M,11,0)</f>
        <v>#N/A</v>
      </c>
      <c r="E270" s="222" t="str">
        <f>BDFACTURAS!A627</f>
        <v/>
      </c>
      <c r="F270" s="220" t="e">
        <f>VLOOKUP(A270,BDPRODUCTOS!B:M,10,0)</f>
        <v>#N/A</v>
      </c>
      <c r="G270" s="218" t="e">
        <f t="shared" si="9"/>
        <v>#N/A</v>
      </c>
    </row>
    <row r="271" spans="1:7" x14ac:dyDescent="0.2">
      <c r="A271" s="219">
        <f>FACTURAS!B628</f>
        <v>0</v>
      </c>
      <c r="B271" s="220" t="str">
        <f>IF(FACTURAS!D628=0,"",FACTURAS!D628)</f>
        <v/>
      </c>
      <c r="C271" s="220" t="str">
        <f t="shared" si="8"/>
        <v xml:space="preserve">0 </v>
      </c>
      <c r="D271" s="221" t="e">
        <f>VLOOKUP(A271,BDPRODUCTOS!B:M,11,0)</f>
        <v>#N/A</v>
      </c>
      <c r="E271" s="222" t="str">
        <f>BDFACTURAS!A628</f>
        <v/>
      </c>
      <c r="F271" s="220" t="e">
        <f>VLOOKUP(A271,BDPRODUCTOS!B:M,10,0)</f>
        <v>#N/A</v>
      </c>
      <c r="G271" s="218" t="e">
        <f t="shared" si="9"/>
        <v>#N/A</v>
      </c>
    </row>
    <row r="272" spans="1:7" x14ac:dyDescent="0.2">
      <c r="A272" s="219">
        <f>FACTURAS!B629</f>
        <v>0</v>
      </c>
      <c r="B272" s="220" t="str">
        <f>IF(FACTURAS!D629=0,"",FACTURAS!D629)</f>
        <v/>
      </c>
      <c r="C272" s="220" t="str">
        <f t="shared" si="8"/>
        <v xml:space="preserve">0 </v>
      </c>
      <c r="D272" s="221" t="e">
        <f>VLOOKUP(A272,BDPRODUCTOS!B:M,11,0)</f>
        <v>#N/A</v>
      </c>
      <c r="E272" s="222" t="str">
        <f>BDFACTURAS!A629</f>
        <v/>
      </c>
      <c r="F272" s="220" t="e">
        <f>VLOOKUP(A272,BDPRODUCTOS!B:M,10,0)</f>
        <v>#N/A</v>
      </c>
      <c r="G272" s="218" t="e">
        <f t="shared" si="9"/>
        <v>#N/A</v>
      </c>
    </row>
    <row r="273" spans="1:7" x14ac:dyDescent="0.2">
      <c r="A273" s="219">
        <f>FACTURAS!B630</f>
        <v>0</v>
      </c>
      <c r="B273" s="220" t="str">
        <f>IF(FACTURAS!D630=0,"",FACTURAS!D630)</f>
        <v/>
      </c>
      <c r="C273" s="220" t="str">
        <f t="shared" si="8"/>
        <v xml:space="preserve">0 </v>
      </c>
      <c r="D273" s="221" t="e">
        <f>VLOOKUP(A273,BDPRODUCTOS!B:M,11,0)</f>
        <v>#N/A</v>
      </c>
      <c r="E273" s="222" t="str">
        <f>BDFACTURAS!A630</f>
        <v/>
      </c>
      <c r="F273" s="220" t="e">
        <f>VLOOKUP(A273,BDPRODUCTOS!B:M,10,0)</f>
        <v>#N/A</v>
      </c>
      <c r="G273" s="218" t="e">
        <f t="shared" si="9"/>
        <v>#N/A</v>
      </c>
    </row>
    <row r="274" spans="1:7" x14ac:dyDescent="0.2">
      <c r="A274" s="219">
        <f>FACTURAS!B631</f>
        <v>0</v>
      </c>
      <c r="B274" s="220" t="str">
        <f>IF(FACTURAS!D631=0,"",FACTURAS!D631)</f>
        <v/>
      </c>
      <c r="C274" s="220" t="str">
        <f t="shared" si="8"/>
        <v xml:space="preserve">0 </v>
      </c>
      <c r="D274" s="221" t="e">
        <f>VLOOKUP(A274,BDPRODUCTOS!B:M,11,0)</f>
        <v>#N/A</v>
      </c>
      <c r="E274" s="222" t="str">
        <f>BDFACTURAS!A631</f>
        <v/>
      </c>
      <c r="F274" s="220" t="e">
        <f>VLOOKUP(A274,BDPRODUCTOS!B:M,10,0)</f>
        <v>#N/A</v>
      </c>
      <c r="G274" s="218" t="e">
        <f t="shared" si="9"/>
        <v>#N/A</v>
      </c>
    </row>
    <row r="275" spans="1:7" x14ac:dyDescent="0.2">
      <c r="A275" s="219">
        <f>FACTURAS!B632</f>
        <v>0</v>
      </c>
      <c r="B275" s="220" t="str">
        <f>IF(FACTURAS!D632=0,"",FACTURAS!D632)</f>
        <v/>
      </c>
      <c r="C275" s="220" t="str">
        <f t="shared" si="8"/>
        <v xml:space="preserve">0 </v>
      </c>
      <c r="D275" s="221" t="e">
        <f>VLOOKUP(A275,BDPRODUCTOS!B:M,11,0)</f>
        <v>#N/A</v>
      </c>
      <c r="E275" s="222" t="str">
        <f>BDFACTURAS!A632</f>
        <v/>
      </c>
      <c r="F275" s="220" t="e">
        <f>VLOOKUP(A275,BDPRODUCTOS!B:M,10,0)</f>
        <v>#N/A</v>
      </c>
      <c r="G275" s="218" t="e">
        <f t="shared" si="9"/>
        <v>#N/A</v>
      </c>
    </row>
    <row r="276" spans="1:7" x14ac:dyDescent="0.2">
      <c r="A276" s="219">
        <f>FACTURAS!B633</f>
        <v>0</v>
      </c>
      <c r="B276" s="220" t="str">
        <f>IF(FACTURAS!D633=0,"",FACTURAS!D633)</f>
        <v/>
      </c>
      <c r="C276" s="220" t="str">
        <f t="shared" si="8"/>
        <v xml:space="preserve">0 </v>
      </c>
      <c r="D276" s="221" t="e">
        <f>VLOOKUP(A276,BDPRODUCTOS!B:M,11,0)</f>
        <v>#N/A</v>
      </c>
      <c r="E276" s="222" t="str">
        <f>BDFACTURAS!A633</f>
        <v/>
      </c>
      <c r="F276" s="220" t="e">
        <f>VLOOKUP(A276,BDPRODUCTOS!B:M,10,0)</f>
        <v>#N/A</v>
      </c>
      <c r="G276" s="218" t="e">
        <f t="shared" si="9"/>
        <v>#N/A</v>
      </c>
    </row>
    <row r="277" spans="1:7" x14ac:dyDescent="0.2">
      <c r="A277" s="219">
        <f>FACTURAS!B634</f>
        <v>0</v>
      </c>
      <c r="B277" s="220" t="str">
        <f>IF(FACTURAS!D634=0,"",FACTURAS!D634)</f>
        <v/>
      </c>
      <c r="C277" s="220" t="str">
        <f t="shared" si="8"/>
        <v xml:space="preserve">0 </v>
      </c>
      <c r="D277" s="221" t="e">
        <f>VLOOKUP(A277,BDPRODUCTOS!B:M,11,0)</f>
        <v>#N/A</v>
      </c>
      <c r="E277" s="222" t="str">
        <f>BDFACTURAS!A634</f>
        <v/>
      </c>
      <c r="F277" s="220" t="e">
        <f>VLOOKUP(A277,BDPRODUCTOS!B:M,10,0)</f>
        <v>#N/A</v>
      </c>
      <c r="G277" s="218" t="e">
        <f t="shared" si="9"/>
        <v>#N/A</v>
      </c>
    </row>
    <row r="278" spans="1:7" x14ac:dyDescent="0.2">
      <c r="A278" s="219">
        <f>FACTURAS!B635</f>
        <v>0</v>
      </c>
      <c r="B278" s="220" t="str">
        <f>IF(FACTURAS!D635=0,"",FACTURAS!D635)</f>
        <v/>
      </c>
      <c r="C278" s="220" t="str">
        <f t="shared" si="8"/>
        <v xml:space="preserve">0 </v>
      </c>
      <c r="D278" s="221" t="e">
        <f>VLOOKUP(A278,BDPRODUCTOS!B:M,11,0)</f>
        <v>#N/A</v>
      </c>
      <c r="E278" s="222" t="str">
        <f>BDFACTURAS!A635</f>
        <v/>
      </c>
      <c r="F278" s="220" t="e">
        <f>VLOOKUP(A278,BDPRODUCTOS!B:M,10,0)</f>
        <v>#N/A</v>
      </c>
      <c r="G278" s="218" t="e">
        <f t="shared" si="9"/>
        <v>#N/A</v>
      </c>
    </row>
    <row r="279" spans="1:7" x14ac:dyDescent="0.2">
      <c r="A279" s="219">
        <f>FACTURAS!B636</f>
        <v>0</v>
      </c>
      <c r="B279" s="220" t="str">
        <f>IF(FACTURAS!D636=0,"",FACTURAS!D636)</f>
        <v/>
      </c>
      <c r="C279" s="220" t="str">
        <f t="shared" si="8"/>
        <v xml:space="preserve">0 </v>
      </c>
      <c r="D279" s="221" t="e">
        <f>VLOOKUP(A279,BDPRODUCTOS!B:M,11,0)</f>
        <v>#N/A</v>
      </c>
      <c r="E279" s="222" t="str">
        <f>BDFACTURAS!A636</f>
        <v/>
      </c>
      <c r="F279" s="220" t="e">
        <f>VLOOKUP(A279,BDPRODUCTOS!B:M,10,0)</f>
        <v>#N/A</v>
      </c>
      <c r="G279" s="218" t="e">
        <f t="shared" si="9"/>
        <v>#N/A</v>
      </c>
    </row>
    <row r="280" spans="1:7" x14ac:dyDescent="0.2">
      <c r="A280" s="219">
        <f>FACTURAS!B637</f>
        <v>0</v>
      </c>
      <c r="B280" s="220" t="str">
        <f>IF(FACTURAS!D637=0,"",FACTURAS!D637)</f>
        <v/>
      </c>
      <c r="C280" s="220" t="str">
        <f t="shared" si="8"/>
        <v xml:space="preserve">0 </v>
      </c>
      <c r="D280" s="221" t="e">
        <f>VLOOKUP(A280,BDPRODUCTOS!B:M,11,0)</f>
        <v>#N/A</v>
      </c>
      <c r="E280" s="222" t="str">
        <f>BDFACTURAS!A637</f>
        <v/>
      </c>
      <c r="F280" s="220" t="e">
        <f>VLOOKUP(A280,BDPRODUCTOS!B:M,10,0)</f>
        <v>#N/A</v>
      </c>
      <c r="G280" s="218" t="e">
        <f t="shared" si="9"/>
        <v>#N/A</v>
      </c>
    </row>
    <row r="281" spans="1:7" x14ac:dyDescent="0.2">
      <c r="A281" s="224">
        <f>FACTURAS!B638</f>
        <v>0</v>
      </c>
      <c r="B281" s="225" t="str">
        <f>IF(FACTURAS!D638=0,"",FACTURAS!D638)</f>
        <v/>
      </c>
      <c r="C281" s="225" t="str">
        <f t="shared" si="8"/>
        <v xml:space="preserve">0 </v>
      </c>
      <c r="D281" s="226" t="e">
        <f>VLOOKUP(A281,BDPRODUCTOS!B:M,11,0)</f>
        <v>#N/A</v>
      </c>
      <c r="E281" s="227" t="str">
        <f>BDFACTURAS!A638</f>
        <v/>
      </c>
      <c r="F281" s="225" t="e">
        <f>VLOOKUP(A281,BDPRODUCTOS!B:M,10,0)</f>
        <v>#N/A</v>
      </c>
      <c r="G281" s="218" t="e">
        <f t="shared" si="9"/>
        <v>#N/A</v>
      </c>
    </row>
    <row r="282" spans="1:7" x14ac:dyDescent="0.2">
      <c r="A282" s="213">
        <f>FACTURAS!I17</f>
        <v>0</v>
      </c>
      <c r="B282" s="230" t="str">
        <f>IF(FACTURAS!K17=0,"",FACTURAS!K17)</f>
        <v/>
      </c>
      <c r="C282" s="232" t="str">
        <f t="shared" si="8"/>
        <v xml:space="preserve">0 </v>
      </c>
      <c r="D282" s="218" t="e">
        <f>VLOOKUP(A282,BDPRODUCTOS!B:M,11,0)</f>
        <v>#N/A</v>
      </c>
      <c r="E282" s="216" t="str">
        <f>BDFACTURAS!G17</f>
        <v/>
      </c>
      <c r="F282" s="232" t="e">
        <f>VLOOKUP(A282,BDPRODUCTOS!B:M,10,0)</f>
        <v>#N/A</v>
      </c>
      <c r="G282" s="218" t="e">
        <f t="shared" si="9"/>
        <v>#N/A</v>
      </c>
    </row>
    <row r="283" spans="1:7" x14ac:dyDescent="0.2">
      <c r="A283" s="219">
        <f>FACTURAS!I18</f>
        <v>0</v>
      </c>
      <c r="B283" s="232" t="str">
        <f>IF(FACTURAS!K18=0,"",FACTURAS!K18)</f>
        <v/>
      </c>
      <c r="C283" s="232" t="str">
        <f t="shared" si="8"/>
        <v xml:space="preserve">0 </v>
      </c>
      <c r="D283" s="218" t="e">
        <f>VLOOKUP(A283,BDPRODUCTOS!B:M,11,0)</f>
        <v>#N/A</v>
      </c>
      <c r="E283" s="222" t="str">
        <f>BDFACTURAS!G18</f>
        <v/>
      </c>
      <c r="F283" s="232" t="e">
        <f>VLOOKUP(A283,BDPRODUCTOS!B:M,10,0)</f>
        <v>#N/A</v>
      </c>
      <c r="G283" s="218" t="e">
        <f t="shared" si="9"/>
        <v>#N/A</v>
      </c>
    </row>
    <row r="284" spans="1:7" x14ac:dyDescent="0.2">
      <c r="A284" s="219">
        <f>FACTURAS!I19</f>
        <v>0</v>
      </c>
      <c r="B284" s="232" t="str">
        <f>IF(FACTURAS!K19=0,"",FACTURAS!K19)</f>
        <v/>
      </c>
      <c r="C284" s="232" t="str">
        <f t="shared" si="8"/>
        <v xml:space="preserve">0 </v>
      </c>
      <c r="D284" s="218" t="e">
        <f>VLOOKUP(A284,BDPRODUCTOS!B:M,11,0)</f>
        <v>#N/A</v>
      </c>
      <c r="E284" s="222" t="str">
        <f>BDFACTURAS!G19</f>
        <v/>
      </c>
      <c r="F284" s="232" t="e">
        <f>VLOOKUP(A284,BDPRODUCTOS!B:M,10,0)</f>
        <v>#N/A</v>
      </c>
      <c r="G284" s="218" t="e">
        <f t="shared" si="9"/>
        <v>#N/A</v>
      </c>
    </row>
    <row r="285" spans="1:7" x14ac:dyDescent="0.2">
      <c r="A285" s="219">
        <f>FACTURAS!I20</f>
        <v>0</v>
      </c>
      <c r="B285" s="232" t="str">
        <f>IF(FACTURAS!K20=0,"",FACTURAS!K20)</f>
        <v/>
      </c>
      <c r="C285" s="232" t="str">
        <f t="shared" si="8"/>
        <v xml:space="preserve">0 </v>
      </c>
      <c r="D285" s="218" t="e">
        <f>VLOOKUP(A285,BDPRODUCTOS!B:M,11,0)</f>
        <v>#N/A</v>
      </c>
      <c r="E285" s="222" t="str">
        <f>BDFACTURAS!G20</f>
        <v/>
      </c>
      <c r="F285" s="232" t="e">
        <f>VLOOKUP(A285,BDPRODUCTOS!B:M,10,0)</f>
        <v>#N/A</v>
      </c>
      <c r="G285" s="218" t="e">
        <f t="shared" si="9"/>
        <v>#N/A</v>
      </c>
    </row>
    <row r="286" spans="1:7" x14ac:dyDescent="0.2">
      <c r="A286" s="219">
        <f>FACTURAS!I21</f>
        <v>0</v>
      </c>
      <c r="B286" s="232" t="str">
        <f>IF(FACTURAS!K21=0,"",FACTURAS!K21)</f>
        <v/>
      </c>
      <c r="C286" s="232" t="str">
        <f t="shared" si="8"/>
        <v xml:space="preserve">0 </v>
      </c>
      <c r="D286" s="218" t="e">
        <f>VLOOKUP(A286,BDPRODUCTOS!B:M,11,0)</f>
        <v>#N/A</v>
      </c>
      <c r="E286" s="222" t="str">
        <f>BDFACTURAS!G21</f>
        <v/>
      </c>
      <c r="F286" s="232" t="e">
        <f>VLOOKUP(A286,BDPRODUCTOS!B:M,10,0)</f>
        <v>#N/A</v>
      </c>
      <c r="G286" s="218" t="e">
        <f t="shared" si="9"/>
        <v>#N/A</v>
      </c>
    </row>
    <row r="287" spans="1:7" x14ac:dyDescent="0.2">
      <c r="A287" s="219">
        <f>FACTURAS!I22</f>
        <v>0</v>
      </c>
      <c r="B287" s="232" t="str">
        <f>IF(FACTURAS!K22=0,"",FACTURAS!K22)</f>
        <v/>
      </c>
      <c r="C287" s="232" t="str">
        <f t="shared" si="8"/>
        <v xml:space="preserve">0 </v>
      </c>
      <c r="D287" s="218" t="e">
        <f>VLOOKUP(A287,BDPRODUCTOS!B:M,11,0)</f>
        <v>#N/A</v>
      </c>
      <c r="E287" s="222" t="str">
        <f>BDFACTURAS!G22</f>
        <v/>
      </c>
      <c r="F287" s="232" t="e">
        <f>VLOOKUP(A287,BDPRODUCTOS!B:M,10,0)</f>
        <v>#N/A</v>
      </c>
      <c r="G287" s="218" t="e">
        <f t="shared" si="9"/>
        <v>#N/A</v>
      </c>
    </row>
    <row r="288" spans="1:7" x14ac:dyDescent="0.2">
      <c r="A288" s="219">
        <f>FACTURAS!I23</f>
        <v>0</v>
      </c>
      <c r="B288" s="232" t="str">
        <f>IF(FACTURAS!K23=0,"",FACTURAS!K23)</f>
        <v/>
      </c>
      <c r="C288" s="232" t="str">
        <f t="shared" si="8"/>
        <v xml:space="preserve">0 </v>
      </c>
      <c r="D288" s="218" t="e">
        <f>VLOOKUP(A288,BDPRODUCTOS!B:M,11,0)</f>
        <v>#N/A</v>
      </c>
      <c r="E288" s="222" t="str">
        <f>BDFACTURAS!G23</f>
        <v/>
      </c>
      <c r="F288" s="232" t="e">
        <f>VLOOKUP(A288,BDPRODUCTOS!B:M,10,0)</f>
        <v>#N/A</v>
      </c>
      <c r="G288" s="218" t="e">
        <f t="shared" si="9"/>
        <v>#N/A</v>
      </c>
    </row>
    <row r="289" spans="1:7" x14ac:dyDescent="0.2">
      <c r="A289" s="219">
        <f>FACTURAS!I24</f>
        <v>0</v>
      </c>
      <c r="B289" s="232" t="str">
        <f>IF(FACTURAS!K24=0,"",FACTURAS!K24)</f>
        <v/>
      </c>
      <c r="C289" s="232" t="str">
        <f t="shared" si="8"/>
        <v xml:space="preserve">0 </v>
      </c>
      <c r="D289" s="218" t="e">
        <f>VLOOKUP(A289,BDPRODUCTOS!B:M,11,0)</f>
        <v>#N/A</v>
      </c>
      <c r="E289" s="222" t="str">
        <f>BDFACTURAS!G24</f>
        <v/>
      </c>
      <c r="F289" s="232" t="e">
        <f>VLOOKUP(A289,BDPRODUCTOS!B:M,10,0)</f>
        <v>#N/A</v>
      </c>
      <c r="G289" s="218" t="e">
        <f t="shared" si="9"/>
        <v>#N/A</v>
      </c>
    </row>
    <row r="290" spans="1:7" x14ac:dyDescent="0.2">
      <c r="A290" s="219">
        <f>FACTURAS!I25</f>
        <v>0</v>
      </c>
      <c r="B290" s="232" t="str">
        <f>IF(FACTURAS!K25=0,"",FACTURAS!K25)</f>
        <v/>
      </c>
      <c r="C290" s="232" t="str">
        <f t="shared" si="8"/>
        <v xml:space="preserve">0 </v>
      </c>
      <c r="D290" s="218" t="e">
        <f>VLOOKUP(A290,BDPRODUCTOS!B:M,11,0)</f>
        <v>#N/A</v>
      </c>
      <c r="E290" s="222" t="str">
        <f>BDFACTURAS!G25</f>
        <v/>
      </c>
      <c r="F290" s="232" t="e">
        <f>VLOOKUP(A290,BDPRODUCTOS!B:M,10,0)</f>
        <v>#N/A</v>
      </c>
      <c r="G290" s="218" t="e">
        <f t="shared" si="9"/>
        <v>#N/A</v>
      </c>
    </row>
    <row r="291" spans="1:7" x14ac:dyDescent="0.2">
      <c r="A291" s="219">
        <f>FACTURAS!I26</f>
        <v>0</v>
      </c>
      <c r="B291" s="232" t="str">
        <f>IF(FACTURAS!K26=0,"",FACTURAS!K26)</f>
        <v/>
      </c>
      <c r="C291" s="232" t="str">
        <f t="shared" si="8"/>
        <v xml:space="preserve">0 </v>
      </c>
      <c r="D291" s="218" t="e">
        <f>VLOOKUP(A291,BDPRODUCTOS!B:M,11,0)</f>
        <v>#N/A</v>
      </c>
      <c r="E291" s="222" t="str">
        <f>BDFACTURAS!G26</f>
        <v/>
      </c>
      <c r="F291" s="232" t="e">
        <f>VLOOKUP(A291,BDPRODUCTOS!B:M,10,0)</f>
        <v>#N/A</v>
      </c>
      <c r="G291" s="218" t="e">
        <f t="shared" si="9"/>
        <v>#N/A</v>
      </c>
    </row>
    <row r="292" spans="1:7" x14ac:dyDescent="0.2">
      <c r="A292" s="219">
        <f>FACTURAS!I27</f>
        <v>0</v>
      </c>
      <c r="B292" s="232" t="str">
        <f>IF(FACTURAS!K27=0,"",FACTURAS!K27)</f>
        <v/>
      </c>
      <c r="C292" s="232" t="str">
        <f t="shared" si="8"/>
        <v xml:space="preserve">0 </v>
      </c>
      <c r="D292" s="218" t="e">
        <f>VLOOKUP(A292,BDPRODUCTOS!B:M,11,0)</f>
        <v>#N/A</v>
      </c>
      <c r="E292" s="222" t="str">
        <f>BDFACTURAS!G27</f>
        <v/>
      </c>
      <c r="F292" s="232" t="e">
        <f>VLOOKUP(A292,BDPRODUCTOS!B:M,10,0)</f>
        <v>#N/A</v>
      </c>
      <c r="G292" s="218" t="e">
        <f t="shared" si="9"/>
        <v>#N/A</v>
      </c>
    </row>
    <row r="293" spans="1:7" x14ac:dyDescent="0.2">
      <c r="A293" s="219">
        <f>FACTURAS!I28</f>
        <v>0</v>
      </c>
      <c r="B293" s="232" t="str">
        <f>IF(FACTURAS!K28=0,"",FACTURAS!K28)</f>
        <v/>
      </c>
      <c r="C293" s="232" t="str">
        <f t="shared" si="8"/>
        <v xml:space="preserve">0 </v>
      </c>
      <c r="D293" s="218" t="e">
        <f>VLOOKUP(A293,BDPRODUCTOS!B:M,11,0)</f>
        <v>#N/A</v>
      </c>
      <c r="E293" s="222" t="str">
        <f>BDFACTURAS!G28</f>
        <v/>
      </c>
      <c r="F293" s="232" t="e">
        <f>VLOOKUP(A293,BDPRODUCTOS!B:M,10,0)</f>
        <v>#N/A</v>
      </c>
      <c r="G293" s="218" t="e">
        <f t="shared" si="9"/>
        <v>#N/A</v>
      </c>
    </row>
    <row r="294" spans="1:7" x14ac:dyDescent="0.2">
      <c r="A294" s="219">
        <f>FACTURAS!I29</f>
        <v>0</v>
      </c>
      <c r="B294" s="232" t="str">
        <f>IF(FACTURAS!K29=0,"",FACTURAS!K29)</f>
        <v/>
      </c>
      <c r="C294" s="232" t="str">
        <f t="shared" si="8"/>
        <v xml:space="preserve">0 </v>
      </c>
      <c r="D294" s="218" t="e">
        <f>VLOOKUP(A294,BDPRODUCTOS!B:M,11,0)</f>
        <v>#N/A</v>
      </c>
      <c r="E294" s="222" t="str">
        <f>BDFACTURAS!G29</f>
        <v/>
      </c>
      <c r="F294" s="232" t="e">
        <f>VLOOKUP(A294,BDPRODUCTOS!B:M,10,0)</f>
        <v>#N/A</v>
      </c>
      <c r="G294" s="218" t="e">
        <f t="shared" si="9"/>
        <v>#N/A</v>
      </c>
    </row>
    <row r="295" spans="1:7" x14ac:dyDescent="0.2">
      <c r="A295" s="224">
        <f>FACTURAS!I30</f>
        <v>0</v>
      </c>
      <c r="B295" s="232" t="str">
        <f>IF(FACTURAS!K30=0,"",FACTURAS!K30)</f>
        <v/>
      </c>
      <c r="C295" s="232" t="str">
        <f t="shared" si="8"/>
        <v xml:space="preserve">0 </v>
      </c>
      <c r="D295" s="218" t="e">
        <f>VLOOKUP(A295,BDPRODUCTOS!B:M,11,0)</f>
        <v>#N/A</v>
      </c>
      <c r="E295" s="227" t="str">
        <f>BDFACTURAS!G30</f>
        <v/>
      </c>
      <c r="F295" s="232" t="e">
        <f>VLOOKUP(A295,BDPRODUCTOS!B:M,10,0)</f>
        <v>#N/A</v>
      </c>
      <c r="G295" s="218" t="e">
        <f t="shared" si="9"/>
        <v>#N/A</v>
      </c>
    </row>
    <row r="296" spans="1:7" x14ac:dyDescent="0.2">
      <c r="A296" s="213">
        <f>FACTURAS!I49</f>
        <v>0</v>
      </c>
      <c r="B296" s="232" t="str">
        <f>IF(FACTURAS!K49=0,"",FACTURAS!K49)</f>
        <v/>
      </c>
      <c r="C296" s="232" t="str">
        <f t="shared" si="8"/>
        <v xml:space="preserve">0 </v>
      </c>
      <c r="D296" s="218" t="e">
        <f>VLOOKUP(A296,BDPRODUCTOS!B:M,11,0)</f>
        <v>#N/A</v>
      </c>
      <c r="E296" s="216" t="str">
        <f>BDFACTURAS!G49</f>
        <v/>
      </c>
      <c r="F296" s="232" t="e">
        <f>VLOOKUP(A296,BDPRODUCTOS!B:M,10,0)</f>
        <v>#N/A</v>
      </c>
      <c r="G296" s="218" t="e">
        <f t="shared" si="9"/>
        <v>#N/A</v>
      </c>
    </row>
    <row r="297" spans="1:7" x14ac:dyDescent="0.2">
      <c r="A297" s="219">
        <f>FACTURAS!I50</f>
        <v>0</v>
      </c>
      <c r="B297" s="232" t="str">
        <f>IF(FACTURAS!K50=0,"",FACTURAS!K50)</f>
        <v/>
      </c>
      <c r="C297" s="232" t="str">
        <f t="shared" si="8"/>
        <v xml:space="preserve">0 </v>
      </c>
      <c r="D297" s="218" t="e">
        <f>VLOOKUP(A297,BDPRODUCTOS!B:M,11,0)</f>
        <v>#N/A</v>
      </c>
      <c r="E297" s="222" t="str">
        <f>BDFACTURAS!G50</f>
        <v/>
      </c>
      <c r="F297" s="232" t="e">
        <f>VLOOKUP(A297,BDPRODUCTOS!B:M,10,0)</f>
        <v>#N/A</v>
      </c>
      <c r="G297" s="218" t="e">
        <f t="shared" si="9"/>
        <v>#N/A</v>
      </c>
    </row>
    <row r="298" spans="1:7" x14ac:dyDescent="0.2">
      <c r="A298" s="219">
        <f>FACTURAS!I51</f>
        <v>0</v>
      </c>
      <c r="B298" s="232" t="str">
        <f>IF(FACTURAS!K51=0,"",FACTURAS!K51)</f>
        <v/>
      </c>
      <c r="C298" s="232" t="str">
        <f t="shared" si="8"/>
        <v xml:space="preserve">0 </v>
      </c>
      <c r="D298" s="218" t="e">
        <f>VLOOKUP(A298,BDPRODUCTOS!B:M,11,0)</f>
        <v>#N/A</v>
      </c>
      <c r="E298" s="222" t="str">
        <f>BDFACTURAS!G51</f>
        <v/>
      </c>
      <c r="F298" s="232" t="e">
        <f>VLOOKUP(A298,BDPRODUCTOS!B:M,10,0)</f>
        <v>#N/A</v>
      </c>
      <c r="G298" s="218" t="e">
        <f t="shared" si="9"/>
        <v>#N/A</v>
      </c>
    </row>
    <row r="299" spans="1:7" x14ac:dyDescent="0.2">
      <c r="A299" s="219">
        <f>FACTURAS!I52</f>
        <v>0</v>
      </c>
      <c r="B299" s="232" t="str">
        <f>IF(FACTURAS!K52=0,"",FACTURAS!K52)</f>
        <v/>
      </c>
      <c r="C299" s="232" t="str">
        <f t="shared" si="8"/>
        <v xml:space="preserve">0 </v>
      </c>
      <c r="D299" s="218" t="e">
        <f>VLOOKUP(A299,BDPRODUCTOS!B:M,11,0)</f>
        <v>#N/A</v>
      </c>
      <c r="E299" s="222" t="str">
        <f>BDFACTURAS!G52</f>
        <v/>
      </c>
      <c r="F299" s="232" t="e">
        <f>VLOOKUP(A299,BDPRODUCTOS!B:M,10,0)</f>
        <v>#N/A</v>
      </c>
      <c r="G299" s="218" t="e">
        <f t="shared" si="9"/>
        <v>#N/A</v>
      </c>
    </row>
    <row r="300" spans="1:7" x14ac:dyDescent="0.2">
      <c r="A300" s="219">
        <f>FACTURAS!I53</f>
        <v>0</v>
      </c>
      <c r="B300" s="232" t="str">
        <f>IF(FACTURAS!K53=0,"",FACTURAS!K53)</f>
        <v/>
      </c>
      <c r="C300" s="232" t="str">
        <f t="shared" si="8"/>
        <v xml:space="preserve">0 </v>
      </c>
      <c r="D300" s="218" t="e">
        <f>VLOOKUP(A300,BDPRODUCTOS!B:M,11,0)</f>
        <v>#N/A</v>
      </c>
      <c r="E300" s="222" t="str">
        <f>BDFACTURAS!G53</f>
        <v/>
      </c>
      <c r="F300" s="232" t="e">
        <f>VLOOKUP(A300,BDPRODUCTOS!B:M,10,0)</f>
        <v>#N/A</v>
      </c>
      <c r="G300" s="218" t="e">
        <f t="shared" si="9"/>
        <v>#N/A</v>
      </c>
    </row>
    <row r="301" spans="1:7" x14ac:dyDescent="0.2">
      <c r="A301" s="219">
        <f>FACTURAS!I54</f>
        <v>0</v>
      </c>
      <c r="B301" s="232" t="str">
        <f>IF(FACTURAS!K54=0,"",FACTURAS!K54)</f>
        <v/>
      </c>
      <c r="C301" s="232" t="str">
        <f t="shared" si="8"/>
        <v xml:space="preserve">0 </v>
      </c>
      <c r="D301" s="218" t="e">
        <f>VLOOKUP(A301,BDPRODUCTOS!B:M,11,0)</f>
        <v>#N/A</v>
      </c>
      <c r="E301" s="222" t="str">
        <f>BDFACTURAS!G54</f>
        <v/>
      </c>
      <c r="F301" s="232" t="e">
        <f>VLOOKUP(A301,BDPRODUCTOS!B:M,10,0)</f>
        <v>#N/A</v>
      </c>
      <c r="G301" s="218" t="e">
        <f t="shared" si="9"/>
        <v>#N/A</v>
      </c>
    </row>
    <row r="302" spans="1:7" x14ac:dyDescent="0.2">
      <c r="A302" s="219">
        <f>FACTURAS!I55</f>
        <v>0</v>
      </c>
      <c r="B302" s="232" t="str">
        <f>IF(FACTURAS!K55=0,"",FACTURAS!K55)</f>
        <v/>
      </c>
      <c r="C302" s="232" t="str">
        <f t="shared" si="8"/>
        <v xml:space="preserve">0 </v>
      </c>
      <c r="D302" s="218" t="e">
        <f>VLOOKUP(A302,BDPRODUCTOS!B:M,11,0)</f>
        <v>#N/A</v>
      </c>
      <c r="E302" s="222" t="str">
        <f>BDFACTURAS!G55</f>
        <v/>
      </c>
      <c r="F302" s="232" t="e">
        <f>VLOOKUP(A302,BDPRODUCTOS!B:M,10,0)</f>
        <v>#N/A</v>
      </c>
      <c r="G302" s="218" t="e">
        <f t="shared" si="9"/>
        <v>#N/A</v>
      </c>
    </row>
    <row r="303" spans="1:7" x14ac:dyDescent="0.2">
      <c r="A303" s="219">
        <f>FACTURAS!I56</f>
        <v>0</v>
      </c>
      <c r="B303" s="232" t="str">
        <f>IF(FACTURAS!K56=0,"",FACTURAS!K56)</f>
        <v/>
      </c>
      <c r="C303" s="232" t="str">
        <f t="shared" si="8"/>
        <v xml:space="preserve">0 </v>
      </c>
      <c r="D303" s="218" t="e">
        <f>VLOOKUP(A303,BDPRODUCTOS!B:M,11,0)</f>
        <v>#N/A</v>
      </c>
      <c r="E303" s="222" t="str">
        <f>BDFACTURAS!G56</f>
        <v/>
      </c>
      <c r="F303" s="232" t="e">
        <f>VLOOKUP(A303,BDPRODUCTOS!B:M,10,0)</f>
        <v>#N/A</v>
      </c>
      <c r="G303" s="218" t="e">
        <f t="shared" si="9"/>
        <v>#N/A</v>
      </c>
    </row>
    <row r="304" spans="1:7" x14ac:dyDescent="0.2">
      <c r="A304" s="219">
        <f>FACTURAS!I57</f>
        <v>0</v>
      </c>
      <c r="B304" s="232" t="str">
        <f>IF(FACTURAS!K57=0,"",FACTURAS!K57)</f>
        <v/>
      </c>
      <c r="C304" s="232" t="str">
        <f t="shared" si="8"/>
        <v xml:space="preserve">0 </v>
      </c>
      <c r="D304" s="218" t="e">
        <f>VLOOKUP(A304,BDPRODUCTOS!B:M,11,0)</f>
        <v>#N/A</v>
      </c>
      <c r="E304" s="222" t="str">
        <f>BDFACTURAS!G57</f>
        <v/>
      </c>
      <c r="F304" s="232" t="e">
        <f>VLOOKUP(A304,BDPRODUCTOS!B:M,10,0)</f>
        <v>#N/A</v>
      </c>
      <c r="G304" s="218" t="e">
        <f t="shared" si="9"/>
        <v>#N/A</v>
      </c>
    </row>
    <row r="305" spans="1:7" x14ac:dyDescent="0.2">
      <c r="A305" s="219">
        <f>FACTURAS!I58</f>
        <v>0</v>
      </c>
      <c r="B305" s="232" t="str">
        <f>IF(FACTURAS!K58=0,"",FACTURAS!K58)</f>
        <v/>
      </c>
      <c r="C305" s="232" t="str">
        <f t="shared" si="8"/>
        <v xml:space="preserve">0 </v>
      </c>
      <c r="D305" s="218" t="e">
        <f>VLOOKUP(A305,BDPRODUCTOS!B:M,11,0)</f>
        <v>#N/A</v>
      </c>
      <c r="E305" s="222" t="str">
        <f>BDFACTURAS!G58</f>
        <v/>
      </c>
      <c r="F305" s="232" t="e">
        <f>VLOOKUP(A305,BDPRODUCTOS!B:M,10,0)</f>
        <v>#N/A</v>
      </c>
      <c r="G305" s="218" t="e">
        <f t="shared" si="9"/>
        <v>#N/A</v>
      </c>
    </row>
    <row r="306" spans="1:7" x14ac:dyDescent="0.2">
      <c r="A306" s="219">
        <f>FACTURAS!I59</f>
        <v>0</v>
      </c>
      <c r="B306" s="232" t="str">
        <f>IF(FACTURAS!K59=0,"",FACTURAS!K59)</f>
        <v/>
      </c>
      <c r="C306" s="232" t="str">
        <f t="shared" si="8"/>
        <v xml:space="preserve">0 </v>
      </c>
      <c r="D306" s="218" t="e">
        <f>VLOOKUP(A306,BDPRODUCTOS!B:M,11,0)</f>
        <v>#N/A</v>
      </c>
      <c r="E306" s="222" t="str">
        <f>BDFACTURAS!G59</f>
        <v/>
      </c>
      <c r="F306" s="232" t="e">
        <f>VLOOKUP(A306,BDPRODUCTOS!B:M,10,0)</f>
        <v>#N/A</v>
      </c>
      <c r="G306" s="218" t="e">
        <f t="shared" si="9"/>
        <v>#N/A</v>
      </c>
    </row>
    <row r="307" spans="1:7" x14ac:dyDescent="0.2">
      <c r="A307" s="219">
        <f>FACTURAS!I60</f>
        <v>0</v>
      </c>
      <c r="B307" s="232" t="str">
        <f>IF(FACTURAS!K60=0,"",FACTURAS!K60)</f>
        <v/>
      </c>
      <c r="C307" s="232" t="str">
        <f t="shared" si="8"/>
        <v xml:space="preserve">0 </v>
      </c>
      <c r="D307" s="218" t="e">
        <f>VLOOKUP(A307,BDPRODUCTOS!B:M,11,0)</f>
        <v>#N/A</v>
      </c>
      <c r="E307" s="222" t="str">
        <f>BDFACTURAS!G60</f>
        <v/>
      </c>
      <c r="F307" s="232" t="e">
        <f>VLOOKUP(A307,BDPRODUCTOS!B:M,10,0)</f>
        <v>#N/A</v>
      </c>
      <c r="G307" s="218" t="e">
        <f t="shared" si="9"/>
        <v>#N/A</v>
      </c>
    </row>
    <row r="308" spans="1:7" x14ac:dyDescent="0.2">
      <c r="A308" s="219">
        <f>FACTURAS!I61</f>
        <v>0</v>
      </c>
      <c r="B308" s="232" t="str">
        <f>IF(FACTURAS!K61=0,"",FACTURAS!K61)</f>
        <v/>
      </c>
      <c r="C308" s="232" t="str">
        <f t="shared" si="8"/>
        <v xml:space="preserve">0 </v>
      </c>
      <c r="D308" s="218" t="e">
        <f>VLOOKUP(A308,BDPRODUCTOS!B:M,11,0)</f>
        <v>#N/A</v>
      </c>
      <c r="E308" s="222" t="str">
        <f>BDFACTURAS!G61</f>
        <v/>
      </c>
      <c r="F308" s="232" t="e">
        <f>VLOOKUP(A308,BDPRODUCTOS!B:M,10,0)</f>
        <v>#N/A</v>
      </c>
      <c r="G308" s="218" t="e">
        <f t="shared" si="9"/>
        <v>#N/A</v>
      </c>
    </row>
    <row r="309" spans="1:7" x14ac:dyDescent="0.2">
      <c r="A309" s="224">
        <f>FACTURAS!I62</f>
        <v>0</v>
      </c>
      <c r="B309" s="232" t="str">
        <f>IF(FACTURAS!K62=0,"",FACTURAS!K62)</f>
        <v/>
      </c>
      <c r="C309" s="232" t="str">
        <f t="shared" si="8"/>
        <v xml:space="preserve">0 </v>
      </c>
      <c r="D309" s="218" t="e">
        <f>VLOOKUP(A309,BDPRODUCTOS!B:M,11,0)</f>
        <v>#N/A</v>
      </c>
      <c r="E309" s="227" t="str">
        <f>BDFACTURAS!G62</f>
        <v/>
      </c>
      <c r="F309" s="232" t="e">
        <f>VLOOKUP(A309,BDPRODUCTOS!B:M,10,0)</f>
        <v>#N/A</v>
      </c>
      <c r="G309" s="218" t="e">
        <f t="shared" si="9"/>
        <v>#N/A</v>
      </c>
    </row>
    <row r="310" spans="1:7" x14ac:dyDescent="0.2">
      <c r="A310" s="213">
        <f>FACTURAS!I81</f>
        <v>0</v>
      </c>
      <c r="B310" s="232" t="str">
        <f>IF(FACTURAS!K81=0,"",FACTURAS!K81)</f>
        <v/>
      </c>
      <c r="C310" s="232" t="str">
        <f t="shared" si="8"/>
        <v xml:space="preserve">0 </v>
      </c>
      <c r="D310" s="218" t="e">
        <f>VLOOKUP(A310,BDPRODUCTOS!B:M,11,0)</f>
        <v>#N/A</v>
      </c>
      <c r="E310" s="216" t="str">
        <f>BDFACTURAS!G81</f>
        <v/>
      </c>
      <c r="F310" s="232" t="e">
        <f>VLOOKUP(A310,BDPRODUCTOS!B:M,10,0)</f>
        <v>#N/A</v>
      </c>
      <c r="G310" s="218" t="e">
        <f t="shared" si="9"/>
        <v>#N/A</v>
      </c>
    </row>
    <row r="311" spans="1:7" x14ac:dyDescent="0.2">
      <c r="A311" s="219">
        <f>FACTURAS!I82</f>
        <v>0</v>
      </c>
      <c r="B311" s="232" t="str">
        <f>IF(FACTURAS!K82=0,"",FACTURAS!K82)</f>
        <v/>
      </c>
      <c r="C311" s="232" t="str">
        <f t="shared" si="8"/>
        <v xml:space="preserve">0 </v>
      </c>
      <c r="D311" s="218" t="e">
        <f>VLOOKUP(A311,BDPRODUCTOS!B:M,11,0)</f>
        <v>#N/A</v>
      </c>
      <c r="E311" s="222" t="str">
        <f>BDFACTURAS!G82</f>
        <v/>
      </c>
      <c r="F311" s="232" t="e">
        <f>VLOOKUP(A311,BDPRODUCTOS!B:M,10,0)</f>
        <v>#N/A</v>
      </c>
      <c r="G311" s="218" t="e">
        <f t="shared" si="9"/>
        <v>#N/A</v>
      </c>
    </row>
    <row r="312" spans="1:7" x14ac:dyDescent="0.2">
      <c r="A312" s="219">
        <f>FACTURAS!I83</f>
        <v>0</v>
      </c>
      <c r="B312" s="232" t="str">
        <f>IF(FACTURAS!K83=0,"",FACTURAS!K83)</f>
        <v/>
      </c>
      <c r="C312" s="232" t="str">
        <f t="shared" si="8"/>
        <v xml:space="preserve">0 </v>
      </c>
      <c r="D312" s="218" t="e">
        <f>VLOOKUP(A312,BDPRODUCTOS!B:M,11,0)</f>
        <v>#N/A</v>
      </c>
      <c r="E312" s="222" t="str">
        <f>BDFACTURAS!G83</f>
        <v/>
      </c>
      <c r="F312" s="232" t="e">
        <f>VLOOKUP(A312,BDPRODUCTOS!B:M,10,0)</f>
        <v>#N/A</v>
      </c>
      <c r="G312" s="218" t="e">
        <f t="shared" si="9"/>
        <v>#N/A</v>
      </c>
    </row>
    <row r="313" spans="1:7" x14ac:dyDescent="0.2">
      <c r="A313" s="219">
        <f>FACTURAS!I84</f>
        <v>0</v>
      </c>
      <c r="B313" s="232" t="str">
        <f>IF(FACTURAS!K84=0,"",FACTURAS!K84)</f>
        <v/>
      </c>
      <c r="C313" s="232" t="str">
        <f t="shared" si="8"/>
        <v xml:space="preserve">0 </v>
      </c>
      <c r="D313" s="218" t="e">
        <f>VLOOKUP(A313,BDPRODUCTOS!B:M,11,0)</f>
        <v>#N/A</v>
      </c>
      <c r="E313" s="222" t="str">
        <f>BDFACTURAS!G84</f>
        <v/>
      </c>
      <c r="F313" s="232" t="e">
        <f>VLOOKUP(A313,BDPRODUCTOS!B:M,10,0)</f>
        <v>#N/A</v>
      </c>
      <c r="G313" s="218" t="e">
        <f t="shared" si="9"/>
        <v>#N/A</v>
      </c>
    </row>
    <row r="314" spans="1:7" x14ac:dyDescent="0.2">
      <c r="A314" s="219">
        <f>FACTURAS!I85</f>
        <v>0</v>
      </c>
      <c r="B314" s="232" t="str">
        <f>IF(FACTURAS!K85=0,"",FACTURAS!K85)</f>
        <v/>
      </c>
      <c r="C314" s="232" t="str">
        <f t="shared" si="8"/>
        <v xml:space="preserve">0 </v>
      </c>
      <c r="D314" s="218" t="e">
        <f>VLOOKUP(A314,BDPRODUCTOS!B:M,11,0)</f>
        <v>#N/A</v>
      </c>
      <c r="E314" s="222" t="str">
        <f>BDFACTURAS!G85</f>
        <v/>
      </c>
      <c r="F314" s="232" t="e">
        <f>VLOOKUP(A314,BDPRODUCTOS!B:M,10,0)</f>
        <v>#N/A</v>
      </c>
      <c r="G314" s="218" t="e">
        <f t="shared" si="9"/>
        <v>#N/A</v>
      </c>
    </row>
    <row r="315" spans="1:7" x14ac:dyDescent="0.2">
      <c r="A315" s="219">
        <f>FACTURAS!I86</f>
        <v>0</v>
      </c>
      <c r="B315" s="232" t="str">
        <f>IF(FACTURAS!K86=0,"",FACTURAS!K86)</f>
        <v/>
      </c>
      <c r="C315" s="232" t="str">
        <f t="shared" si="8"/>
        <v xml:space="preserve">0 </v>
      </c>
      <c r="D315" s="218" t="e">
        <f>VLOOKUP(A315,BDPRODUCTOS!B:M,11,0)</f>
        <v>#N/A</v>
      </c>
      <c r="E315" s="222" t="str">
        <f>BDFACTURAS!G86</f>
        <v/>
      </c>
      <c r="F315" s="232" t="e">
        <f>VLOOKUP(A315,BDPRODUCTOS!B:M,10,0)</f>
        <v>#N/A</v>
      </c>
      <c r="G315" s="218" t="e">
        <f t="shared" si="9"/>
        <v>#N/A</v>
      </c>
    </row>
    <row r="316" spans="1:7" x14ac:dyDescent="0.2">
      <c r="A316" s="219">
        <f>FACTURAS!I87</f>
        <v>0</v>
      </c>
      <c r="B316" s="232" t="str">
        <f>IF(FACTURAS!K87=0,"",FACTURAS!K87)</f>
        <v/>
      </c>
      <c r="C316" s="232" t="str">
        <f t="shared" si="8"/>
        <v xml:space="preserve">0 </v>
      </c>
      <c r="D316" s="218" t="e">
        <f>VLOOKUP(A316,BDPRODUCTOS!B:M,11,0)</f>
        <v>#N/A</v>
      </c>
      <c r="E316" s="222" t="str">
        <f>BDFACTURAS!G87</f>
        <v/>
      </c>
      <c r="F316" s="232" t="e">
        <f>VLOOKUP(A316,BDPRODUCTOS!B:M,10,0)</f>
        <v>#N/A</v>
      </c>
      <c r="G316" s="218" t="e">
        <f t="shared" si="9"/>
        <v>#N/A</v>
      </c>
    </row>
    <row r="317" spans="1:7" x14ac:dyDescent="0.2">
      <c r="A317" s="219">
        <f>FACTURAS!I88</f>
        <v>0</v>
      </c>
      <c r="B317" s="232" t="str">
        <f>IF(FACTURAS!K88=0,"",FACTURAS!K88)</f>
        <v/>
      </c>
      <c r="C317" s="232" t="str">
        <f t="shared" si="8"/>
        <v xml:space="preserve">0 </v>
      </c>
      <c r="D317" s="218" t="e">
        <f>VLOOKUP(A317,BDPRODUCTOS!B:M,11,0)</f>
        <v>#N/A</v>
      </c>
      <c r="E317" s="222" t="str">
        <f>BDFACTURAS!G88</f>
        <v/>
      </c>
      <c r="F317" s="232" t="e">
        <f>VLOOKUP(A317,BDPRODUCTOS!B:M,10,0)</f>
        <v>#N/A</v>
      </c>
      <c r="G317" s="218" t="e">
        <f t="shared" si="9"/>
        <v>#N/A</v>
      </c>
    </row>
    <row r="318" spans="1:7" x14ac:dyDescent="0.2">
      <c r="A318" s="219">
        <f>FACTURAS!I89</f>
        <v>0</v>
      </c>
      <c r="B318" s="232" t="str">
        <f>IF(FACTURAS!K89=0,"",FACTURAS!K89)</f>
        <v/>
      </c>
      <c r="C318" s="232" t="str">
        <f t="shared" si="8"/>
        <v xml:space="preserve">0 </v>
      </c>
      <c r="D318" s="218" t="e">
        <f>VLOOKUP(A318,BDPRODUCTOS!B:M,11,0)</f>
        <v>#N/A</v>
      </c>
      <c r="E318" s="222" t="str">
        <f>BDFACTURAS!G89</f>
        <v/>
      </c>
      <c r="F318" s="232" t="e">
        <f>VLOOKUP(A318,BDPRODUCTOS!B:M,10,0)</f>
        <v>#N/A</v>
      </c>
      <c r="G318" s="218" t="e">
        <f t="shared" si="9"/>
        <v>#N/A</v>
      </c>
    </row>
    <row r="319" spans="1:7" x14ac:dyDescent="0.2">
      <c r="A319" s="219">
        <f>FACTURAS!I90</f>
        <v>0</v>
      </c>
      <c r="B319" s="232" t="str">
        <f>IF(FACTURAS!K90=0,"",FACTURAS!K90)</f>
        <v/>
      </c>
      <c r="C319" s="232" t="str">
        <f t="shared" si="8"/>
        <v xml:space="preserve">0 </v>
      </c>
      <c r="D319" s="218" t="e">
        <f>VLOOKUP(A319,BDPRODUCTOS!B:M,11,0)</f>
        <v>#N/A</v>
      </c>
      <c r="E319" s="222" t="str">
        <f>BDFACTURAS!G90</f>
        <v/>
      </c>
      <c r="F319" s="232" t="e">
        <f>VLOOKUP(A319,BDPRODUCTOS!B:M,10,0)</f>
        <v>#N/A</v>
      </c>
      <c r="G319" s="218" t="e">
        <f t="shared" si="9"/>
        <v>#N/A</v>
      </c>
    </row>
    <row r="320" spans="1:7" x14ac:dyDescent="0.2">
      <c r="A320" s="219">
        <f>FACTURAS!I91</f>
        <v>0</v>
      </c>
      <c r="B320" s="232" t="str">
        <f>IF(FACTURAS!K91=0,"",FACTURAS!K91)</f>
        <v/>
      </c>
      <c r="C320" s="232" t="str">
        <f t="shared" si="8"/>
        <v xml:space="preserve">0 </v>
      </c>
      <c r="D320" s="218" t="e">
        <f>VLOOKUP(A320,BDPRODUCTOS!B:M,11,0)</f>
        <v>#N/A</v>
      </c>
      <c r="E320" s="222" t="str">
        <f>BDFACTURAS!G91</f>
        <v/>
      </c>
      <c r="F320" s="232" t="e">
        <f>VLOOKUP(A320,BDPRODUCTOS!B:M,10,0)</f>
        <v>#N/A</v>
      </c>
      <c r="G320" s="218" t="e">
        <f t="shared" si="9"/>
        <v>#N/A</v>
      </c>
    </row>
    <row r="321" spans="1:7" x14ac:dyDescent="0.2">
      <c r="A321" s="219">
        <f>FACTURAS!I92</f>
        <v>0</v>
      </c>
      <c r="B321" s="232" t="str">
        <f>IF(FACTURAS!K92=0,"",FACTURAS!K92)</f>
        <v/>
      </c>
      <c r="C321" s="232" t="str">
        <f t="shared" si="8"/>
        <v xml:space="preserve">0 </v>
      </c>
      <c r="D321" s="218" t="e">
        <f>VLOOKUP(A321,BDPRODUCTOS!B:M,11,0)</f>
        <v>#N/A</v>
      </c>
      <c r="E321" s="222" t="str">
        <f>BDFACTURAS!G92</f>
        <v/>
      </c>
      <c r="F321" s="232" t="e">
        <f>VLOOKUP(A321,BDPRODUCTOS!B:M,10,0)</f>
        <v>#N/A</v>
      </c>
      <c r="G321" s="218" t="e">
        <f t="shared" si="9"/>
        <v>#N/A</v>
      </c>
    </row>
    <row r="322" spans="1:7" x14ac:dyDescent="0.2">
      <c r="A322" s="219">
        <f>FACTURAS!I93</f>
        <v>0</v>
      </c>
      <c r="B322" s="232" t="str">
        <f>IF(FACTURAS!K93=0,"",FACTURAS!K93)</f>
        <v/>
      </c>
      <c r="C322" s="232" t="str">
        <f t="shared" si="8"/>
        <v xml:space="preserve">0 </v>
      </c>
      <c r="D322" s="218" t="e">
        <f>VLOOKUP(A322,BDPRODUCTOS!B:M,11,0)</f>
        <v>#N/A</v>
      </c>
      <c r="E322" s="222" t="str">
        <f>BDFACTURAS!G93</f>
        <v/>
      </c>
      <c r="F322" s="232" t="e">
        <f>VLOOKUP(A322,BDPRODUCTOS!B:M,10,0)</f>
        <v>#N/A</v>
      </c>
      <c r="G322" s="218" t="e">
        <f t="shared" si="9"/>
        <v>#N/A</v>
      </c>
    </row>
    <row r="323" spans="1:7" x14ac:dyDescent="0.2">
      <c r="A323" s="224">
        <f>FACTURAS!I94</f>
        <v>0</v>
      </c>
      <c r="B323" s="232" t="str">
        <f>IF(FACTURAS!K94=0,"",FACTURAS!K94)</f>
        <v/>
      </c>
      <c r="C323" s="232" t="str">
        <f t="shared" ref="C323:C386" si="10">A323&amp;" "&amp;B323</f>
        <v xml:space="preserve">0 </v>
      </c>
      <c r="D323" s="218" t="e">
        <f>VLOOKUP(A323,BDPRODUCTOS!B:M,11,0)</f>
        <v>#N/A</v>
      </c>
      <c r="E323" s="227" t="str">
        <f>BDFACTURAS!G94</f>
        <v/>
      </c>
      <c r="F323" s="232" t="e">
        <f>VLOOKUP(A323,BDPRODUCTOS!B:M,10,0)</f>
        <v>#N/A</v>
      </c>
      <c r="G323" s="218" t="e">
        <f t="shared" ref="G323:G386" si="11">D323*E323</f>
        <v>#N/A</v>
      </c>
    </row>
    <row r="324" spans="1:7" x14ac:dyDescent="0.2">
      <c r="A324" s="213">
        <f>FACTURAS!I113</f>
        <v>0</v>
      </c>
      <c r="B324" s="232" t="str">
        <f>IF(FACTURAS!K113=0,"",FACTURAS!K113)</f>
        <v/>
      </c>
      <c r="C324" s="232" t="str">
        <f t="shared" si="10"/>
        <v xml:space="preserve">0 </v>
      </c>
      <c r="D324" s="218" t="e">
        <f>VLOOKUP(A324,BDPRODUCTOS!B:M,11,0)</f>
        <v>#N/A</v>
      </c>
      <c r="E324" s="216" t="str">
        <f>BDFACTURAS!G113</f>
        <v/>
      </c>
      <c r="F324" s="232" t="e">
        <f>VLOOKUP(A324,BDPRODUCTOS!B:M,10,0)</f>
        <v>#N/A</v>
      </c>
      <c r="G324" s="218" t="e">
        <f t="shared" si="11"/>
        <v>#N/A</v>
      </c>
    </row>
    <row r="325" spans="1:7" x14ac:dyDescent="0.2">
      <c r="A325" s="219">
        <f>FACTURAS!I114</f>
        <v>0</v>
      </c>
      <c r="B325" s="232" t="str">
        <f>IF(FACTURAS!K114=0,"",FACTURAS!K114)</f>
        <v/>
      </c>
      <c r="C325" s="232" t="str">
        <f t="shared" si="10"/>
        <v xml:space="preserve">0 </v>
      </c>
      <c r="D325" s="218" t="e">
        <f>VLOOKUP(A325,BDPRODUCTOS!B:M,11,0)</f>
        <v>#N/A</v>
      </c>
      <c r="E325" s="222" t="str">
        <f>BDFACTURAS!G114</f>
        <v/>
      </c>
      <c r="F325" s="232" t="e">
        <f>VLOOKUP(A325,BDPRODUCTOS!B:M,10,0)</f>
        <v>#N/A</v>
      </c>
      <c r="G325" s="218" t="e">
        <f t="shared" si="11"/>
        <v>#N/A</v>
      </c>
    </row>
    <row r="326" spans="1:7" x14ac:dyDescent="0.2">
      <c r="A326" s="219">
        <f>FACTURAS!I115</f>
        <v>0</v>
      </c>
      <c r="B326" s="232" t="str">
        <f>IF(FACTURAS!K115=0,"",FACTURAS!K115)</f>
        <v/>
      </c>
      <c r="C326" s="232" t="str">
        <f t="shared" si="10"/>
        <v xml:space="preserve">0 </v>
      </c>
      <c r="D326" s="218" t="e">
        <f>VLOOKUP(A326,BDPRODUCTOS!B:M,11,0)</f>
        <v>#N/A</v>
      </c>
      <c r="E326" s="222" t="str">
        <f>BDFACTURAS!G115</f>
        <v/>
      </c>
      <c r="F326" s="232" t="e">
        <f>VLOOKUP(A326,BDPRODUCTOS!B:M,10,0)</f>
        <v>#N/A</v>
      </c>
      <c r="G326" s="218" t="e">
        <f t="shared" si="11"/>
        <v>#N/A</v>
      </c>
    </row>
    <row r="327" spans="1:7" x14ac:dyDescent="0.2">
      <c r="A327" s="219">
        <f>FACTURAS!I116</f>
        <v>0</v>
      </c>
      <c r="B327" s="232" t="str">
        <f>IF(FACTURAS!K116=0,"",FACTURAS!K116)</f>
        <v/>
      </c>
      <c r="C327" s="232" t="str">
        <f t="shared" si="10"/>
        <v xml:space="preserve">0 </v>
      </c>
      <c r="D327" s="218" t="e">
        <f>VLOOKUP(A327,BDPRODUCTOS!B:M,11,0)</f>
        <v>#N/A</v>
      </c>
      <c r="E327" s="222" t="str">
        <f>BDFACTURAS!G116</f>
        <v/>
      </c>
      <c r="F327" s="232" t="e">
        <f>VLOOKUP(A327,BDPRODUCTOS!B:M,10,0)</f>
        <v>#N/A</v>
      </c>
      <c r="G327" s="218" t="e">
        <f t="shared" si="11"/>
        <v>#N/A</v>
      </c>
    </row>
    <row r="328" spans="1:7" x14ac:dyDescent="0.2">
      <c r="A328" s="219">
        <f>FACTURAS!I117</f>
        <v>0</v>
      </c>
      <c r="B328" s="232" t="str">
        <f>IF(FACTURAS!K117=0,"",FACTURAS!K117)</f>
        <v/>
      </c>
      <c r="C328" s="232" t="str">
        <f t="shared" si="10"/>
        <v xml:space="preserve">0 </v>
      </c>
      <c r="D328" s="218" t="e">
        <f>VLOOKUP(A328,BDPRODUCTOS!B:M,11,0)</f>
        <v>#N/A</v>
      </c>
      <c r="E328" s="222" t="str">
        <f>BDFACTURAS!G117</f>
        <v/>
      </c>
      <c r="F328" s="232" t="e">
        <f>VLOOKUP(A328,BDPRODUCTOS!B:M,10,0)</f>
        <v>#N/A</v>
      </c>
      <c r="G328" s="218" t="e">
        <f t="shared" si="11"/>
        <v>#N/A</v>
      </c>
    </row>
    <row r="329" spans="1:7" x14ac:dyDescent="0.2">
      <c r="A329" s="219">
        <f>FACTURAS!I118</f>
        <v>0</v>
      </c>
      <c r="B329" s="232" t="str">
        <f>IF(FACTURAS!K118=0,"",FACTURAS!K118)</f>
        <v/>
      </c>
      <c r="C329" s="232" t="str">
        <f t="shared" si="10"/>
        <v xml:space="preserve">0 </v>
      </c>
      <c r="D329" s="218" t="e">
        <f>VLOOKUP(A329,BDPRODUCTOS!B:M,11,0)</f>
        <v>#N/A</v>
      </c>
      <c r="E329" s="222" t="str">
        <f>BDFACTURAS!G118</f>
        <v/>
      </c>
      <c r="F329" s="232" t="e">
        <f>VLOOKUP(A329,BDPRODUCTOS!B:M,10,0)</f>
        <v>#N/A</v>
      </c>
      <c r="G329" s="218" t="e">
        <f t="shared" si="11"/>
        <v>#N/A</v>
      </c>
    </row>
    <row r="330" spans="1:7" x14ac:dyDescent="0.2">
      <c r="A330" s="219">
        <f>FACTURAS!I119</f>
        <v>0</v>
      </c>
      <c r="B330" s="232" t="str">
        <f>IF(FACTURAS!K119=0,"",FACTURAS!K119)</f>
        <v/>
      </c>
      <c r="C330" s="232" t="str">
        <f t="shared" si="10"/>
        <v xml:space="preserve">0 </v>
      </c>
      <c r="D330" s="218" t="e">
        <f>VLOOKUP(A330,BDPRODUCTOS!B:M,11,0)</f>
        <v>#N/A</v>
      </c>
      <c r="E330" s="222" t="str">
        <f>BDFACTURAS!G119</f>
        <v/>
      </c>
      <c r="F330" s="232" t="e">
        <f>VLOOKUP(A330,BDPRODUCTOS!B:M,10,0)</f>
        <v>#N/A</v>
      </c>
      <c r="G330" s="218" t="e">
        <f t="shared" si="11"/>
        <v>#N/A</v>
      </c>
    </row>
    <row r="331" spans="1:7" x14ac:dyDescent="0.2">
      <c r="A331" s="219">
        <f>FACTURAS!I120</f>
        <v>0</v>
      </c>
      <c r="B331" s="232" t="str">
        <f>IF(FACTURAS!K120=0,"",FACTURAS!K120)</f>
        <v/>
      </c>
      <c r="C331" s="232" t="str">
        <f t="shared" si="10"/>
        <v xml:space="preserve">0 </v>
      </c>
      <c r="D331" s="218" t="e">
        <f>VLOOKUP(A331,BDPRODUCTOS!B:M,11,0)</f>
        <v>#N/A</v>
      </c>
      <c r="E331" s="222" t="str">
        <f>BDFACTURAS!G120</f>
        <v/>
      </c>
      <c r="F331" s="232" t="e">
        <f>VLOOKUP(A331,BDPRODUCTOS!B:M,10,0)</f>
        <v>#N/A</v>
      </c>
      <c r="G331" s="218" t="e">
        <f t="shared" si="11"/>
        <v>#N/A</v>
      </c>
    </row>
    <row r="332" spans="1:7" x14ac:dyDescent="0.2">
      <c r="A332" s="219">
        <f>FACTURAS!I121</f>
        <v>0</v>
      </c>
      <c r="B332" s="232" t="str">
        <f>IF(FACTURAS!K121=0,"",FACTURAS!K121)</f>
        <v/>
      </c>
      <c r="C332" s="232" t="str">
        <f t="shared" si="10"/>
        <v xml:space="preserve">0 </v>
      </c>
      <c r="D332" s="218" t="e">
        <f>VLOOKUP(A332,BDPRODUCTOS!B:M,11,0)</f>
        <v>#N/A</v>
      </c>
      <c r="E332" s="222" t="str">
        <f>BDFACTURAS!G121</f>
        <v/>
      </c>
      <c r="F332" s="232" t="e">
        <f>VLOOKUP(A332,BDPRODUCTOS!B:M,10,0)</f>
        <v>#N/A</v>
      </c>
      <c r="G332" s="218" t="e">
        <f t="shared" si="11"/>
        <v>#N/A</v>
      </c>
    </row>
    <row r="333" spans="1:7" x14ac:dyDescent="0.2">
      <c r="A333" s="219">
        <f>FACTURAS!I122</f>
        <v>0</v>
      </c>
      <c r="B333" s="232" t="str">
        <f>IF(FACTURAS!K122=0,"",FACTURAS!K122)</f>
        <v/>
      </c>
      <c r="C333" s="232" t="str">
        <f t="shared" si="10"/>
        <v xml:space="preserve">0 </v>
      </c>
      <c r="D333" s="218" t="e">
        <f>VLOOKUP(A333,BDPRODUCTOS!B:M,11,0)</f>
        <v>#N/A</v>
      </c>
      <c r="E333" s="222" t="str">
        <f>BDFACTURAS!G122</f>
        <v/>
      </c>
      <c r="F333" s="232" t="e">
        <f>VLOOKUP(A333,BDPRODUCTOS!B:M,10,0)</f>
        <v>#N/A</v>
      </c>
      <c r="G333" s="218" t="e">
        <f t="shared" si="11"/>
        <v>#N/A</v>
      </c>
    </row>
    <row r="334" spans="1:7" x14ac:dyDescent="0.2">
      <c r="A334" s="219">
        <f>FACTURAS!I123</f>
        <v>0</v>
      </c>
      <c r="B334" s="232" t="str">
        <f>IF(FACTURAS!K123=0,"",FACTURAS!K123)</f>
        <v/>
      </c>
      <c r="C334" s="232" t="str">
        <f t="shared" si="10"/>
        <v xml:space="preserve">0 </v>
      </c>
      <c r="D334" s="218" t="e">
        <f>VLOOKUP(A334,BDPRODUCTOS!B:M,11,0)</f>
        <v>#N/A</v>
      </c>
      <c r="E334" s="222" t="str">
        <f>BDFACTURAS!G123</f>
        <v/>
      </c>
      <c r="F334" s="232" t="e">
        <f>VLOOKUP(A334,BDPRODUCTOS!B:M,10,0)</f>
        <v>#N/A</v>
      </c>
      <c r="G334" s="218" t="e">
        <f t="shared" si="11"/>
        <v>#N/A</v>
      </c>
    </row>
    <row r="335" spans="1:7" x14ac:dyDescent="0.2">
      <c r="A335" s="219">
        <f>FACTURAS!I124</f>
        <v>0</v>
      </c>
      <c r="B335" s="232" t="str">
        <f>IF(FACTURAS!K124=0,"",FACTURAS!K124)</f>
        <v/>
      </c>
      <c r="C335" s="232" t="str">
        <f t="shared" si="10"/>
        <v xml:space="preserve">0 </v>
      </c>
      <c r="D335" s="218" t="e">
        <f>VLOOKUP(A335,BDPRODUCTOS!B:M,11,0)</f>
        <v>#N/A</v>
      </c>
      <c r="E335" s="222" t="str">
        <f>BDFACTURAS!G124</f>
        <v/>
      </c>
      <c r="F335" s="232" t="e">
        <f>VLOOKUP(A335,BDPRODUCTOS!B:M,10,0)</f>
        <v>#N/A</v>
      </c>
      <c r="G335" s="218" t="e">
        <f t="shared" si="11"/>
        <v>#N/A</v>
      </c>
    </row>
    <row r="336" spans="1:7" x14ac:dyDescent="0.2">
      <c r="A336" s="219">
        <f>FACTURAS!I125</f>
        <v>0</v>
      </c>
      <c r="B336" s="232" t="str">
        <f>IF(FACTURAS!K125=0,"",FACTURAS!K125)</f>
        <v/>
      </c>
      <c r="C336" s="232" t="str">
        <f t="shared" si="10"/>
        <v xml:space="preserve">0 </v>
      </c>
      <c r="D336" s="218" t="e">
        <f>VLOOKUP(A336,BDPRODUCTOS!B:M,11,0)</f>
        <v>#N/A</v>
      </c>
      <c r="E336" s="222" t="str">
        <f>BDFACTURAS!G125</f>
        <v/>
      </c>
      <c r="F336" s="232" t="e">
        <f>VLOOKUP(A336,BDPRODUCTOS!B:M,10,0)</f>
        <v>#N/A</v>
      </c>
      <c r="G336" s="218" t="e">
        <f t="shared" si="11"/>
        <v>#N/A</v>
      </c>
    </row>
    <row r="337" spans="1:7" x14ac:dyDescent="0.2">
      <c r="A337" s="224">
        <f>FACTURAS!I126</f>
        <v>0</v>
      </c>
      <c r="B337" s="232" t="str">
        <f>IF(FACTURAS!K126=0,"",FACTURAS!K126)</f>
        <v/>
      </c>
      <c r="C337" s="232" t="str">
        <f t="shared" si="10"/>
        <v xml:space="preserve">0 </v>
      </c>
      <c r="D337" s="218" t="e">
        <f>VLOOKUP(A337,BDPRODUCTOS!B:M,11,0)</f>
        <v>#N/A</v>
      </c>
      <c r="E337" s="227" t="str">
        <f>BDFACTURAS!G126</f>
        <v/>
      </c>
      <c r="F337" s="232" t="e">
        <f>VLOOKUP(A337,BDPRODUCTOS!B:M,10,0)</f>
        <v>#N/A</v>
      </c>
      <c r="G337" s="218" t="e">
        <f t="shared" si="11"/>
        <v>#N/A</v>
      </c>
    </row>
    <row r="338" spans="1:7" x14ac:dyDescent="0.2">
      <c r="A338" s="213">
        <f>FACTURAS!I145</f>
        <v>0</v>
      </c>
      <c r="B338" s="232" t="str">
        <f>IF(FACTURAS!K145=0,"",FACTURAS!K145)</f>
        <v/>
      </c>
      <c r="C338" s="232" t="str">
        <f t="shared" si="10"/>
        <v xml:space="preserve">0 </v>
      </c>
      <c r="D338" s="218" t="e">
        <f>VLOOKUP(A338,BDPRODUCTOS!B:M,11,0)</f>
        <v>#N/A</v>
      </c>
      <c r="E338" s="216" t="str">
        <f>BDFACTURAS!G145</f>
        <v/>
      </c>
      <c r="F338" s="232" t="e">
        <f>VLOOKUP(A338,BDPRODUCTOS!B:M,10,0)</f>
        <v>#N/A</v>
      </c>
      <c r="G338" s="218" t="e">
        <f t="shared" si="11"/>
        <v>#N/A</v>
      </c>
    </row>
    <row r="339" spans="1:7" x14ac:dyDescent="0.2">
      <c r="A339" s="219">
        <f>FACTURAS!I146</f>
        <v>0</v>
      </c>
      <c r="B339" s="232" t="str">
        <f>IF(FACTURAS!K146=0,"",FACTURAS!K146)</f>
        <v/>
      </c>
      <c r="C339" s="232" t="str">
        <f t="shared" si="10"/>
        <v xml:space="preserve">0 </v>
      </c>
      <c r="D339" s="218" t="e">
        <f>VLOOKUP(A339,BDPRODUCTOS!B:M,11,0)</f>
        <v>#N/A</v>
      </c>
      <c r="E339" s="222" t="str">
        <f>BDFACTURAS!G146</f>
        <v/>
      </c>
      <c r="F339" s="232" t="e">
        <f>VLOOKUP(A339,BDPRODUCTOS!B:M,10,0)</f>
        <v>#N/A</v>
      </c>
      <c r="G339" s="218" t="e">
        <f t="shared" si="11"/>
        <v>#N/A</v>
      </c>
    </row>
    <row r="340" spans="1:7" x14ac:dyDescent="0.2">
      <c r="A340" s="219">
        <f>FACTURAS!I147</f>
        <v>0</v>
      </c>
      <c r="B340" s="232" t="str">
        <f>IF(FACTURAS!K147=0,"",FACTURAS!K147)</f>
        <v/>
      </c>
      <c r="C340" s="232" t="str">
        <f t="shared" si="10"/>
        <v xml:space="preserve">0 </v>
      </c>
      <c r="D340" s="218" t="e">
        <f>VLOOKUP(A340,BDPRODUCTOS!B:M,11,0)</f>
        <v>#N/A</v>
      </c>
      <c r="E340" s="222" t="str">
        <f>BDFACTURAS!G147</f>
        <v/>
      </c>
      <c r="F340" s="232" t="e">
        <f>VLOOKUP(A340,BDPRODUCTOS!B:M,10,0)</f>
        <v>#N/A</v>
      </c>
      <c r="G340" s="218" t="e">
        <f t="shared" si="11"/>
        <v>#N/A</v>
      </c>
    </row>
    <row r="341" spans="1:7" x14ac:dyDescent="0.2">
      <c r="A341" s="219">
        <f>FACTURAS!I148</f>
        <v>0</v>
      </c>
      <c r="B341" s="232" t="str">
        <f>IF(FACTURAS!K148=0,"",FACTURAS!K148)</f>
        <v/>
      </c>
      <c r="C341" s="232" t="str">
        <f t="shared" si="10"/>
        <v xml:space="preserve">0 </v>
      </c>
      <c r="D341" s="218" t="e">
        <f>VLOOKUP(A341,BDPRODUCTOS!B:M,11,0)</f>
        <v>#N/A</v>
      </c>
      <c r="E341" s="222" t="str">
        <f>BDFACTURAS!G148</f>
        <v/>
      </c>
      <c r="F341" s="232" t="e">
        <f>VLOOKUP(A341,BDPRODUCTOS!B:M,10,0)</f>
        <v>#N/A</v>
      </c>
      <c r="G341" s="218" t="e">
        <f t="shared" si="11"/>
        <v>#N/A</v>
      </c>
    </row>
    <row r="342" spans="1:7" x14ac:dyDescent="0.2">
      <c r="A342" s="219">
        <f>FACTURAS!I149</f>
        <v>0</v>
      </c>
      <c r="B342" s="232" t="str">
        <f>IF(FACTURAS!K149=0,"",FACTURAS!K149)</f>
        <v/>
      </c>
      <c r="C342" s="232" t="str">
        <f t="shared" si="10"/>
        <v xml:space="preserve">0 </v>
      </c>
      <c r="D342" s="218" t="e">
        <f>VLOOKUP(A342,BDPRODUCTOS!B:M,11,0)</f>
        <v>#N/A</v>
      </c>
      <c r="E342" s="222" t="str">
        <f>BDFACTURAS!G149</f>
        <v/>
      </c>
      <c r="F342" s="232" t="e">
        <f>VLOOKUP(A342,BDPRODUCTOS!B:M,10,0)</f>
        <v>#N/A</v>
      </c>
      <c r="G342" s="218" t="e">
        <f t="shared" si="11"/>
        <v>#N/A</v>
      </c>
    </row>
    <row r="343" spans="1:7" x14ac:dyDescent="0.2">
      <c r="A343" s="219">
        <f>FACTURAS!I150</f>
        <v>0</v>
      </c>
      <c r="B343" s="232" t="str">
        <f>IF(FACTURAS!K150=0,"",FACTURAS!K150)</f>
        <v/>
      </c>
      <c r="C343" s="232" t="str">
        <f t="shared" si="10"/>
        <v xml:space="preserve">0 </v>
      </c>
      <c r="D343" s="218" t="e">
        <f>VLOOKUP(A343,BDPRODUCTOS!B:M,11,0)</f>
        <v>#N/A</v>
      </c>
      <c r="E343" s="222" t="str">
        <f>BDFACTURAS!G150</f>
        <v/>
      </c>
      <c r="F343" s="232" t="e">
        <f>VLOOKUP(A343,BDPRODUCTOS!B:M,10,0)</f>
        <v>#N/A</v>
      </c>
      <c r="G343" s="218" t="e">
        <f t="shared" si="11"/>
        <v>#N/A</v>
      </c>
    </row>
    <row r="344" spans="1:7" x14ac:dyDescent="0.2">
      <c r="A344" s="219">
        <f>FACTURAS!I151</f>
        <v>0</v>
      </c>
      <c r="B344" s="232" t="str">
        <f>IF(FACTURAS!K151=0,"",FACTURAS!K151)</f>
        <v/>
      </c>
      <c r="C344" s="232" t="str">
        <f t="shared" si="10"/>
        <v xml:space="preserve">0 </v>
      </c>
      <c r="D344" s="218" t="e">
        <f>VLOOKUP(A344,BDPRODUCTOS!B:M,11,0)</f>
        <v>#N/A</v>
      </c>
      <c r="E344" s="222" t="str">
        <f>BDFACTURAS!G151</f>
        <v/>
      </c>
      <c r="F344" s="232" t="e">
        <f>VLOOKUP(A344,BDPRODUCTOS!B:M,10,0)</f>
        <v>#N/A</v>
      </c>
      <c r="G344" s="218" t="e">
        <f t="shared" si="11"/>
        <v>#N/A</v>
      </c>
    </row>
    <row r="345" spans="1:7" x14ac:dyDescent="0.2">
      <c r="A345" s="219">
        <f>FACTURAS!I152</f>
        <v>0</v>
      </c>
      <c r="B345" s="232" t="str">
        <f>IF(FACTURAS!K152=0,"",FACTURAS!K152)</f>
        <v/>
      </c>
      <c r="C345" s="232" t="str">
        <f t="shared" si="10"/>
        <v xml:space="preserve">0 </v>
      </c>
      <c r="D345" s="218" t="e">
        <f>VLOOKUP(A345,BDPRODUCTOS!B:M,11,0)</f>
        <v>#N/A</v>
      </c>
      <c r="E345" s="222" t="str">
        <f>BDFACTURAS!G152</f>
        <v/>
      </c>
      <c r="F345" s="232" t="e">
        <f>VLOOKUP(A345,BDPRODUCTOS!B:M,10,0)</f>
        <v>#N/A</v>
      </c>
      <c r="G345" s="218" t="e">
        <f t="shared" si="11"/>
        <v>#N/A</v>
      </c>
    </row>
    <row r="346" spans="1:7" x14ac:dyDescent="0.2">
      <c r="A346" s="219">
        <f>FACTURAS!I153</f>
        <v>0</v>
      </c>
      <c r="B346" s="232" t="str">
        <f>IF(FACTURAS!K153=0,"",FACTURAS!K153)</f>
        <v/>
      </c>
      <c r="C346" s="232" t="str">
        <f t="shared" si="10"/>
        <v xml:space="preserve">0 </v>
      </c>
      <c r="D346" s="218" t="e">
        <f>VLOOKUP(A346,BDPRODUCTOS!B:M,11,0)</f>
        <v>#N/A</v>
      </c>
      <c r="E346" s="222" t="str">
        <f>BDFACTURAS!G153</f>
        <v/>
      </c>
      <c r="F346" s="232" t="e">
        <f>VLOOKUP(A346,BDPRODUCTOS!B:M,10,0)</f>
        <v>#N/A</v>
      </c>
      <c r="G346" s="218" t="e">
        <f t="shared" si="11"/>
        <v>#N/A</v>
      </c>
    </row>
    <row r="347" spans="1:7" x14ac:dyDescent="0.2">
      <c r="A347" s="219">
        <f>FACTURAS!I154</f>
        <v>0</v>
      </c>
      <c r="B347" s="232" t="str">
        <f>IF(FACTURAS!K154=0,"",FACTURAS!K154)</f>
        <v/>
      </c>
      <c r="C347" s="232" t="str">
        <f t="shared" si="10"/>
        <v xml:space="preserve">0 </v>
      </c>
      <c r="D347" s="218" t="e">
        <f>VLOOKUP(A347,BDPRODUCTOS!B:M,11,0)</f>
        <v>#N/A</v>
      </c>
      <c r="E347" s="222" t="str">
        <f>BDFACTURAS!G154</f>
        <v/>
      </c>
      <c r="F347" s="232" t="e">
        <f>VLOOKUP(A347,BDPRODUCTOS!B:M,10,0)</f>
        <v>#N/A</v>
      </c>
      <c r="G347" s="218" t="e">
        <f t="shared" si="11"/>
        <v>#N/A</v>
      </c>
    </row>
    <row r="348" spans="1:7" x14ac:dyDescent="0.2">
      <c r="A348" s="219">
        <f>FACTURAS!I155</f>
        <v>0</v>
      </c>
      <c r="B348" s="232" t="str">
        <f>IF(FACTURAS!K155=0,"",FACTURAS!K155)</f>
        <v/>
      </c>
      <c r="C348" s="232" t="str">
        <f t="shared" si="10"/>
        <v xml:space="preserve">0 </v>
      </c>
      <c r="D348" s="218" t="e">
        <f>VLOOKUP(A348,BDPRODUCTOS!B:M,11,0)</f>
        <v>#N/A</v>
      </c>
      <c r="E348" s="222" t="str">
        <f>BDFACTURAS!G155</f>
        <v/>
      </c>
      <c r="F348" s="232" t="e">
        <f>VLOOKUP(A348,BDPRODUCTOS!B:M,10,0)</f>
        <v>#N/A</v>
      </c>
      <c r="G348" s="218" t="e">
        <f t="shared" si="11"/>
        <v>#N/A</v>
      </c>
    </row>
    <row r="349" spans="1:7" x14ac:dyDescent="0.2">
      <c r="A349" s="219">
        <f>FACTURAS!I156</f>
        <v>0</v>
      </c>
      <c r="B349" s="232" t="str">
        <f>IF(FACTURAS!K156=0,"",FACTURAS!K156)</f>
        <v/>
      </c>
      <c r="C349" s="232" t="str">
        <f t="shared" si="10"/>
        <v xml:space="preserve">0 </v>
      </c>
      <c r="D349" s="218" t="e">
        <f>VLOOKUP(A349,BDPRODUCTOS!B:M,11,0)</f>
        <v>#N/A</v>
      </c>
      <c r="E349" s="222" t="str">
        <f>BDFACTURAS!G156</f>
        <v/>
      </c>
      <c r="F349" s="232" t="e">
        <f>VLOOKUP(A349,BDPRODUCTOS!B:M,10,0)</f>
        <v>#N/A</v>
      </c>
      <c r="G349" s="218" t="e">
        <f t="shared" si="11"/>
        <v>#N/A</v>
      </c>
    </row>
    <row r="350" spans="1:7" x14ac:dyDescent="0.2">
      <c r="A350" s="219">
        <f>FACTURAS!I157</f>
        <v>0</v>
      </c>
      <c r="B350" s="232" t="str">
        <f>IF(FACTURAS!K157=0,"",FACTURAS!K157)</f>
        <v/>
      </c>
      <c r="C350" s="232" t="str">
        <f t="shared" si="10"/>
        <v xml:space="preserve">0 </v>
      </c>
      <c r="D350" s="218" t="e">
        <f>VLOOKUP(A350,BDPRODUCTOS!B:M,11,0)</f>
        <v>#N/A</v>
      </c>
      <c r="E350" s="222" t="str">
        <f>BDFACTURAS!G157</f>
        <v/>
      </c>
      <c r="F350" s="232" t="e">
        <f>VLOOKUP(A350,BDPRODUCTOS!B:M,10,0)</f>
        <v>#N/A</v>
      </c>
      <c r="G350" s="218" t="e">
        <f t="shared" si="11"/>
        <v>#N/A</v>
      </c>
    </row>
    <row r="351" spans="1:7" x14ac:dyDescent="0.2">
      <c r="A351" s="224">
        <f>FACTURAS!I158</f>
        <v>0</v>
      </c>
      <c r="B351" s="232" t="str">
        <f>IF(FACTURAS!K158=0,"",FACTURAS!K158)</f>
        <v/>
      </c>
      <c r="C351" s="232" t="str">
        <f t="shared" si="10"/>
        <v xml:space="preserve">0 </v>
      </c>
      <c r="D351" s="218" t="e">
        <f>VLOOKUP(A351,BDPRODUCTOS!B:M,11,0)</f>
        <v>#N/A</v>
      </c>
      <c r="E351" s="227" t="str">
        <f>BDFACTURAS!G158</f>
        <v/>
      </c>
      <c r="F351" s="232" t="e">
        <f>VLOOKUP(A351,BDPRODUCTOS!B:M,10,0)</f>
        <v>#N/A</v>
      </c>
      <c r="G351" s="218" t="e">
        <f t="shared" si="11"/>
        <v>#N/A</v>
      </c>
    </row>
    <row r="352" spans="1:7" x14ac:dyDescent="0.2">
      <c r="A352" s="213">
        <f>FACTURAS!I177</f>
        <v>0</v>
      </c>
      <c r="B352" s="232" t="str">
        <f>IF(FACTURAS!K177=0,"",FACTURAS!K177)</f>
        <v/>
      </c>
      <c r="C352" s="232" t="str">
        <f t="shared" si="10"/>
        <v xml:space="preserve">0 </v>
      </c>
      <c r="D352" s="218" t="e">
        <f>VLOOKUP(A352,BDPRODUCTOS!B:M,11,0)</f>
        <v>#N/A</v>
      </c>
      <c r="E352" s="216" t="str">
        <f>BDFACTURAS!G177</f>
        <v/>
      </c>
      <c r="F352" s="232" t="e">
        <f>VLOOKUP(A352,BDPRODUCTOS!B:M,10,0)</f>
        <v>#N/A</v>
      </c>
      <c r="G352" s="218" t="e">
        <f t="shared" si="11"/>
        <v>#N/A</v>
      </c>
    </row>
    <row r="353" spans="1:7" x14ac:dyDescent="0.2">
      <c r="A353" s="219">
        <f>FACTURAS!I178</f>
        <v>0</v>
      </c>
      <c r="B353" s="232" t="str">
        <f>IF(FACTURAS!K178=0,"",FACTURAS!K178)</f>
        <v/>
      </c>
      <c r="C353" s="232" t="str">
        <f t="shared" si="10"/>
        <v xml:space="preserve">0 </v>
      </c>
      <c r="D353" s="218" t="e">
        <f>VLOOKUP(A353,BDPRODUCTOS!B:M,11,0)</f>
        <v>#N/A</v>
      </c>
      <c r="E353" s="222" t="str">
        <f>BDFACTURAS!G178</f>
        <v/>
      </c>
      <c r="F353" s="232" t="e">
        <f>VLOOKUP(A353,BDPRODUCTOS!B:M,10,0)</f>
        <v>#N/A</v>
      </c>
      <c r="G353" s="218" t="e">
        <f t="shared" si="11"/>
        <v>#N/A</v>
      </c>
    </row>
    <row r="354" spans="1:7" x14ac:dyDescent="0.2">
      <c r="A354" s="219">
        <f>FACTURAS!I179</f>
        <v>0</v>
      </c>
      <c r="B354" s="232" t="str">
        <f>IF(FACTURAS!K179=0,"",FACTURAS!K179)</f>
        <v/>
      </c>
      <c r="C354" s="232" t="str">
        <f t="shared" si="10"/>
        <v xml:space="preserve">0 </v>
      </c>
      <c r="D354" s="218" t="e">
        <f>VLOOKUP(A354,BDPRODUCTOS!B:M,11,0)</f>
        <v>#N/A</v>
      </c>
      <c r="E354" s="222" t="str">
        <f>BDFACTURAS!G179</f>
        <v/>
      </c>
      <c r="F354" s="232" t="e">
        <f>VLOOKUP(A354,BDPRODUCTOS!B:M,10,0)</f>
        <v>#N/A</v>
      </c>
      <c r="G354" s="218" t="e">
        <f t="shared" si="11"/>
        <v>#N/A</v>
      </c>
    </row>
    <row r="355" spans="1:7" x14ac:dyDescent="0.2">
      <c r="A355" s="219">
        <f>FACTURAS!I180</f>
        <v>0</v>
      </c>
      <c r="B355" s="232" t="str">
        <f>IF(FACTURAS!K180=0,"",FACTURAS!K180)</f>
        <v/>
      </c>
      <c r="C355" s="232" t="str">
        <f t="shared" si="10"/>
        <v xml:space="preserve">0 </v>
      </c>
      <c r="D355" s="218" t="e">
        <f>VLOOKUP(A355,BDPRODUCTOS!B:M,11,0)</f>
        <v>#N/A</v>
      </c>
      <c r="E355" s="222" t="str">
        <f>BDFACTURAS!G180</f>
        <v/>
      </c>
      <c r="F355" s="232" t="e">
        <f>VLOOKUP(A355,BDPRODUCTOS!B:M,10,0)</f>
        <v>#N/A</v>
      </c>
      <c r="G355" s="218" t="e">
        <f t="shared" si="11"/>
        <v>#N/A</v>
      </c>
    </row>
    <row r="356" spans="1:7" x14ac:dyDescent="0.2">
      <c r="A356" s="219">
        <f>FACTURAS!I181</f>
        <v>0</v>
      </c>
      <c r="B356" s="232" t="str">
        <f>IF(FACTURAS!K181=0,"",FACTURAS!K181)</f>
        <v/>
      </c>
      <c r="C356" s="232" t="str">
        <f t="shared" si="10"/>
        <v xml:space="preserve">0 </v>
      </c>
      <c r="D356" s="218" t="e">
        <f>VLOOKUP(A356,BDPRODUCTOS!B:M,11,0)</f>
        <v>#N/A</v>
      </c>
      <c r="E356" s="222" t="str">
        <f>BDFACTURAS!G181</f>
        <v/>
      </c>
      <c r="F356" s="232" t="e">
        <f>VLOOKUP(A356,BDPRODUCTOS!B:M,10,0)</f>
        <v>#N/A</v>
      </c>
      <c r="G356" s="218" t="e">
        <f t="shared" si="11"/>
        <v>#N/A</v>
      </c>
    </row>
    <row r="357" spans="1:7" x14ac:dyDescent="0.2">
      <c r="A357" s="219">
        <f>FACTURAS!I182</f>
        <v>0</v>
      </c>
      <c r="B357" s="232" t="str">
        <f>IF(FACTURAS!K182=0,"",FACTURAS!K182)</f>
        <v/>
      </c>
      <c r="C357" s="232" t="str">
        <f t="shared" si="10"/>
        <v xml:space="preserve">0 </v>
      </c>
      <c r="D357" s="218" t="e">
        <f>VLOOKUP(A357,BDPRODUCTOS!B:M,11,0)</f>
        <v>#N/A</v>
      </c>
      <c r="E357" s="222" t="str">
        <f>BDFACTURAS!G182</f>
        <v/>
      </c>
      <c r="F357" s="232" t="e">
        <f>VLOOKUP(A357,BDPRODUCTOS!B:M,10,0)</f>
        <v>#N/A</v>
      </c>
      <c r="G357" s="218" t="e">
        <f t="shared" si="11"/>
        <v>#N/A</v>
      </c>
    </row>
    <row r="358" spans="1:7" x14ac:dyDescent="0.2">
      <c r="A358" s="219">
        <f>FACTURAS!I183</f>
        <v>0</v>
      </c>
      <c r="B358" s="232" t="str">
        <f>IF(FACTURAS!K183=0,"",FACTURAS!K183)</f>
        <v/>
      </c>
      <c r="C358" s="232" t="str">
        <f t="shared" si="10"/>
        <v xml:space="preserve">0 </v>
      </c>
      <c r="D358" s="218" t="e">
        <f>VLOOKUP(A358,BDPRODUCTOS!B:M,11,0)</f>
        <v>#N/A</v>
      </c>
      <c r="E358" s="222" t="str">
        <f>BDFACTURAS!G183</f>
        <v/>
      </c>
      <c r="F358" s="232" t="e">
        <f>VLOOKUP(A358,BDPRODUCTOS!B:M,10,0)</f>
        <v>#N/A</v>
      </c>
      <c r="G358" s="218" t="e">
        <f t="shared" si="11"/>
        <v>#N/A</v>
      </c>
    </row>
    <row r="359" spans="1:7" x14ac:dyDescent="0.2">
      <c r="A359" s="219">
        <f>FACTURAS!I184</f>
        <v>0</v>
      </c>
      <c r="B359" s="232" t="str">
        <f>IF(FACTURAS!K184=0,"",FACTURAS!K184)</f>
        <v/>
      </c>
      <c r="C359" s="232" t="str">
        <f t="shared" si="10"/>
        <v xml:space="preserve">0 </v>
      </c>
      <c r="D359" s="218" t="e">
        <f>VLOOKUP(A359,BDPRODUCTOS!B:M,11,0)</f>
        <v>#N/A</v>
      </c>
      <c r="E359" s="222" t="str">
        <f>BDFACTURAS!G184</f>
        <v/>
      </c>
      <c r="F359" s="232" t="e">
        <f>VLOOKUP(A359,BDPRODUCTOS!B:M,10,0)</f>
        <v>#N/A</v>
      </c>
      <c r="G359" s="218" t="e">
        <f t="shared" si="11"/>
        <v>#N/A</v>
      </c>
    </row>
    <row r="360" spans="1:7" x14ac:dyDescent="0.2">
      <c r="A360" s="219">
        <f>FACTURAS!I185</f>
        <v>0</v>
      </c>
      <c r="B360" s="232" t="str">
        <f>IF(FACTURAS!K185=0,"",FACTURAS!K185)</f>
        <v/>
      </c>
      <c r="C360" s="232" t="str">
        <f t="shared" si="10"/>
        <v xml:space="preserve">0 </v>
      </c>
      <c r="D360" s="218" t="e">
        <f>VLOOKUP(A360,BDPRODUCTOS!B:M,11,0)</f>
        <v>#N/A</v>
      </c>
      <c r="E360" s="222" t="str">
        <f>BDFACTURAS!G185</f>
        <v/>
      </c>
      <c r="F360" s="232" t="e">
        <f>VLOOKUP(A360,BDPRODUCTOS!B:M,10,0)</f>
        <v>#N/A</v>
      </c>
      <c r="G360" s="218" t="e">
        <f t="shared" si="11"/>
        <v>#N/A</v>
      </c>
    </row>
    <row r="361" spans="1:7" x14ac:dyDescent="0.2">
      <c r="A361" s="219">
        <f>FACTURAS!I186</f>
        <v>0</v>
      </c>
      <c r="B361" s="232" t="str">
        <f>IF(FACTURAS!K186=0,"",FACTURAS!K186)</f>
        <v/>
      </c>
      <c r="C361" s="232" t="str">
        <f t="shared" si="10"/>
        <v xml:space="preserve">0 </v>
      </c>
      <c r="D361" s="218" t="e">
        <f>VLOOKUP(A361,BDPRODUCTOS!B:M,11,0)</f>
        <v>#N/A</v>
      </c>
      <c r="E361" s="222" t="str">
        <f>BDFACTURAS!G186</f>
        <v/>
      </c>
      <c r="F361" s="232" t="e">
        <f>VLOOKUP(A361,BDPRODUCTOS!B:M,10,0)</f>
        <v>#N/A</v>
      </c>
      <c r="G361" s="218" t="e">
        <f t="shared" si="11"/>
        <v>#N/A</v>
      </c>
    </row>
    <row r="362" spans="1:7" x14ac:dyDescent="0.2">
      <c r="A362" s="219">
        <f>FACTURAS!I187</f>
        <v>0</v>
      </c>
      <c r="B362" s="232" t="str">
        <f>IF(FACTURAS!K187=0,"",FACTURAS!K187)</f>
        <v/>
      </c>
      <c r="C362" s="232" t="str">
        <f t="shared" si="10"/>
        <v xml:space="preserve">0 </v>
      </c>
      <c r="D362" s="218" t="e">
        <f>VLOOKUP(A362,BDPRODUCTOS!B:M,11,0)</f>
        <v>#N/A</v>
      </c>
      <c r="E362" s="222" t="str">
        <f>BDFACTURAS!G187</f>
        <v/>
      </c>
      <c r="F362" s="232" t="e">
        <f>VLOOKUP(A362,BDPRODUCTOS!B:M,10,0)</f>
        <v>#N/A</v>
      </c>
      <c r="G362" s="218" t="e">
        <f t="shared" si="11"/>
        <v>#N/A</v>
      </c>
    </row>
    <row r="363" spans="1:7" x14ac:dyDescent="0.2">
      <c r="A363" s="219">
        <f>FACTURAS!I188</f>
        <v>0</v>
      </c>
      <c r="B363" s="232" t="str">
        <f>IF(FACTURAS!K188=0,"",FACTURAS!K188)</f>
        <v/>
      </c>
      <c r="C363" s="232" t="str">
        <f t="shared" si="10"/>
        <v xml:space="preserve">0 </v>
      </c>
      <c r="D363" s="218" t="e">
        <f>VLOOKUP(A363,BDPRODUCTOS!B:M,11,0)</f>
        <v>#N/A</v>
      </c>
      <c r="E363" s="222" t="str">
        <f>BDFACTURAS!G188</f>
        <v/>
      </c>
      <c r="F363" s="232" t="e">
        <f>VLOOKUP(A363,BDPRODUCTOS!B:M,10,0)</f>
        <v>#N/A</v>
      </c>
      <c r="G363" s="218" t="e">
        <f t="shared" si="11"/>
        <v>#N/A</v>
      </c>
    </row>
    <row r="364" spans="1:7" x14ac:dyDescent="0.2">
      <c r="A364" s="219">
        <f>FACTURAS!I189</f>
        <v>0</v>
      </c>
      <c r="B364" s="232" t="str">
        <f>IF(FACTURAS!K189=0,"",FACTURAS!K189)</f>
        <v/>
      </c>
      <c r="C364" s="232" t="str">
        <f t="shared" si="10"/>
        <v xml:space="preserve">0 </v>
      </c>
      <c r="D364" s="218" t="e">
        <f>VLOOKUP(A364,BDPRODUCTOS!B:M,11,0)</f>
        <v>#N/A</v>
      </c>
      <c r="E364" s="222" t="str">
        <f>BDFACTURAS!G189</f>
        <v/>
      </c>
      <c r="F364" s="232" t="e">
        <f>VLOOKUP(A364,BDPRODUCTOS!B:M,10,0)</f>
        <v>#N/A</v>
      </c>
      <c r="G364" s="218" t="e">
        <f t="shared" si="11"/>
        <v>#N/A</v>
      </c>
    </row>
    <row r="365" spans="1:7" x14ac:dyDescent="0.2">
      <c r="A365" s="224">
        <f>FACTURAS!I190</f>
        <v>0</v>
      </c>
      <c r="B365" s="232" t="str">
        <f>IF(FACTURAS!K190=0,"",FACTURAS!K190)</f>
        <v/>
      </c>
      <c r="C365" s="232" t="str">
        <f t="shared" si="10"/>
        <v xml:space="preserve">0 </v>
      </c>
      <c r="D365" s="218" t="e">
        <f>VLOOKUP(A365,BDPRODUCTOS!B:M,11,0)</f>
        <v>#N/A</v>
      </c>
      <c r="E365" s="227" t="str">
        <f>BDFACTURAS!G190</f>
        <v/>
      </c>
      <c r="F365" s="232" t="e">
        <f>VLOOKUP(A365,BDPRODUCTOS!B:M,10,0)</f>
        <v>#N/A</v>
      </c>
      <c r="G365" s="218" t="e">
        <f t="shared" si="11"/>
        <v>#N/A</v>
      </c>
    </row>
    <row r="366" spans="1:7" x14ac:dyDescent="0.2">
      <c r="A366" s="213">
        <f>FACTURAS!I209</f>
        <v>0</v>
      </c>
      <c r="B366" s="232" t="str">
        <f>IF(FACTURAS!K209=0,"",FACTURAS!K209)</f>
        <v/>
      </c>
      <c r="C366" s="232" t="str">
        <f t="shared" si="10"/>
        <v xml:space="preserve">0 </v>
      </c>
      <c r="D366" s="218" t="e">
        <f>VLOOKUP(A366,BDPRODUCTOS!B:M,11,0)</f>
        <v>#N/A</v>
      </c>
      <c r="E366" s="216" t="str">
        <f>BDFACTURAS!G209</f>
        <v/>
      </c>
      <c r="F366" s="232" t="e">
        <f>VLOOKUP(A366,BDPRODUCTOS!B:M,10,0)</f>
        <v>#N/A</v>
      </c>
      <c r="G366" s="218" t="e">
        <f t="shared" si="11"/>
        <v>#N/A</v>
      </c>
    </row>
    <row r="367" spans="1:7" x14ac:dyDescent="0.2">
      <c r="A367" s="219">
        <f>FACTURAS!I210</f>
        <v>0</v>
      </c>
      <c r="B367" s="232" t="str">
        <f>IF(FACTURAS!K210=0,"",FACTURAS!K210)</f>
        <v/>
      </c>
      <c r="C367" s="232" t="str">
        <f t="shared" si="10"/>
        <v xml:space="preserve">0 </v>
      </c>
      <c r="D367" s="218" t="e">
        <f>VLOOKUP(A367,BDPRODUCTOS!B:M,11,0)</f>
        <v>#N/A</v>
      </c>
      <c r="E367" s="222" t="str">
        <f>BDFACTURAS!G210</f>
        <v/>
      </c>
      <c r="F367" s="232" t="e">
        <f>VLOOKUP(A367,BDPRODUCTOS!B:M,10,0)</f>
        <v>#N/A</v>
      </c>
      <c r="G367" s="218" t="e">
        <f t="shared" si="11"/>
        <v>#N/A</v>
      </c>
    </row>
    <row r="368" spans="1:7" x14ac:dyDescent="0.2">
      <c r="A368" s="219">
        <f>FACTURAS!I211</f>
        <v>0</v>
      </c>
      <c r="B368" s="232" t="str">
        <f>IF(FACTURAS!K211=0,"",FACTURAS!K211)</f>
        <v/>
      </c>
      <c r="C368" s="232" t="str">
        <f t="shared" si="10"/>
        <v xml:space="preserve">0 </v>
      </c>
      <c r="D368" s="218" t="e">
        <f>VLOOKUP(A368,BDPRODUCTOS!B:M,11,0)</f>
        <v>#N/A</v>
      </c>
      <c r="E368" s="222" t="str">
        <f>BDFACTURAS!G211</f>
        <v/>
      </c>
      <c r="F368" s="232" t="e">
        <f>VLOOKUP(A368,BDPRODUCTOS!B:M,10,0)</f>
        <v>#N/A</v>
      </c>
      <c r="G368" s="218" t="e">
        <f t="shared" si="11"/>
        <v>#N/A</v>
      </c>
    </row>
    <row r="369" spans="1:7" x14ac:dyDescent="0.2">
      <c r="A369" s="219">
        <f>FACTURAS!I212</f>
        <v>0</v>
      </c>
      <c r="B369" s="232" t="str">
        <f>IF(FACTURAS!K212=0,"",FACTURAS!K212)</f>
        <v/>
      </c>
      <c r="C369" s="232" t="str">
        <f t="shared" si="10"/>
        <v xml:space="preserve">0 </v>
      </c>
      <c r="D369" s="218" t="e">
        <f>VLOOKUP(A369,BDPRODUCTOS!B:M,11,0)</f>
        <v>#N/A</v>
      </c>
      <c r="E369" s="222" t="str">
        <f>BDFACTURAS!G212</f>
        <v/>
      </c>
      <c r="F369" s="232" t="e">
        <f>VLOOKUP(A369,BDPRODUCTOS!B:M,10,0)</f>
        <v>#N/A</v>
      </c>
      <c r="G369" s="218" t="e">
        <f t="shared" si="11"/>
        <v>#N/A</v>
      </c>
    </row>
    <row r="370" spans="1:7" x14ac:dyDescent="0.2">
      <c r="A370" s="219">
        <f>FACTURAS!I213</f>
        <v>0</v>
      </c>
      <c r="B370" s="232" t="str">
        <f>IF(FACTURAS!K213=0,"",FACTURAS!K213)</f>
        <v/>
      </c>
      <c r="C370" s="232" t="str">
        <f t="shared" si="10"/>
        <v xml:space="preserve">0 </v>
      </c>
      <c r="D370" s="218" t="e">
        <f>VLOOKUP(A370,BDPRODUCTOS!B:M,11,0)</f>
        <v>#N/A</v>
      </c>
      <c r="E370" s="222" t="str">
        <f>BDFACTURAS!G213</f>
        <v/>
      </c>
      <c r="F370" s="232" t="e">
        <f>VLOOKUP(A370,BDPRODUCTOS!B:M,10,0)</f>
        <v>#N/A</v>
      </c>
      <c r="G370" s="218" t="e">
        <f t="shared" si="11"/>
        <v>#N/A</v>
      </c>
    </row>
    <row r="371" spans="1:7" x14ac:dyDescent="0.2">
      <c r="A371" s="219">
        <f>FACTURAS!I214</f>
        <v>0</v>
      </c>
      <c r="B371" s="232" t="str">
        <f>IF(FACTURAS!K214=0,"",FACTURAS!K214)</f>
        <v/>
      </c>
      <c r="C371" s="232" t="str">
        <f t="shared" si="10"/>
        <v xml:space="preserve">0 </v>
      </c>
      <c r="D371" s="218" t="e">
        <f>VLOOKUP(A371,BDPRODUCTOS!B:M,11,0)</f>
        <v>#N/A</v>
      </c>
      <c r="E371" s="222" t="str">
        <f>BDFACTURAS!G214</f>
        <v/>
      </c>
      <c r="F371" s="232" t="e">
        <f>VLOOKUP(A371,BDPRODUCTOS!B:M,10,0)</f>
        <v>#N/A</v>
      </c>
      <c r="G371" s="218" t="e">
        <f t="shared" si="11"/>
        <v>#N/A</v>
      </c>
    </row>
    <row r="372" spans="1:7" x14ac:dyDescent="0.2">
      <c r="A372" s="219">
        <f>FACTURAS!I215</f>
        <v>0</v>
      </c>
      <c r="B372" s="232" t="str">
        <f>IF(FACTURAS!K215=0,"",FACTURAS!K215)</f>
        <v/>
      </c>
      <c r="C372" s="232" t="str">
        <f t="shared" si="10"/>
        <v xml:space="preserve">0 </v>
      </c>
      <c r="D372" s="218" t="e">
        <f>VLOOKUP(A372,BDPRODUCTOS!B:M,11,0)</f>
        <v>#N/A</v>
      </c>
      <c r="E372" s="222" t="str">
        <f>BDFACTURAS!G215</f>
        <v/>
      </c>
      <c r="F372" s="232" t="e">
        <f>VLOOKUP(A372,BDPRODUCTOS!B:M,10,0)</f>
        <v>#N/A</v>
      </c>
      <c r="G372" s="218" t="e">
        <f t="shared" si="11"/>
        <v>#N/A</v>
      </c>
    </row>
    <row r="373" spans="1:7" x14ac:dyDescent="0.2">
      <c r="A373" s="219">
        <f>FACTURAS!I216</f>
        <v>0</v>
      </c>
      <c r="B373" s="232" t="str">
        <f>IF(FACTURAS!K216=0,"",FACTURAS!K216)</f>
        <v/>
      </c>
      <c r="C373" s="232" t="str">
        <f t="shared" si="10"/>
        <v xml:space="preserve">0 </v>
      </c>
      <c r="D373" s="218" t="e">
        <f>VLOOKUP(A373,BDPRODUCTOS!B:M,11,0)</f>
        <v>#N/A</v>
      </c>
      <c r="E373" s="222" t="str">
        <f>BDFACTURAS!G216</f>
        <v/>
      </c>
      <c r="F373" s="232" t="e">
        <f>VLOOKUP(A373,BDPRODUCTOS!B:M,10,0)</f>
        <v>#N/A</v>
      </c>
      <c r="G373" s="218" t="e">
        <f t="shared" si="11"/>
        <v>#N/A</v>
      </c>
    </row>
    <row r="374" spans="1:7" x14ac:dyDescent="0.2">
      <c r="A374" s="219">
        <f>FACTURAS!I217</f>
        <v>0</v>
      </c>
      <c r="B374" s="232" t="str">
        <f>IF(FACTURAS!K217=0,"",FACTURAS!K217)</f>
        <v/>
      </c>
      <c r="C374" s="232" t="str">
        <f t="shared" si="10"/>
        <v xml:space="preserve">0 </v>
      </c>
      <c r="D374" s="218" t="e">
        <f>VLOOKUP(A374,BDPRODUCTOS!B:M,11,0)</f>
        <v>#N/A</v>
      </c>
      <c r="E374" s="222" t="str">
        <f>BDFACTURAS!G217</f>
        <v/>
      </c>
      <c r="F374" s="232" t="e">
        <f>VLOOKUP(A374,BDPRODUCTOS!B:M,10,0)</f>
        <v>#N/A</v>
      </c>
      <c r="G374" s="218" t="e">
        <f t="shared" si="11"/>
        <v>#N/A</v>
      </c>
    </row>
    <row r="375" spans="1:7" x14ac:dyDescent="0.2">
      <c r="A375" s="219">
        <f>FACTURAS!I218</f>
        <v>0</v>
      </c>
      <c r="B375" s="232" t="str">
        <f>IF(FACTURAS!K218=0,"",FACTURAS!K218)</f>
        <v/>
      </c>
      <c r="C375" s="232" t="str">
        <f t="shared" si="10"/>
        <v xml:space="preserve">0 </v>
      </c>
      <c r="D375" s="218" t="e">
        <f>VLOOKUP(A375,BDPRODUCTOS!B:M,11,0)</f>
        <v>#N/A</v>
      </c>
      <c r="E375" s="222" t="str">
        <f>BDFACTURAS!G218</f>
        <v/>
      </c>
      <c r="F375" s="232" t="e">
        <f>VLOOKUP(A375,BDPRODUCTOS!B:M,10,0)</f>
        <v>#N/A</v>
      </c>
      <c r="G375" s="218" t="e">
        <f t="shared" si="11"/>
        <v>#N/A</v>
      </c>
    </row>
    <row r="376" spans="1:7" x14ac:dyDescent="0.2">
      <c r="A376" s="219">
        <f>FACTURAS!I219</f>
        <v>0</v>
      </c>
      <c r="B376" s="232" t="str">
        <f>IF(FACTURAS!K219=0,"",FACTURAS!K219)</f>
        <v/>
      </c>
      <c r="C376" s="232" t="str">
        <f t="shared" si="10"/>
        <v xml:space="preserve">0 </v>
      </c>
      <c r="D376" s="218" t="e">
        <f>VLOOKUP(A376,BDPRODUCTOS!B:M,11,0)</f>
        <v>#N/A</v>
      </c>
      <c r="E376" s="222" t="str">
        <f>BDFACTURAS!G219</f>
        <v/>
      </c>
      <c r="F376" s="232" t="e">
        <f>VLOOKUP(A376,BDPRODUCTOS!B:M,10,0)</f>
        <v>#N/A</v>
      </c>
      <c r="G376" s="218" t="e">
        <f t="shared" si="11"/>
        <v>#N/A</v>
      </c>
    </row>
    <row r="377" spans="1:7" x14ac:dyDescent="0.2">
      <c r="A377" s="219">
        <f>FACTURAS!I220</f>
        <v>0</v>
      </c>
      <c r="B377" s="232" t="str">
        <f>IF(FACTURAS!K220=0,"",FACTURAS!K220)</f>
        <v/>
      </c>
      <c r="C377" s="232" t="str">
        <f t="shared" si="10"/>
        <v xml:space="preserve">0 </v>
      </c>
      <c r="D377" s="218" t="e">
        <f>VLOOKUP(A377,BDPRODUCTOS!B:M,11,0)</f>
        <v>#N/A</v>
      </c>
      <c r="E377" s="222" t="str">
        <f>BDFACTURAS!G220</f>
        <v/>
      </c>
      <c r="F377" s="232" t="e">
        <f>VLOOKUP(A377,BDPRODUCTOS!B:M,10,0)</f>
        <v>#N/A</v>
      </c>
      <c r="G377" s="218" t="e">
        <f t="shared" si="11"/>
        <v>#N/A</v>
      </c>
    </row>
    <row r="378" spans="1:7" x14ac:dyDescent="0.2">
      <c r="A378" s="219">
        <f>FACTURAS!I221</f>
        <v>0</v>
      </c>
      <c r="B378" s="232" t="str">
        <f>IF(FACTURAS!K221=0,"",FACTURAS!K221)</f>
        <v/>
      </c>
      <c r="C378" s="232" t="str">
        <f t="shared" si="10"/>
        <v xml:space="preserve">0 </v>
      </c>
      <c r="D378" s="218" t="e">
        <f>VLOOKUP(A378,BDPRODUCTOS!B:M,11,0)</f>
        <v>#N/A</v>
      </c>
      <c r="E378" s="222" t="str">
        <f>BDFACTURAS!G221</f>
        <v/>
      </c>
      <c r="F378" s="232" t="e">
        <f>VLOOKUP(A378,BDPRODUCTOS!B:M,10,0)</f>
        <v>#N/A</v>
      </c>
      <c r="G378" s="218" t="e">
        <f t="shared" si="11"/>
        <v>#N/A</v>
      </c>
    </row>
    <row r="379" spans="1:7" x14ac:dyDescent="0.2">
      <c r="A379" s="224">
        <f>FACTURAS!I222</f>
        <v>0</v>
      </c>
      <c r="B379" s="232" t="str">
        <f>IF(FACTURAS!K222=0,"",FACTURAS!K222)</f>
        <v/>
      </c>
      <c r="C379" s="232" t="str">
        <f t="shared" si="10"/>
        <v xml:space="preserve">0 </v>
      </c>
      <c r="D379" s="218" t="e">
        <f>VLOOKUP(A379,BDPRODUCTOS!B:M,11,0)</f>
        <v>#N/A</v>
      </c>
      <c r="E379" s="227" t="str">
        <f>BDFACTURAS!G222</f>
        <v/>
      </c>
      <c r="F379" s="232" t="e">
        <f>VLOOKUP(A379,BDPRODUCTOS!B:M,10,0)</f>
        <v>#N/A</v>
      </c>
      <c r="G379" s="218" t="e">
        <f t="shared" si="11"/>
        <v>#N/A</v>
      </c>
    </row>
    <row r="380" spans="1:7" x14ac:dyDescent="0.2">
      <c r="A380" s="213">
        <f>FACTURAS!I241</f>
        <v>0</v>
      </c>
      <c r="B380" s="232" t="str">
        <f>IF(FACTURAS!K241=0,"",FACTURAS!K241)</f>
        <v/>
      </c>
      <c r="C380" s="232" t="str">
        <f t="shared" si="10"/>
        <v xml:space="preserve">0 </v>
      </c>
      <c r="D380" s="218" t="e">
        <f>VLOOKUP(A380,BDPRODUCTOS!B:M,11,0)</f>
        <v>#N/A</v>
      </c>
      <c r="E380" s="216" t="str">
        <f>BDFACTURAS!G241</f>
        <v/>
      </c>
      <c r="F380" s="232" t="e">
        <f>VLOOKUP(A380,BDPRODUCTOS!B:M,10,0)</f>
        <v>#N/A</v>
      </c>
      <c r="G380" s="218" t="e">
        <f t="shared" si="11"/>
        <v>#N/A</v>
      </c>
    </row>
    <row r="381" spans="1:7" x14ac:dyDescent="0.2">
      <c r="A381" s="219">
        <f>FACTURAS!I242</f>
        <v>0</v>
      </c>
      <c r="B381" s="232" t="str">
        <f>IF(FACTURAS!K242=0,"",FACTURAS!K242)</f>
        <v/>
      </c>
      <c r="C381" s="232" t="str">
        <f t="shared" si="10"/>
        <v xml:space="preserve">0 </v>
      </c>
      <c r="D381" s="218" t="e">
        <f>VLOOKUP(A381,BDPRODUCTOS!B:M,11,0)</f>
        <v>#N/A</v>
      </c>
      <c r="E381" s="222" t="str">
        <f>BDFACTURAS!G242</f>
        <v/>
      </c>
      <c r="F381" s="232" t="e">
        <f>VLOOKUP(A381,BDPRODUCTOS!B:M,10,0)</f>
        <v>#N/A</v>
      </c>
      <c r="G381" s="218" t="e">
        <f t="shared" si="11"/>
        <v>#N/A</v>
      </c>
    </row>
    <row r="382" spans="1:7" x14ac:dyDescent="0.2">
      <c r="A382" s="219">
        <f>FACTURAS!I243</f>
        <v>0</v>
      </c>
      <c r="B382" s="232" t="str">
        <f>IF(FACTURAS!K243=0,"",FACTURAS!K243)</f>
        <v/>
      </c>
      <c r="C382" s="232" t="str">
        <f t="shared" si="10"/>
        <v xml:space="preserve">0 </v>
      </c>
      <c r="D382" s="218" t="e">
        <f>VLOOKUP(A382,BDPRODUCTOS!B:M,11,0)</f>
        <v>#N/A</v>
      </c>
      <c r="E382" s="222" t="str">
        <f>BDFACTURAS!G243</f>
        <v/>
      </c>
      <c r="F382" s="232" t="e">
        <f>VLOOKUP(A382,BDPRODUCTOS!B:M,10,0)</f>
        <v>#N/A</v>
      </c>
      <c r="G382" s="218" t="e">
        <f t="shared" si="11"/>
        <v>#N/A</v>
      </c>
    </row>
    <row r="383" spans="1:7" x14ac:dyDescent="0.2">
      <c r="A383" s="219">
        <f>FACTURAS!I244</f>
        <v>0</v>
      </c>
      <c r="B383" s="232" t="str">
        <f>IF(FACTURAS!K244=0,"",FACTURAS!K244)</f>
        <v/>
      </c>
      <c r="C383" s="232" t="str">
        <f t="shared" si="10"/>
        <v xml:space="preserve">0 </v>
      </c>
      <c r="D383" s="218" t="e">
        <f>VLOOKUP(A383,BDPRODUCTOS!B:M,11,0)</f>
        <v>#N/A</v>
      </c>
      <c r="E383" s="222" t="str">
        <f>BDFACTURAS!G244</f>
        <v/>
      </c>
      <c r="F383" s="232" t="e">
        <f>VLOOKUP(A383,BDPRODUCTOS!B:M,10,0)</f>
        <v>#N/A</v>
      </c>
      <c r="G383" s="218" t="e">
        <f t="shared" si="11"/>
        <v>#N/A</v>
      </c>
    </row>
    <row r="384" spans="1:7" x14ac:dyDescent="0.2">
      <c r="A384" s="219">
        <f>FACTURAS!I245</f>
        <v>0</v>
      </c>
      <c r="B384" s="232" t="str">
        <f>IF(FACTURAS!K245=0,"",FACTURAS!K245)</f>
        <v/>
      </c>
      <c r="C384" s="232" t="str">
        <f t="shared" si="10"/>
        <v xml:space="preserve">0 </v>
      </c>
      <c r="D384" s="218" t="e">
        <f>VLOOKUP(A384,BDPRODUCTOS!B:M,11,0)</f>
        <v>#N/A</v>
      </c>
      <c r="E384" s="222" t="str">
        <f>BDFACTURAS!G245</f>
        <v/>
      </c>
      <c r="F384" s="232" t="e">
        <f>VLOOKUP(A384,BDPRODUCTOS!B:M,10,0)</f>
        <v>#N/A</v>
      </c>
      <c r="G384" s="218" t="e">
        <f t="shared" si="11"/>
        <v>#N/A</v>
      </c>
    </row>
    <row r="385" spans="1:7" x14ac:dyDescent="0.2">
      <c r="A385" s="219">
        <f>FACTURAS!I246</f>
        <v>0</v>
      </c>
      <c r="B385" s="232" t="str">
        <f>IF(FACTURAS!K246=0,"",FACTURAS!K246)</f>
        <v/>
      </c>
      <c r="C385" s="232" t="str">
        <f t="shared" si="10"/>
        <v xml:space="preserve">0 </v>
      </c>
      <c r="D385" s="218" t="e">
        <f>VLOOKUP(A385,BDPRODUCTOS!B:M,11,0)</f>
        <v>#N/A</v>
      </c>
      <c r="E385" s="222" t="str">
        <f>BDFACTURAS!G246</f>
        <v/>
      </c>
      <c r="F385" s="232" t="e">
        <f>VLOOKUP(A385,BDPRODUCTOS!B:M,10,0)</f>
        <v>#N/A</v>
      </c>
      <c r="G385" s="218" t="e">
        <f t="shared" si="11"/>
        <v>#N/A</v>
      </c>
    </row>
    <row r="386" spans="1:7" x14ac:dyDescent="0.2">
      <c r="A386" s="219">
        <f>FACTURAS!I247</f>
        <v>0</v>
      </c>
      <c r="B386" s="232" t="str">
        <f>IF(FACTURAS!K247=0,"",FACTURAS!K247)</f>
        <v/>
      </c>
      <c r="C386" s="232" t="str">
        <f t="shared" si="10"/>
        <v xml:space="preserve">0 </v>
      </c>
      <c r="D386" s="218" t="e">
        <f>VLOOKUP(A386,BDPRODUCTOS!B:M,11,0)</f>
        <v>#N/A</v>
      </c>
      <c r="E386" s="222" t="str">
        <f>BDFACTURAS!G247</f>
        <v/>
      </c>
      <c r="F386" s="232" t="e">
        <f>VLOOKUP(A386,BDPRODUCTOS!B:M,10,0)</f>
        <v>#N/A</v>
      </c>
      <c r="G386" s="218" t="e">
        <f t="shared" si="11"/>
        <v>#N/A</v>
      </c>
    </row>
    <row r="387" spans="1:7" x14ac:dyDescent="0.2">
      <c r="A387" s="219">
        <f>FACTURAS!I248</f>
        <v>0</v>
      </c>
      <c r="B387" s="232" t="str">
        <f>IF(FACTURAS!K248=0,"",FACTURAS!K248)</f>
        <v/>
      </c>
      <c r="C387" s="232" t="str">
        <f t="shared" ref="C387:C450" si="12">A387&amp;" "&amp;B387</f>
        <v xml:space="preserve">0 </v>
      </c>
      <c r="D387" s="218" t="e">
        <f>VLOOKUP(A387,BDPRODUCTOS!B:M,11,0)</f>
        <v>#N/A</v>
      </c>
      <c r="E387" s="222" t="str">
        <f>BDFACTURAS!G248</f>
        <v/>
      </c>
      <c r="F387" s="232" t="e">
        <f>VLOOKUP(A387,BDPRODUCTOS!B:M,10,0)</f>
        <v>#N/A</v>
      </c>
      <c r="G387" s="218" t="e">
        <f t="shared" ref="G387:G450" si="13">D387*E387</f>
        <v>#N/A</v>
      </c>
    </row>
    <row r="388" spans="1:7" x14ac:dyDescent="0.2">
      <c r="A388" s="219">
        <f>FACTURAS!I249</f>
        <v>0</v>
      </c>
      <c r="B388" s="232" t="str">
        <f>IF(FACTURAS!K249=0,"",FACTURAS!K249)</f>
        <v/>
      </c>
      <c r="C388" s="232" t="str">
        <f t="shared" si="12"/>
        <v xml:space="preserve">0 </v>
      </c>
      <c r="D388" s="218" t="e">
        <f>VLOOKUP(A388,BDPRODUCTOS!B:M,11,0)</f>
        <v>#N/A</v>
      </c>
      <c r="E388" s="222" t="str">
        <f>BDFACTURAS!G249</f>
        <v/>
      </c>
      <c r="F388" s="232" t="e">
        <f>VLOOKUP(A388,BDPRODUCTOS!B:M,10,0)</f>
        <v>#N/A</v>
      </c>
      <c r="G388" s="218" t="e">
        <f t="shared" si="13"/>
        <v>#N/A</v>
      </c>
    </row>
    <row r="389" spans="1:7" x14ac:dyDescent="0.2">
      <c r="A389" s="219">
        <f>FACTURAS!I250</f>
        <v>0</v>
      </c>
      <c r="B389" s="232" t="str">
        <f>IF(FACTURAS!K250=0,"",FACTURAS!K250)</f>
        <v/>
      </c>
      <c r="C389" s="232" t="str">
        <f t="shared" si="12"/>
        <v xml:space="preserve">0 </v>
      </c>
      <c r="D389" s="218" t="e">
        <f>VLOOKUP(A389,BDPRODUCTOS!B:M,11,0)</f>
        <v>#N/A</v>
      </c>
      <c r="E389" s="222" t="str">
        <f>BDFACTURAS!G250</f>
        <v/>
      </c>
      <c r="F389" s="232" t="e">
        <f>VLOOKUP(A389,BDPRODUCTOS!B:M,10,0)</f>
        <v>#N/A</v>
      </c>
      <c r="G389" s="218" t="e">
        <f t="shared" si="13"/>
        <v>#N/A</v>
      </c>
    </row>
    <row r="390" spans="1:7" x14ac:dyDescent="0.2">
      <c r="A390" s="219">
        <f>FACTURAS!I251</f>
        <v>0</v>
      </c>
      <c r="B390" s="232" t="str">
        <f>IF(FACTURAS!K251=0,"",FACTURAS!K251)</f>
        <v/>
      </c>
      <c r="C390" s="232" t="str">
        <f t="shared" si="12"/>
        <v xml:space="preserve">0 </v>
      </c>
      <c r="D390" s="218" t="e">
        <f>VLOOKUP(A390,BDPRODUCTOS!B:M,11,0)</f>
        <v>#N/A</v>
      </c>
      <c r="E390" s="222" t="str">
        <f>BDFACTURAS!G251</f>
        <v/>
      </c>
      <c r="F390" s="232" t="e">
        <f>VLOOKUP(A390,BDPRODUCTOS!B:M,10,0)</f>
        <v>#N/A</v>
      </c>
      <c r="G390" s="218" t="e">
        <f t="shared" si="13"/>
        <v>#N/A</v>
      </c>
    </row>
    <row r="391" spans="1:7" x14ac:dyDescent="0.2">
      <c r="A391" s="219">
        <f>FACTURAS!I252</f>
        <v>0</v>
      </c>
      <c r="B391" s="232" t="str">
        <f>IF(FACTURAS!K252=0,"",FACTURAS!K252)</f>
        <v/>
      </c>
      <c r="C391" s="232" t="str">
        <f t="shared" si="12"/>
        <v xml:space="preserve">0 </v>
      </c>
      <c r="D391" s="218" t="e">
        <f>VLOOKUP(A391,BDPRODUCTOS!B:M,11,0)</f>
        <v>#N/A</v>
      </c>
      <c r="E391" s="222" t="str">
        <f>BDFACTURAS!G252</f>
        <v/>
      </c>
      <c r="F391" s="232" t="e">
        <f>VLOOKUP(A391,BDPRODUCTOS!B:M,10,0)</f>
        <v>#N/A</v>
      </c>
      <c r="G391" s="218" t="e">
        <f t="shared" si="13"/>
        <v>#N/A</v>
      </c>
    </row>
    <row r="392" spans="1:7" x14ac:dyDescent="0.2">
      <c r="A392" s="219">
        <f>FACTURAS!I253</f>
        <v>0</v>
      </c>
      <c r="B392" s="232" t="str">
        <f>IF(FACTURAS!K253=0,"",FACTURAS!K253)</f>
        <v/>
      </c>
      <c r="C392" s="232" t="str">
        <f t="shared" si="12"/>
        <v xml:space="preserve">0 </v>
      </c>
      <c r="D392" s="218" t="e">
        <f>VLOOKUP(A392,BDPRODUCTOS!B:M,11,0)</f>
        <v>#N/A</v>
      </c>
      <c r="E392" s="222" t="str">
        <f>BDFACTURAS!G253</f>
        <v/>
      </c>
      <c r="F392" s="232" t="e">
        <f>VLOOKUP(A392,BDPRODUCTOS!B:M,10,0)</f>
        <v>#N/A</v>
      </c>
      <c r="G392" s="218" t="e">
        <f t="shared" si="13"/>
        <v>#N/A</v>
      </c>
    </row>
    <row r="393" spans="1:7" x14ac:dyDescent="0.2">
      <c r="A393" s="224">
        <f>FACTURAS!I254</f>
        <v>0</v>
      </c>
      <c r="B393" s="232" t="str">
        <f>IF(FACTURAS!K254=0,"",FACTURAS!K254)</f>
        <v/>
      </c>
      <c r="C393" s="232" t="str">
        <f t="shared" si="12"/>
        <v xml:space="preserve">0 </v>
      </c>
      <c r="D393" s="218" t="e">
        <f>VLOOKUP(A393,BDPRODUCTOS!B:M,11,0)</f>
        <v>#N/A</v>
      </c>
      <c r="E393" s="227" t="str">
        <f>BDFACTURAS!G254</f>
        <v/>
      </c>
      <c r="F393" s="232" t="e">
        <f>VLOOKUP(A393,BDPRODUCTOS!B:M,10,0)</f>
        <v>#N/A</v>
      </c>
      <c r="G393" s="218" t="e">
        <f t="shared" si="13"/>
        <v>#N/A</v>
      </c>
    </row>
    <row r="394" spans="1:7" x14ac:dyDescent="0.2">
      <c r="A394" s="213">
        <f>FACTURAS!I273</f>
        <v>0</v>
      </c>
      <c r="B394" s="232" t="str">
        <f>IF(FACTURAS!K273=0,"",FACTURAS!K273)</f>
        <v/>
      </c>
      <c r="C394" s="232" t="str">
        <f t="shared" si="12"/>
        <v xml:space="preserve">0 </v>
      </c>
      <c r="D394" s="218" t="e">
        <f>VLOOKUP(A394,BDPRODUCTOS!B:M,11,0)</f>
        <v>#N/A</v>
      </c>
      <c r="E394" s="216" t="str">
        <f>BDFACTURAS!G273</f>
        <v/>
      </c>
      <c r="F394" s="232" t="e">
        <f>VLOOKUP(A394,BDPRODUCTOS!B:M,10,0)</f>
        <v>#N/A</v>
      </c>
      <c r="G394" s="218" t="e">
        <f t="shared" si="13"/>
        <v>#N/A</v>
      </c>
    </row>
    <row r="395" spans="1:7" x14ac:dyDescent="0.2">
      <c r="A395" s="219">
        <f>FACTURAS!I274</f>
        <v>0</v>
      </c>
      <c r="B395" s="232" t="str">
        <f>IF(FACTURAS!K274=0,"",FACTURAS!K274)</f>
        <v/>
      </c>
      <c r="C395" s="232" t="str">
        <f t="shared" si="12"/>
        <v xml:space="preserve">0 </v>
      </c>
      <c r="D395" s="218" t="e">
        <f>VLOOKUP(A395,BDPRODUCTOS!B:M,11,0)</f>
        <v>#N/A</v>
      </c>
      <c r="E395" s="222" t="str">
        <f>BDFACTURAS!G274</f>
        <v/>
      </c>
      <c r="F395" s="232" t="e">
        <f>VLOOKUP(A395,BDPRODUCTOS!B:M,10,0)</f>
        <v>#N/A</v>
      </c>
      <c r="G395" s="218" t="e">
        <f t="shared" si="13"/>
        <v>#N/A</v>
      </c>
    </row>
    <row r="396" spans="1:7" x14ac:dyDescent="0.2">
      <c r="A396" s="219">
        <f>FACTURAS!I275</f>
        <v>0</v>
      </c>
      <c r="B396" s="232" t="str">
        <f>IF(FACTURAS!K275=0,"",FACTURAS!K275)</f>
        <v/>
      </c>
      <c r="C396" s="232" t="str">
        <f t="shared" si="12"/>
        <v xml:space="preserve">0 </v>
      </c>
      <c r="D396" s="218" t="e">
        <f>VLOOKUP(A396,BDPRODUCTOS!B:M,11,0)</f>
        <v>#N/A</v>
      </c>
      <c r="E396" s="222" t="str">
        <f>BDFACTURAS!G275</f>
        <v/>
      </c>
      <c r="F396" s="232" t="e">
        <f>VLOOKUP(A396,BDPRODUCTOS!B:M,10,0)</f>
        <v>#N/A</v>
      </c>
      <c r="G396" s="218" t="e">
        <f t="shared" si="13"/>
        <v>#N/A</v>
      </c>
    </row>
    <row r="397" spans="1:7" x14ac:dyDescent="0.2">
      <c r="A397" s="219">
        <f>FACTURAS!I276</f>
        <v>0</v>
      </c>
      <c r="B397" s="232" t="str">
        <f>IF(FACTURAS!K276=0,"",FACTURAS!K276)</f>
        <v/>
      </c>
      <c r="C397" s="232" t="str">
        <f t="shared" si="12"/>
        <v xml:space="preserve">0 </v>
      </c>
      <c r="D397" s="218" t="e">
        <f>VLOOKUP(A397,BDPRODUCTOS!B:M,11,0)</f>
        <v>#N/A</v>
      </c>
      <c r="E397" s="222" t="str">
        <f>BDFACTURAS!G276</f>
        <v/>
      </c>
      <c r="F397" s="232" t="e">
        <f>VLOOKUP(A397,BDPRODUCTOS!B:M,10,0)</f>
        <v>#N/A</v>
      </c>
      <c r="G397" s="218" t="e">
        <f t="shared" si="13"/>
        <v>#N/A</v>
      </c>
    </row>
    <row r="398" spans="1:7" x14ac:dyDescent="0.2">
      <c r="A398" s="219">
        <f>FACTURAS!I277</f>
        <v>0</v>
      </c>
      <c r="B398" s="232" t="str">
        <f>IF(FACTURAS!K277=0,"",FACTURAS!K277)</f>
        <v/>
      </c>
      <c r="C398" s="232" t="str">
        <f t="shared" si="12"/>
        <v xml:space="preserve">0 </v>
      </c>
      <c r="D398" s="218" t="e">
        <f>VLOOKUP(A398,BDPRODUCTOS!B:M,11,0)</f>
        <v>#N/A</v>
      </c>
      <c r="E398" s="222" t="str">
        <f>BDFACTURAS!G277</f>
        <v/>
      </c>
      <c r="F398" s="232" t="e">
        <f>VLOOKUP(A398,BDPRODUCTOS!B:M,10,0)</f>
        <v>#N/A</v>
      </c>
      <c r="G398" s="218" t="e">
        <f t="shared" si="13"/>
        <v>#N/A</v>
      </c>
    </row>
    <row r="399" spans="1:7" x14ac:dyDescent="0.2">
      <c r="A399" s="219">
        <f>FACTURAS!I278</f>
        <v>0</v>
      </c>
      <c r="B399" s="232" t="str">
        <f>IF(FACTURAS!K278=0,"",FACTURAS!K278)</f>
        <v/>
      </c>
      <c r="C399" s="232" t="str">
        <f t="shared" si="12"/>
        <v xml:space="preserve">0 </v>
      </c>
      <c r="D399" s="218" t="e">
        <f>VLOOKUP(A399,BDPRODUCTOS!B:M,11,0)</f>
        <v>#N/A</v>
      </c>
      <c r="E399" s="222" t="str">
        <f>BDFACTURAS!G278</f>
        <v/>
      </c>
      <c r="F399" s="232" t="e">
        <f>VLOOKUP(A399,BDPRODUCTOS!B:M,10,0)</f>
        <v>#N/A</v>
      </c>
      <c r="G399" s="218" t="e">
        <f t="shared" si="13"/>
        <v>#N/A</v>
      </c>
    </row>
    <row r="400" spans="1:7" x14ac:dyDescent="0.2">
      <c r="A400" s="219">
        <f>FACTURAS!I279</f>
        <v>0</v>
      </c>
      <c r="B400" s="232" t="str">
        <f>IF(FACTURAS!K279=0,"",FACTURAS!K279)</f>
        <v/>
      </c>
      <c r="C400" s="232" t="str">
        <f t="shared" si="12"/>
        <v xml:space="preserve">0 </v>
      </c>
      <c r="D400" s="218" t="e">
        <f>VLOOKUP(A400,BDPRODUCTOS!B:M,11,0)</f>
        <v>#N/A</v>
      </c>
      <c r="E400" s="222" t="str">
        <f>BDFACTURAS!G279</f>
        <v/>
      </c>
      <c r="F400" s="232" t="e">
        <f>VLOOKUP(A400,BDPRODUCTOS!B:M,10,0)</f>
        <v>#N/A</v>
      </c>
      <c r="G400" s="218" t="e">
        <f t="shared" si="13"/>
        <v>#N/A</v>
      </c>
    </row>
    <row r="401" spans="1:7" x14ac:dyDescent="0.2">
      <c r="A401" s="219">
        <f>FACTURAS!I280</f>
        <v>0</v>
      </c>
      <c r="B401" s="232" t="str">
        <f>IF(FACTURAS!K280=0,"",FACTURAS!K280)</f>
        <v/>
      </c>
      <c r="C401" s="232" t="str">
        <f t="shared" si="12"/>
        <v xml:space="preserve">0 </v>
      </c>
      <c r="D401" s="218" t="e">
        <f>VLOOKUP(A401,BDPRODUCTOS!B:M,11,0)</f>
        <v>#N/A</v>
      </c>
      <c r="E401" s="222" t="str">
        <f>BDFACTURAS!G280</f>
        <v/>
      </c>
      <c r="F401" s="232" t="e">
        <f>VLOOKUP(A401,BDPRODUCTOS!B:M,10,0)</f>
        <v>#N/A</v>
      </c>
      <c r="G401" s="218" t="e">
        <f t="shared" si="13"/>
        <v>#N/A</v>
      </c>
    </row>
    <row r="402" spans="1:7" x14ac:dyDescent="0.2">
      <c r="A402" s="219">
        <f>FACTURAS!I281</f>
        <v>0</v>
      </c>
      <c r="B402" s="232" t="str">
        <f>IF(FACTURAS!K281=0,"",FACTURAS!K281)</f>
        <v/>
      </c>
      <c r="C402" s="232" t="str">
        <f t="shared" si="12"/>
        <v xml:space="preserve">0 </v>
      </c>
      <c r="D402" s="218" t="e">
        <f>VLOOKUP(A402,BDPRODUCTOS!B:M,11,0)</f>
        <v>#N/A</v>
      </c>
      <c r="E402" s="222" t="str">
        <f>BDFACTURAS!G281</f>
        <v/>
      </c>
      <c r="F402" s="232" t="e">
        <f>VLOOKUP(A402,BDPRODUCTOS!B:M,10,0)</f>
        <v>#N/A</v>
      </c>
      <c r="G402" s="218" t="e">
        <f t="shared" si="13"/>
        <v>#N/A</v>
      </c>
    </row>
    <row r="403" spans="1:7" x14ac:dyDescent="0.2">
      <c r="A403" s="219">
        <f>FACTURAS!I282</f>
        <v>0</v>
      </c>
      <c r="B403" s="232" t="str">
        <f>IF(FACTURAS!K282=0,"",FACTURAS!K282)</f>
        <v/>
      </c>
      <c r="C403" s="232" t="str">
        <f t="shared" si="12"/>
        <v xml:space="preserve">0 </v>
      </c>
      <c r="D403" s="218" t="e">
        <f>VLOOKUP(A403,BDPRODUCTOS!B:M,11,0)</f>
        <v>#N/A</v>
      </c>
      <c r="E403" s="222" t="str">
        <f>BDFACTURAS!G282</f>
        <v/>
      </c>
      <c r="F403" s="232" t="e">
        <f>VLOOKUP(A403,BDPRODUCTOS!B:M,10,0)</f>
        <v>#N/A</v>
      </c>
      <c r="G403" s="218" t="e">
        <f t="shared" si="13"/>
        <v>#N/A</v>
      </c>
    </row>
    <row r="404" spans="1:7" x14ac:dyDescent="0.2">
      <c r="A404" s="219">
        <f>FACTURAS!I283</f>
        <v>0</v>
      </c>
      <c r="B404" s="232" t="str">
        <f>IF(FACTURAS!K283=0,"",FACTURAS!K283)</f>
        <v/>
      </c>
      <c r="C404" s="232" t="str">
        <f t="shared" si="12"/>
        <v xml:space="preserve">0 </v>
      </c>
      <c r="D404" s="218" t="e">
        <f>VLOOKUP(A404,BDPRODUCTOS!B:M,11,0)</f>
        <v>#N/A</v>
      </c>
      <c r="E404" s="222" t="str">
        <f>BDFACTURAS!G283</f>
        <v/>
      </c>
      <c r="F404" s="232" t="e">
        <f>VLOOKUP(A404,BDPRODUCTOS!B:M,10,0)</f>
        <v>#N/A</v>
      </c>
      <c r="G404" s="218" t="e">
        <f t="shared" si="13"/>
        <v>#N/A</v>
      </c>
    </row>
    <row r="405" spans="1:7" x14ac:dyDescent="0.2">
      <c r="A405" s="219">
        <f>FACTURAS!I284</f>
        <v>0</v>
      </c>
      <c r="B405" s="232" t="str">
        <f>IF(FACTURAS!K284=0,"",FACTURAS!K284)</f>
        <v/>
      </c>
      <c r="C405" s="232" t="str">
        <f t="shared" si="12"/>
        <v xml:space="preserve">0 </v>
      </c>
      <c r="D405" s="218" t="e">
        <f>VLOOKUP(A405,BDPRODUCTOS!B:M,11,0)</f>
        <v>#N/A</v>
      </c>
      <c r="E405" s="222" t="str">
        <f>BDFACTURAS!G284</f>
        <v/>
      </c>
      <c r="F405" s="232" t="e">
        <f>VLOOKUP(A405,BDPRODUCTOS!B:M,10,0)</f>
        <v>#N/A</v>
      </c>
      <c r="G405" s="218" t="e">
        <f t="shared" si="13"/>
        <v>#N/A</v>
      </c>
    </row>
    <row r="406" spans="1:7" x14ac:dyDescent="0.2">
      <c r="A406" s="219">
        <f>FACTURAS!I285</f>
        <v>0</v>
      </c>
      <c r="B406" s="232" t="str">
        <f>IF(FACTURAS!K285=0,"",FACTURAS!K285)</f>
        <v/>
      </c>
      <c r="C406" s="232" t="str">
        <f t="shared" si="12"/>
        <v xml:space="preserve">0 </v>
      </c>
      <c r="D406" s="218" t="e">
        <f>VLOOKUP(A406,BDPRODUCTOS!B:M,11,0)</f>
        <v>#N/A</v>
      </c>
      <c r="E406" s="222" t="str">
        <f>BDFACTURAS!G285</f>
        <v/>
      </c>
      <c r="F406" s="232" t="e">
        <f>VLOOKUP(A406,BDPRODUCTOS!B:M,10,0)</f>
        <v>#N/A</v>
      </c>
      <c r="G406" s="218" t="e">
        <f t="shared" si="13"/>
        <v>#N/A</v>
      </c>
    </row>
    <row r="407" spans="1:7" x14ac:dyDescent="0.2">
      <c r="A407" s="224">
        <f>FACTURAS!I286</f>
        <v>0</v>
      </c>
      <c r="B407" s="232" t="str">
        <f>IF(FACTURAS!K286=0,"",FACTURAS!K286)</f>
        <v/>
      </c>
      <c r="C407" s="232" t="str">
        <f t="shared" si="12"/>
        <v xml:space="preserve">0 </v>
      </c>
      <c r="D407" s="218" t="e">
        <f>VLOOKUP(A407,BDPRODUCTOS!B:M,11,0)</f>
        <v>#N/A</v>
      </c>
      <c r="E407" s="227" t="str">
        <f>BDFACTURAS!G286</f>
        <v/>
      </c>
      <c r="F407" s="232" t="e">
        <f>VLOOKUP(A407,BDPRODUCTOS!B:M,10,0)</f>
        <v>#N/A</v>
      </c>
      <c r="G407" s="218" t="e">
        <f t="shared" si="13"/>
        <v>#N/A</v>
      </c>
    </row>
    <row r="408" spans="1:7" x14ac:dyDescent="0.2">
      <c r="A408" s="213">
        <f>FACTURAS!I305</f>
        <v>0</v>
      </c>
      <c r="B408" s="232" t="str">
        <f>IF(FACTURAS!K305=0,"",FACTURAS!K305)</f>
        <v/>
      </c>
      <c r="C408" s="232" t="str">
        <f t="shared" si="12"/>
        <v xml:space="preserve">0 </v>
      </c>
      <c r="D408" s="218" t="e">
        <f>VLOOKUP(A408,BDPRODUCTOS!B:M,11,0)</f>
        <v>#N/A</v>
      </c>
      <c r="E408" s="216" t="str">
        <f>BDFACTURAS!G305</f>
        <v/>
      </c>
      <c r="F408" s="232" t="e">
        <f>VLOOKUP(A408,BDPRODUCTOS!B:M,10,0)</f>
        <v>#N/A</v>
      </c>
      <c r="G408" s="218" t="e">
        <f t="shared" si="13"/>
        <v>#N/A</v>
      </c>
    </row>
    <row r="409" spans="1:7" x14ac:dyDescent="0.2">
      <c r="A409" s="219">
        <f>FACTURAS!I306</f>
        <v>0</v>
      </c>
      <c r="B409" s="232" t="str">
        <f>IF(FACTURAS!K306=0,"",FACTURAS!K306)</f>
        <v/>
      </c>
      <c r="C409" s="232" t="str">
        <f t="shared" si="12"/>
        <v xml:space="preserve">0 </v>
      </c>
      <c r="D409" s="218" t="e">
        <f>VLOOKUP(A409,BDPRODUCTOS!B:M,11,0)</f>
        <v>#N/A</v>
      </c>
      <c r="E409" s="222" t="str">
        <f>BDFACTURAS!G306</f>
        <v/>
      </c>
      <c r="F409" s="232" t="e">
        <f>VLOOKUP(A409,BDPRODUCTOS!B:M,10,0)</f>
        <v>#N/A</v>
      </c>
      <c r="G409" s="218" t="e">
        <f t="shared" si="13"/>
        <v>#N/A</v>
      </c>
    </row>
    <row r="410" spans="1:7" x14ac:dyDescent="0.2">
      <c r="A410" s="219">
        <f>FACTURAS!I307</f>
        <v>0</v>
      </c>
      <c r="B410" s="232" t="str">
        <f>IF(FACTURAS!K307=0,"",FACTURAS!K307)</f>
        <v/>
      </c>
      <c r="C410" s="232" t="str">
        <f t="shared" si="12"/>
        <v xml:space="preserve">0 </v>
      </c>
      <c r="D410" s="218" t="e">
        <f>VLOOKUP(A410,BDPRODUCTOS!B:M,11,0)</f>
        <v>#N/A</v>
      </c>
      <c r="E410" s="222" t="str">
        <f>BDFACTURAS!G307</f>
        <v/>
      </c>
      <c r="F410" s="232" t="e">
        <f>VLOOKUP(A410,BDPRODUCTOS!B:M,10,0)</f>
        <v>#N/A</v>
      </c>
      <c r="G410" s="218" t="e">
        <f t="shared" si="13"/>
        <v>#N/A</v>
      </c>
    </row>
    <row r="411" spans="1:7" x14ac:dyDescent="0.2">
      <c r="A411" s="219">
        <f>FACTURAS!I308</f>
        <v>0</v>
      </c>
      <c r="B411" s="232" t="str">
        <f>IF(FACTURAS!K308=0,"",FACTURAS!K308)</f>
        <v/>
      </c>
      <c r="C411" s="232" t="str">
        <f t="shared" si="12"/>
        <v xml:space="preserve">0 </v>
      </c>
      <c r="D411" s="218" t="e">
        <f>VLOOKUP(A411,BDPRODUCTOS!B:M,11,0)</f>
        <v>#N/A</v>
      </c>
      <c r="E411" s="222" t="str">
        <f>BDFACTURAS!G308</f>
        <v/>
      </c>
      <c r="F411" s="232" t="e">
        <f>VLOOKUP(A411,BDPRODUCTOS!B:M,10,0)</f>
        <v>#N/A</v>
      </c>
      <c r="G411" s="218" t="e">
        <f t="shared" si="13"/>
        <v>#N/A</v>
      </c>
    </row>
    <row r="412" spans="1:7" x14ac:dyDescent="0.2">
      <c r="A412" s="219">
        <f>FACTURAS!I309</f>
        <v>0</v>
      </c>
      <c r="B412" s="232" t="str">
        <f>IF(FACTURAS!K309=0,"",FACTURAS!K309)</f>
        <v/>
      </c>
      <c r="C412" s="232" t="str">
        <f t="shared" si="12"/>
        <v xml:space="preserve">0 </v>
      </c>
      <c r="D412" s="218" t="e">
        <f>VLOOKUP(A412,BDPRODUCTOS!B:M,11,0)</f>
        <v>#N/A</v>
      </c>
      <c r="E412" s="222" t="str">
        <f>BDFACTURAS!G309</f>
        <v/>
      </c>
      <c r="F412" s="232" t="e">
        <f>VLOOKUP(A412,BDPRODUCTOS!B:M,10,0)</f>
        <v>#N/A</v>
      </c>
      <c r="G412" s="218" t="e">
        <f t="shared" si="13"/>
        <v>#N/A</v>
      </c>
    </row>
    <row r="413" spans="1:7" x14ac:dyDescent="0.2">
      <c r="A413" s="219">
        <f>FACTURAS!I310</f>
        <v>0</v>
      </c>
      <c r="B413" s="232" t="str">
        <f>IF(FACTURAS!K310=0,"",FACTURAS!K310)</f>
        <v/>
      </c>
      <c r="C413" s="232" t="str">
        <f t="shared" si="12"/>
        <v xml:space="preserve">0 </v>
      </c>
      <c r="D413" s="218" t="e">
        <f>VLOOKUP(A413,BDPRODUCTOS!B:M,11,0)</f>
        <v>#N/A</v>
      </c>
      <c r="E413" s="222" t="str">
        <f>BDFACTURAS!G310</f>
        <v/>
      </c>
      <c r="F413" s="232" t="e">
        <f>VLOOKUP(A413,BDPRODUCTOS!B:M,10,0)</f>
        <v>#N/A</v>
      </c>
      <c r="G413" s="218" t="e">
        <f t="shared" si="13"/>
        <v>#N/A</v>
      </c>
    </row>
    <row r="414" spans="1:7" x14ac:dyDescent="0.2">
      <c r="A414" s="219">
        <f>FACTURAS!I311</f>
        <v>0</v>
      </c>
      <c r="B414" s="232" t="str">
        <f>IF(FACTURAS!K311=0,"",FACTURAS!K311)</f>
        <v/>
      </c>
      <c r="C414" s="232" t="str">
        <f t="shared" si="12"/>
        <v xml:space="preserve">0 </v>
      </c>
      <c r="D414" s="218" t="e">
        <f>VLOOKUP(A414,BDPRODUCTOS!B:M,11,0)</f>
        <v>#N/A</v>
      </c>
      <c r="E414" s="222" t="str">
        <f>BDFACTURAS!G311</f>
        <v/>
      </c>
      <c r="F414" s="232" t="e">
        <f>VLOOKUP(A414,BDPRODUCTOS!B:M,10,0)</f>
        <v>#N/A</v>
      </c>
      <c r="G414" s="218" t="e">
        <f t="shared" si="13"/>
        <v>#N/A</v>
      </c>
    </row>
    <row r="415" spans="1:7" x14ac:dyDescent="0.2">
      <c r="A415" s="219">
        <f>FACTURAS!I312</f>
        <v>0</v>
      </c>
      <c r="B415" s="232" t="str">
        <f>IF(FACTURAS!K312=0,"",FACTURAS!K312)</f>
        <v/>
      </c>
      <c r="C415" s="232" t="str">
        <f t="shared" si="12"/>
        <v xml:space="preserve">0 </v>
      </c>
      <c r="D415" s="218" t="e">
        <f>VLOOKUP(A415,BDPRODUCTOS!B:M,11,0)</f>
        <v>#N/A</v>
      </c>
      <c r="E415" s="222" t="str">
        <f>BDFACTURAS!G312</f>
        <v/>
      </c>
      <c r="F415" s="232" t="e">
        <f>VLOOKUP(A415,BDPRODUCTOS!B:M,10,0)</f>
        <v>#N/A</v>
      </c>
      <c r="G415" s="218" t="e">
        <f t="shared" si="13"/>
        <v>#N/A</v>
      </c>
    </row>
    <row r="416" spans="1:7" x14ac:dyDescent="0.2">
      <c r="A416" s="219">
        <f>FACTURAS!I313</f>
        <v>0</v>
      </c>
      <c r="B416" s="232" t="str">
        <f>IF(FACTURAS!K313=0,"",FACTURAS!K313)</f>
        <v/>
      </c>
      <c r="C416" s="232" t="str">
        <f t="shared" si="12"/>
        <v xml:space="preserve">0 </v>
      </c>
      <c r="D416" s="218" t="e">
        <f>VLOOKUP(A416,BDPRODUCTOS!B:M,11,0)</f>
        <v>#N/A</v>
      </c>
      <c r="E416" s="222" t="str">
        <f>BDFACTURAS!G313</f>
        <v/>
      </c>
      <c r="F416" s="232" t="e">
        <f>VLOOKUP(A416,BDPRODUCTOS!B:M,10,0)</f>
        <v>#N/A</v>
      </c>
      <c r="G416" s="218" t="e">
        <f t="shared" si="13"/>
        <v>#N/A</v>
      </c>
    </row>
    <row r="417" spans="1:7" x14ac:dyDescent="0.2">
      <c r="A417" s="219">
        <f>FACTURAS!I314</f>
        <v>0</v>
      </c>
      <c r="B417" s="232" t="str">
        <f>IF(FACTURAS!K314=0,"",FACTURAS!K314)</f>
        <v/>
      </c>
      <c r="C417" s="232" t="str">
        <f t="shared" si="12"/>
        <v xml:space="preserve">0 </v>
      </c>
      <c r="D417" s="218" t="e">
        <f>VLOOKUP(A417,BDPRODUCTOS!B:M,11,0)</f>
        <v>#N/A</v>
      </c>
      <c r="E417" s="222" t="str">
        <f>BDFACTURAS!G314</f>
        <v/>
      </c>
      <c r="F417" s="232" t="e">
        <f>VLOOKUP(A417,BDPRODUCTOS!B:M,10,0)</f>
        <v>#N/A</v>
      </c>
      <c r="G417" s="218" t="e">
        <f t="shared" si="13"/>
        <v>#N/A</v>
      </c>
    </row>
    <row r="418" spans="1:7" x14ac:dyDescent="0.2">
      <c r="A418" s="219">
        <f>FACTURAS!I315</f>
        <v>0</v>
      </c>
      <c r="B418" s="232" t="str">
        <f>IF(FACTURAS!K315=0,"",FACTURAS!K315)</f>
        <v/>
      </c>
      <c r="C418" s="232" t="str">
        <f t="shared" si="12"/>
        <v xml:space="preserve">0 </v>
      </c>
      <c r="D418" s="218" t="e">
        <f>VLOOKUP(A418,BDPRODUCTOS!B:M,11,0)</f>
        <v>#N/A</v>
      </c>
      <c r="E418" s="222" t="str">
        <f>BDFACTURAS!G315</f>
        <v/>
      </c>
      <c r="F418" s="232" t="e">
        <f>VLOOKUP(A418,BDPRODUCTOS!B:M,10,0)</f>
        <v>#N/A</v>
      </c>
      <c r="G418" s="218" t="e">
        <f t="shared" si="13"/>
        <v>#N/A</v>
      </c>
    </row>
    <row r="419" spans="1:7" x14ac:dyDescent="0.2">
      <c r="A419" s="219">
        <f>FACTURAS!I316</f>
        <v>0</v>
      </c>
      <c r="B419" s="232" t="str">
        <f>IF(FACTURAS!K316=0,"",FACTURAS!K316)</f>
        <v/>
      </c>
      <c r="C419" s="232" t="str">
        <f t="shared" si="12"/>
        <v xml:space="preserve">0 </v>
      </c>
      <c r="D419" s="218" t="e">
        <f>VLOOKUP(A419,BDPRODUCTOS!B:M,11,0)</f>
        <v>#N/A</v>
      </c>
      <c r="E419" s="222" t="str">
        <f>BDFACTURAS!G316</f>
        <v/>
      </c>
      <c r="F419" s="232" t="e">
        <f>VLOOKUP(A419,BDPRODUCTOS!B:M,10,0)</f>
        <v>#N/A</v>
      </c>
      <c r="G419" s="218" t="e">
        <f t="shared" si="13"/>
        <v>#N/A</v>
      </c>
    </row>
    <row r="420" spans="1:7" x14ac:dyDescent="0.2">
      <c r="A420" s="219">
        <f>FACTURAS!I317</f>
        <v>0</v>
      </c>
      <c r="B420" s="232" t="str">
        <f>IF(FACTURAS!K317=0,"",FACTURAS!K317)</f>
        <v/>
      </c>
      <c r="C420" s="232" t="str">
        <f t="shared" si="12"/>
        <v xml:space="preserve">0 </v>
      </c>
      <c r="D420" s="218" t="e">
        <f>VLOOKUP(A420,BDPRODUCTOS!B:M,11,0)</f>
        <v>#N/A</v>
      </c>
      <c r="E420" s="222" t="str">
        <f>BDFACTURAS!G317</f>
        <v/>
      </c>
      <c r="F420" s="232" t="e">
        <f>VLOOKUP(A420,BDPRODUCTOS!B:M,10,0)</f>
        <v>#N/A</v>
      </c>
      <c r="G420" s="218" t="e">
        <f t="shared" si="13"/>
        <v>#N/A</v>
      </c>
    </row>
    <row r="421" spans="1:7" x14ac:dyDescent="0.2">
      <c r="A421" s="224">
        <f>FACTURAS!I318</f>
        <v>0</v>
      </c>
      <c r="B421" s="232" t="str">
        <f>IF(FACTURAS!K318=0,"",FACTURAS!K318)</f>
        <v/>
      </c>
      <c r="C421" s="232" t="str">
        <f t="shared" si="12"/>
        <v xml:space="preserve">0 </v>
      </c>
      <c r="D421" s="218" t="e">
        <f>VLOOKUP(A421,BDPRODUCTOS!B:M,11,0)</f>
        <v>#N/A</v>
      </c>
      <c r="E421" s="227" t="str">
        <f>BDFACTURAS!G318</f>
        <v/>
      </c>
      <c r="F421" s="232" t="e">
        <f>VLOOKUP(A421,BDPRODUCTOS!B:M,10,0)</f>
        <v>#N/A</v>
      </c>
      <c r="G421" s="218" t="e">
        <f t="shared" si="13"/>
        <v>#N/A</v>
      </c>
    </row>
    <row r="422" spans="1:7" x14ac:dyDescent="0.2">
      <c r="A422" s="213">
        <f>FACTURAS!I337</f>
        <v>0</v>
      </c>
      <c r="B422" s="232" t="str">
        <f>IF(FACTURAS!K337=0,"",FACTURAS!K337)</f>
        <v/>
      </c>
      <c r="C422" s="232" t="str">
        <f t="shared" si="12"/>
        <v xml:space="preserve">0 </v>
      </c>
      <c r="D422" s="218" t="e">
        <f>VLOOKUP(A422,BDPRODUCTOS!B:M,11,0)</f>
        <v>#N/A</v>
      </c>
      <c r="E422" s="216" t="str">
        <f>BDFACTURAS!G337</f>
        <v/>
      </c>
      <c r="F422" s="232" t="e">
        <f>VLOOKUP(A422,BDPRODUCTOS!B:M,10,0)</f>
        <v>#N/A</v>
      </c>
      <c r="G422" s="218" t="e">
        <f t="shared" si="13"/>
        <v>#N/A</v>
      </c>
    </row>
    <row r="423" spans="1:7" x14ac:dyDescent="0.2">
      <c r="A423" s="219">
        <f>FACTURAS!I338</f>
        <v>0</v>
      </c>
      <c r="B423" s="232" t="str">
        <f>IF(FACTURAS!K338=0,"",FACTURAS!K338)</f>
        <v/>
      </c>
      <c r="C423" s="232" t="str">
        <f t="shared" si="12"/>
        <v xml:space="preserve">0 </v>
      </c>
      <c r="D423" s="218" t="e">
        <f>VLOOKUP(A423,BDPRODUCTOS!B:M,11,0)</f>
        <v>#N/A</v>
      </c>
      <c r="E423" s="222" t="str">
        <f>BDFACTURAS!G338</f>
        <v/>
      </c>
      <c r="F423" s="232" t="e">
        <f>VLOOKUP(A423,BDPRODUCTOS!B:M,10,0)</f>
        <v>#N/A</v>
      </c>
      <c r="G423" s="218" t="e">
        <f t="shared" si="13"/>
        <v>#N/A</v>
      </c>
    </row>
    <row r="424" spans="1:7" x14ac:dyDescent="0.2">
      <c r="A424" s="219">
        <f>FACTURAS!I339</f>
        <v>0</v>
      </c>
      <c r="B424" s="232" t="str">
        <f>IF(FACTURAS!K339=0,"",FACTURAS!K339)</f>
        <v/>
      </c>
      <c r="C424" s="232" t="str">
        <f t="shared" si="12"/>
        <v xml:space="preserve">0 </v>
      </c>
      <c r="D424" s="218" t="e">
        <f>VLOOKUP(A424,BDPRODUCTOS!B:M,11,0)</f>
        <v>#N/A</v>
      </c>
      <c r="E424" s="222" t="str">
        <f>BDFACTURAS!G339</f>
        <v/>
      </c>
      <c r="F424" s="232" t="e">
        <f>VLOOKUP(A424,BDPRODUCTOS!B:M,10,0)</f>
        <v>#N/A</v>
      </c>
      <c r="G424" s="218" t="e">
        <f t="shared" si="13"/>
        <v>#N/A</v>
      </c>
    </row>
    <row r="425" spans="1:7" x14ac:dyDescent="0.2">
      <c r="A425" s="219">
        <f>FACTURAS!I340</f>
        <v>0</v>
      </c>
      <c r="B425" s="232" t="str">
        <f>IF(FACTURAS!K340=0,"",FACTURAS!K340)</f>
        <v/>
      </c>
      <c r="C425" s="232" t="str">
        <f t="shared" si="12"/>
        <v xml:space="preserve">0 </v>
      </c>
      <c r="D425" s="218" t="e">
        <f>VLOOKUP(A425,BDPRODUCTOS!B:M,11,0)</f>
        <v>#N/A</v>
      </c>
      <c r="E425" s="222" t="str">
        <f>BDFACTURAS!G340</f>
        <v/>
      </c>
      <c r="F425" s="232" t="e">
        <f>VLOOKUP(A425,BDPRODUCTOS!B:M,10,0)</f>
        <v>#N/A</v>
      </c>
      <c r="G425" s="218" t="e">
        <f t="shared" si="13"/>
        <v>#N/A</v>
      </c>
    </row>
    <row r="426" spans="1:7" x14ac:dyDescent="0.2">
      <c r="A426" s="219">
        <f>FACTURAS!I341</f>
        <v>0</v>
      </c>
      <c r="B426" s="232" t="str">
        <f>IF(FACTURAS!K341=0,"",FACTURAS!K341)</f>
        <v/>
      </c>
      <c r="C426" s="232" t="str">
        <f t="shared" si="12"/>
        <v xml:space="preserve">0 </v>
      </c>
      <c r="D426" s="218" t="e">
        <f>VLOOKUP(A426,BDPRODUCTOS!B:M,11,0)</f>
        <v>#N/A</v>
      </c>
      <c r="E426" s="222" t="str">
        <f>BDFACTURAS!G341</f>
        <v/>
      </c>
      <c r="F426" s="232" t="e">
        <f>VLOOKUP(A426,BDPRODUCTOS!B:M,10,0)</f>
        <v>#N/A</v>
      </c>
      <c r="G426" s="218" t="e">
        <f t="shared" si="13"/>
        <v>#N/A</v>
      </c>
    </row>
    <row r="427" spans="1:7" x14ac:dyDescent="0.2">
      <c r="A427" s="219">
        <f>FACTURAS!I342</f>
        <v>0</v>
      </c>
      <c r="B427" s="232" t="str">
        <f>IF(FACTURAS!K342=0,"",FACTURAS!K342)</f>
        <v/>
      </c>
      <c r="C427" s="232" t="str">
        <f t="shared" si="12"/>
        <v xml:space="preserve">0 </v>
      </c>
      <c r="D427" s="218" t="e">
        <f>VLOOKUP(A427,BDPRODUCTOS!B:M,11,0)</f>
        <v>#N/A</v>
      </c>
      <c r="E427" s="222" t="str">
        <f>BDFACTURAS!G342</f>
        <v/>
      </c>
      <c r="F427" s="232" t="e">
        <f>VLOOKUP(A427,BDPRODUCTOS!B:M,10,0)</f>
        <v>#N/A</v>
      </c>
      <c r="G427" s="218" t="e">
        <f t="shared" si="13"/>
        <v>#N/A</v>
      </c>
    </row>
    <row r="428" spans="1:7" x14ac:dyDescent="0.2">
      <c r="A428" s="219">
        <f>FACTURAS!I343</f>
        <v>0</v>
      </c>
      <c r="B428" s="232" t="str">
        <f>IF(FACTURAS!K343=0,"",FACTURAS!K343)</f>
        <v/>
      </c>
      <c r="C428" s="232" t="str">
        <f t="shared" si="12"/>
        <v xml:space="preserve">0 </v>
      </c>
      <c r="D428" s="218" t="e">
        <f>VLOOKUP(A428,BDPRODUCTOS!B:M,11,0)</f>
        <v>#N/A</v>
      </c>
      <c r="E428" s="222" t="str">
        <f>BDFACTURAS!G343</f>
        <v/>
      </c>
      <c r="F428" s="232" t="e">
        <f>VLOOKUP(A428,BDPRODUCTOS!B:M,10,0)</f>
        <v>#N/A</v>
      </c>
      <c r="G428" s="218" t="e">
        <f t="shared" si="13"/>
        <v>#N/A</v>
      </c>
    </row>
    <row r="429" spans="1:7" x14ac:dyDescent="0.2">
      <c r="A429" s="219">
        <f>FACTURAS!I344</f>
        <v>0</v>
      </c>
      <c r="B429" s="232" t="str">
        <f>IF(FACTURAS!K344=0,"",FACTURAS!K344)</f>
        <v/>
      </c>
      <c r="C429" s="232" t="str">
        <f t="shared" si="12"/>
        <v xml:space="preserve">0 </v>
      </c>
      <c r="D429" s="218" t="e">
        <f>VLOOKUP(A429,BDPRODUCTOS!B:M,11,0)</f>
        <v>#N/A</v>
      </c>
      <c r="E429" s="222" t="str">
        <f>BDFACTURAS!G344</f>
        <v/>
      </c>
      <c r="F429" s="232" t="e">
        <f>VLOOKUP(A429,BDPRODUCTOS!B:M,10,0)</f>
        <v>#N/A</v>
      </c>
      <c r="G429" s="218" t="e">
        <f t="shared" si="13"/>
        <v>#N/A</v>
      </c>
    </row>
    <row r="430" spans="1:7" x14ac:dyDescent="0.2">
      <c r="A430" s="219">
        <f>FACTURAS!I345</f>
        <v>0</v>
      </c>
      <c r="B430" s="232" t="str">
        <f>IF(FACTURAS!K345=0,"",FACTURAS!K345)</f>
        <v/>
      </c>
      <c r="C430" s="232" t="str">
        <f t="shared" si="12"/>
        <v xml:space="preserve">0 </v>
      </c>
      <c r="D430" s="218" t="e">
        <f>VLOOKUP(A430,BDPRODUCTOS!B:M,11,0)</f>
        <v>#N/A</v>
      </c>
      <c r="E430" s="222" t="str">
        <f>BDFACTURAS!G345</f>
        <v/>
      </c>
      <c r="F430" s="232" t="e">
        <f>VLOOKUP(A430,BDPRODUCTOS!B:M,10,0)</f>
        <v>#N/A</v>
      </c>
      <c r="G430" s="218" t="e">
        <f t="shared" si="13"/>
        <v>#N/A</v>
      </c>
    </row>
    <row r="431" spans="1:7" x14ac:dyDescent="0.2">
      <c r="A431" s="219">
        <f>FACTURAS!I346</f>
        <v>0</v>
      </c>
      <c r="B431" s="232" t="str">
        <f>IF(FACTURAS!K346=0,"",FACTURAS!K346)</f>
        <v/>
      </c>
      <c r="C431" s="232" t="str">
        <f t="shared" si="12"/>
        <v xml:space="preserve">0 </v>
      </c>
      <c r="D431" s="218" t="e">
        <f>VLOOKUP(A431,BDPRODUCTOS!B:M,11,0)</f>
        <v>#N/A</v>
      </c>
      <c r="E431" s="222" t="str">
        <f>BDFACTURAS!G346</f>
        <v/>
      </c>
      <c r="F431" s="232" t="e">
        <f>VLOOKUP(A431,BDPRODUCTOS!B:M,10,0)</f>
        <v>#N/A</v>
      </c>
      <c r="G431" s="218" t="e">
        <f t="shared" si="13"/>
        <v>#N/A</v>
      </c>
    </row>
    <row r="432" spans="1:7" x14ac:dyDescent="0.2">
      <c r="A432" s="219">
        <f>FACTURAS!I347</f>
        <v>0</v>
      </c>
      <c r="B432" s="232" t="str">
        <f>IF(FACTURAS!K347=0,"",FACTURAS!K347)</f>
        <v/>
      </c>
      <c r="C432" s="232" t="str">
        <f t="shared" si="12"/>
        <v xml:space="preserve">0 </v>
      </c>
      <c r="D432" s="218" t="e">
        <f>VLOOKUP(A432,BDPRODUCTOS!B:M,11,0)</f>
        <v>#N/A</v>
      </c>
      <c r="E432" s="222" t="str">
        <f>BDFACTURAS!G347</f>
        <v/>
      </c>
      <c r="F432" s="232" t="e">
        <f>VLOOKUP(A432,BDPRODUCTOS!B:M,10,0)</f>
        <v>#N/A</v>
      </c>
      <c r="G432" s="218" t="e">
        <f t="shared" si="13"/>
        <v>#N/A</v>
      </c>
    </row>
    <row r="433" spans="1:7" x14ac:dyDescent="0.2">
      <c r="A433" s="219">
        <f>FACTURAS!I348</f>
        <v>0</v>
      </c>
      <c r="B433" s="232" t="str">
        <f>IF(FACTURAS!K348=0,"",FACTURAS!K348)</f>
        <v/>
      </c>
      <c r="C433" s="232" t="str">
        <f t="shared" si="12"/>
        <v xml:space="preserve">0 </v>
      </c>
      <c r="D433" s="218" t="e">
        <f>VLOOKUP(A433,BDPRODUCTOS!B:M,11,0)</f>
        <v>#N/A</v>
      </c>
      <c r="E433" s="222" t="str">
        <f>BDFACTURAS!G348</f>
        <v/>
      </c>
      <c r="F433" s="232" t="e">
        <f>VLOOKUP(A433,BDPRODUCTOS!B:M,10,0)</f>
        <v>#N/A</v>
      </c>
      <c r="G433" s="218" t="e">
        <f t="shared" si="13"/>
        <v>#N/A</v>
      </c>
    </row>
    <row r="434" spans="1:7" x14ac:dyDescent="0.2">
      <c r="A434" s="219">
        <f>FACTURAS!I349</f>
        <v>0</v>
      </c>
      <c r="B434" s="232" t="str">
        <f>IF(FACTURAS!K349=0,"",FACTURAS!K349)</f>
        <v/>
      </c>
      <c r="C434" s="232" t="str">
        <f t="shared" si="12"/>
        <v xml:space="preserve">0 </v>
      </c>
      <c r="D434" s="218" t="e">
        <f>VLOOKUP(A434,BDPRODUCTOS!B:M,11,0)</f>
        <v>#N/A</v>
      </c>
      <c r="E434" s="222" t="str">
        <f>BDFACTURAS!G349</f>
        <v/>
      </c>
      <c r="F434" s="232" t="e">
        <f>VLOOKUP(A434,BDPRODUCTOS!B:M,10,0)</f>
        <v>#N/A</v>
      </c>
      <c r="G434" s="218" t="e">
        <f t="shared" si="13"/>
        <v>#N/A</v>
      </c>
    </row>
    <row r="435" spans="1:7" x14ac:dyDescent="0.2">
      <c r="A435" s="224">
        <f>FACTURAS!I350</f>
        <v>0</v>
      </c>
      <c r="B435" s="232" t="str">
        <f>IF(FACTURAS!K350=0,"",FACTURAS!K350)</f>
        <v/>
      </c>
      <c r="C435" s="232" t="str">
        <f t="shared" si="12"/>
        <v xml:space="preserve">0 </v>
      </c>
      <c r="D435" s="218" t="e">
        <f>VLOOKUP(A435,BDPRODUCTOS!B:M,11,0)</f>
        <v>#N/A</v>
      </c>
      <c r="E435" s="227" t="str">
        <f>BDFACTURAS!G350</f>
        <v/>
      </c>
      <c r="F435" s="232" t="e">
        <f>VLOOKUP(A435,BDPRODUCTOS!B:M,10,0)</f>
        <v>#N/A</v>
      </c>
      <c r="G435" s="218" t="e">
        <f t="shared" si="13"/>
        <v>#N/A</v>
      </c>
    </row>
    <row r="436" spans="1:7" x14ac:dyDescent="0.2">
      <c r="A436" s="213">
        <f>FACTURAS!I369</f>
        <v>0</v>
      </c>
      <c r="B436" s="232" t="str">
        <f>IF(FACTURAS!K369=0,"",FACTURAS!K369)</f>
        <v/>
      </c>
      <c r="C436" s="232" t="str">
        <f t="shared" si="12"/>
        <v xml:space="preserve">0 </v>
      </c>
      <c r="D436" s="218" t="e">
        <f>VLOOKUP(A436,BDPRODUCTOS!B:M,11,0)</f>
        <v>#N/A</v>
      </c>
      <c r="E436" s="216" t="str">
        <f>BDFACTURAS!G369</f>
        <v/>
      </c>
      <c r="F436" s="232" t="e">
        <f>VLOOKUP(A436,BDPRODUCTOS!B:M,10,0)</f>
        <v>#N/A</v>
      </c>
      <c r="G436" s="218" t="e">
        <f t="shared" si="13"/>
        <v>#N/A</v>
      </c>
    </row>
    <row r="437" spans="1:7" x14ac:dyDescent="0.2">
      <c r="A437" s="219">
        <f>FACTURAS!I370</f>
        <v>0</v>
      </c>
      <c r="B437" s="232" t="str">
        <f>IF(FACTURAS!K370=0,"",FACTURAS!K370)</f>
        <v/>
      </c>
      <c r="C437" s="232" t="str">
        <f t="shared" si="12"/>
        <v xml:space="preserve">0 </v>
      </c>
      <c r="D437" s="218" t="e">
        <f>VLOOKUP(A437,BDPRODUCTOS!B:M,11,0)</f>
        <v>#N/A</v>
      </c>
      <c r="E437" s="222" t="str">
        <f>BDFACTURAS!G370</f>
        <v/>
      </c>
      <c r="F437" s="232" t="e">
        <f>VLOOKUP(A437,BDPRODUCTOS!B:M,10,0)</f>
        <v>#N/A</v>
      </c>
      <c r="G437" s="218" t="e">
        <f t="shared" si="13"/>
        <v>#N/A</v>
      </c>
    </row>
    <row r="438" spans="1:7" x14ac:dyDescent="0.2">
      <c r="A438" s="219">
        <f>FACTURAS!I371</f>
        <v>0</v>
      </c>
      <c r="B438" s="232" t="str">
        <f>IF(FACTURAS!K371=0,"",FACTURAS!K371)</f>
        <v/>
      </c>
      <c r="C438" s="232" t="str">
        <f t="shared" si="12"/>
        <v xml:space="preserve">0 </v>
      </c>
      <c r="D438" s="218" t="e">
        <f>VLOOKUP(A438,BDPRODUCTOS!B:M,11,0)</f>
        <v>#N/A</v>
      </c>
      <c r="E438" s="222" t="str">
        <f>BDFACTURAS!G371</f>
        <v/>
      </c>
      <c r="F438" s="232" t="e">
        <f>VLOOKUP(A438,BDPRODUCTOS!B:M,10,0)</f>
        <v>#N/A</v>
      </c>
      <c r="G438" s="218" t="e">
        <f t="shared" si="13"/>
        <v>#N/A</v>
      </c>
    </row>
    <row r="439" spans="1:7" x14ac:dyDescent="0.2">
      <c r="A439" s="219">
        <f>FACTURAS!I372</f>
        <v>0</v>
      </c>
      <c r="B439" s="232" t="str">
        <f>IF(FACTURAS!K372=0,"",FACTURAS!K372)</f>
        <v/>
      </c>
      <c r="C439" s="232" t="str">
        <f t="shared" si="12"/>
        <v xml:space="preserve">0 </v>
      </c>
      <c r="D439" s="218" t="e">
        <f>VLOOKUP(A439,BDPRODUCTOS!B:M,11,0)</f>
        <v>#N/A</v>
      </c>
      <c r="E439" s="222" t="str">
        <f>BDFACTURAS!G372</f>
        <v/>
      </c>
      <c r="F439" s="232" t="e">
        <f>VLOOKUP(A439,BDPRODUCTOS!B:M,10,0)</f>
        <v>#N/A</v>
      </c>
      <c r="G439" s="218" t="e">
        <f t="shared" si="13"/>
        <v>#N/A</v>
      </c>
    </row>
    <row r="440" spans="1:7" x14ac:dyDescent="0.2">
      <c r="A440" s="219">
        <f>FACTURAS!I373</f>
        <v>0</v>
      </c>
      <c r="B440" s="232" t="str">
        <f>IF(FACTURAS!K373=0,"",FACTURAS!K373)</f>
        <v/>
      </c>
      <c r="C440" s="232" t="str">
        <f t="shared" si="12"/>
        <v xml:space="preserve">0 </v>
      </c>
      <c r="D440" s="218" t="e">
        <f>VLOOKUP(A440,BDPRODUCTOS!B:M,11,0)</f>
        <v>#N/A</v>
      </c>
      <c r="E440" s="222" t="str">
        <f>BDFACTURAS!G373</f>
        <v/>
      </c>
      <c r="F440" s="232" t="e">
        <f>VLOOKUP(A440,BDPRODUCTOS!B:M,10,0)</f>
        <v>#N/A</v>
      </c>
      <c r="G440" s="218" t="e">
        <f t="shared" si="13"/>
        <v>#N/A</v>
      </c>
    </row>
    <row r="441" spans="1:7" x14ac:dyDescent="0.2">
      <c r="A441" s="219">
        <f>FACTURAS!I374</f>
        <v>0</v>
      </c>
      <c r="B441" s="232" t="str">
        <f>IF(FACTURAS!K374=0,"",FACTURAS!K374)</f>
        <v/>
      </c>
      <c r="C441" s="232" t="str">
        <f t="shared" si="12"/>
        <v xml:space="preserve">0 </v>
      </c>
      <c r="D441" s="218" t="e">
        <f>VLOOKUP(A441,BDPRODUCTOS!B:M,11,0)</f>
        <v>#N/A</v>
      </c>
      <c r="E441" s="222" t="str">
        <f>BDFACTURAS!G374</f>
        <v/>
      </c>
      <c r="F441" s="232" t="e">
        <f>VLOOKUP(A441,BDPRODUCTOS!B:M,10,0)</f>
        <v>#N/A</v>
      </c>
      <c r="G441" s="218" t="e">
        <f t="shared" si="13"/>
        <v>#N/A</v>
      </c>
    </row>
    <row r="442" spans="1:7" x14ac:dyDescent="0.2">
      <c r="A442" s="219">
        <f>FACTURAS!I375</f>
        <v>0</v>
      </c>
      <c r="B442" s="232" t="str">
        <f>IF(FACTURAS!K375=0,"",FACTURAS!K375)</f>
        <v/>
      </c>
      <c r="C442" s="232" t="str">
        <f t="shared" si="12"/>
        <v xml:space="preserve">0 </v>
      </c>
      <c r="D442" s="218" t="e">
        <f>VLOOKUP(A442,BDPRODUCTOS!B:M,11,0)</f>
        <v>#N/A</v>
      </c>
      <c r="E442" s="222" t="str">
        <f>BDFACTURAS!G375</f>
        <v/>
      </c>
      <c r="F442" s="232" t="e">
        <f>VLOOKUP(A442,BDPRODUCTOS!B:M,10,0)</f>
        <v>#N/A</v>
      </c>
      <c r="G442" s="218" t="e">
        <f t="shared" si="13"/>
        <v>#N/A</v>
      </c>
    </row>
    <row r="443" spans="1:7" x14ac:dyDescent="0.2">
      <c r="A443" s="219">
        <f>FACTURAS!I376</f>
        <v>0</v>
      </c>
      <c r="B443" s="232" t="str">
        <f>IF(FACTURAS!K376=0,"",FACTURAS!K376)</f>
        <v/>
      </c>
      <c r="C443" s="232" t="str">
        <f t="shared" si="12"/>
        <v xml:space="preserve">0 </v>
      </c>
      <c r="D443" s="218" t="e">
        <f>VLOOKUP(A443,BDPRODUCTOS!B:M,11,0)</f>
        <v>#N/A</v>
      </c>
      <c r="E443" s="222" t="str">
        <f>BDFACTURAS!G376</f>
        <v/>
      </c>
      <c r="F443" s="232" t="e">
        <f>VLOOKUP(A443,BDPRODUCTOS!B:M,10,0)</f>
        <v>#N/A</v>
      </c>
      <c r="G443" s="218" t="e">
        <f t="shared" si="13"/>
        <v>#N/A</v>
      </c>
    </row>
    <row r="444" spans="1:7" x14ac:dyDescent="0.2">
      <c r="A444" s="219">
        <f>FACTURAS!I377</f>
        <v>0</v>
      </c>
      <c r="B444" s="232" t="str">
        <f>IF(FACTURAS!K377=0,"",FACTURAS!K377)</f>
        <v/>
      </c>
      <c r="C444" s="232" t="str">
        <f t="shared" si="12"/>
        <v xml:space="preserve">0 </v>
      </c>
      <c r="D444" s="218" t="e">
        <f>VLOOKUP(A444,BDPRODUCTOS!B:M,11,0)</f>
        <v>#N/A</v>
      </c>
      <c r="E444" s="222" t="str">
        <f>BDFACTURAS!G377</f>
        <v/>
      </c>
      <c r="F444" s="232" t="e">
        <f>VLOOKUP(A444,BDPRODUCTOS!B:M,10,0)</f>
        <v>#N/A</v>
      </c>
      <c r="G444" s="218" t="e">
        <f t="shared" si="13"/>
        <v>#N/A</v>
      </c>
    </row>
    <row r="445" spans="1:7" x14ac:dyDescent="0.2">
      <c r="A445" s="219">
        <f>FACTURAS!I378</f>
        <v>0</v>
      </c>
      <c r="B445" s="232" t="str">
        <f>IF(FACTURAS!K378=0,"",FACTURAS!K378)</f>
        <v/>
      </c>
      <c r="C445" s="232" t="str">
        <f t="shared" si="12"/>
        <v xml:space="preserve">0 </v>
      </c>
      <c r="D445" s="218" t="e">
        <f>VLOOKUP(A445,BDPRODUCTOS!B:M,11,0)</f>
        <v>#N/A</v>
      </c>
      <c r="E445" s="222" t="str">
        <f>BDFACTURAS!G378</f>
        <v/>
      </c>
      <c r="F445" s="232" t="e">
        <f>VLOOKUP(A445,BDPRODUCTOS!B:M,10,0)</f>
        <v>#N/A</v>
      </c>
      <c r="G445" s="218" t="e">
        <f t="shared" si="13"/>
        <v>#N/A</v>
      </c>
    </row>
    <row r="446" spans="1:7" x14ac:dyDescent="0.2">
      <c r="A446" s="219">
        <f>FACTURAS!I379</f>
        <v>0</v>
      </c>
      <c r="B446" s="232" t="str">
        <f>IF(FACTURAS!K379=0,"",FACTURAS!K379)</f>
        <v/>
      </c>
      <c r="C446" s="232" t="str">
        <f t="shared" si="12"/>
        <v xml:space="preserve">0 </v>
      </c>
      <c r="D446" s="218" t="e">
        <f>VLOOKUP(A446,BDPRODUCTOS!B:M,11,0)</f>
        <v>#N/A</v>
      </c>
      <c r="E446" s="222" t="str">
        <f>BDFACTURAS!G379</f>
        <v/>
      </c>
      <c r="F446" s="232" t="e">
        <f>VLOOKUP(A446,BDPRODUCTOS!B:M,10,0)</f>
        <v>#N/A</v>
      </c>
      <c r="G446" s="218" t="e">
        <f t="shared" si="13"/>
        <v>#N/A</v>
      </c>
    </row>
    <row r="447" spans="1:7" x14ac:dyDescent="0.2">
      <c r="A447" s="219">
        <f>FACTURAS!I380</f>
        <v>0</v>
      </c>
      <c r="B447" s="232" t="str">
        <f>IF(FACTURAS!K380=0,"",FACTURAS!K380)</f>
        <v/>
      </c>
      <c r="C447" s="232" t="str">
        <f t="shared" si="12"/>
        <v xml:space="preserve">0 </v>
      </c>
      <c r="D447" s="218" t="e">
        <f>VLOOKUP(A447,BDPRODUCTOS!B:M,11,0)</f>
        <v>#N/A</v>
      </c>
      <c r="E447" s="222" t="str">
        <f>BDFACTURAS!G380</f>
        <v/>
      </c>
      <c r="F447" s="232" t="e">
        <f>VLOOKUP(A447,BDPRODUCTOS!B:M,10,0)</f>
        <v>#N/A</v>
      </c>
      <c r="G447" s="218" t="e">
        <f t="shared" si="13"/>
        <v>#N/A</v>
      </c>
    </row>
    <row r="448" spans="1:7" x14ac:dyDescent="0.2">
      <c r="A448" s="219">
        <f>FACTURAS!I381</f>
        <v>0</v>
      </c>
      <c r="B448" s="232" t="str">
        <f>IF(FACTURAS!K381=0,"",FACTURAS!K381)</f>
        <v/>
      </c>
      <c r="C448" s="232" t="str">
        <f t="shared" si="12"/>
        <v xml:space="preserve">0 </v>
      </c>
      <c r="D448" s="218" t="e">
        <f>VLOOKUP(A448,BDPRODUCTOS!B:M,11,0)</f>
        <v>#N/A</v>
      </c>
      <c r="E448" s="222" t="str">
        <f>BDFACTURAS!G381</f>
        <v/>
      </c>
      <c r="F448" s="232" t="e">
        <f>VLOOKUP(A448,BDPRODUCTOS!B:M,10,0)</f>
        <v>#N/A</v>
      </c>
      <c r="G448" s="218" t="e">
        <f t="shared" si="13"/>
        <v>#N/A</v>
      </c>
    </row>
    <row r="449" spans="1:7" x14ac:dyDescent="0.2">
      <c r="A449" s="224">
        <f>FACTURAS!I382</f>
        <v>0</v>
      </c>
      <c r="B449" s="232" t="str">
        <f>IF(FACTURAS!K382=0,"",FACTURAS!K382)</f>
        <v/>
      </c>
      <c r="C449" s="232" t="str">
        <f t="shared" si="12"/>
        <v xml:space="preserve">0 </v>
      </c>
      <c r="D449" s="218" t="e">
        <f>VLOOKUP(A449,BDPRODUCTOS!B:M,11,0)</f>
        <v>#N/A</v>
      </c>
      <c r="E449" s="227" t="str">
        <f>BDFACTURAS!G382</f>
        <v/>
      </c>
      <c r="F449" s="232" t="e">
        <f>VLOOKUP(A449,BDPRODUCTOS!B:M,10,0)</f>
        <v>#N/A</v>
      </c>
      <c r="G449" s="218" t="e">
        <f t="shared" si="13"/>
        <v>#N/A</v>
      </c>
    </row>
    <row r="450" spans="1:7" x14ac:dyDescent="0.2">
      <c r="A450" s="213">
        <f>FACTURAS!I401</f>
        <v>0</v>
      </c>
      <c r="B450" s="232" t="str">
        <f>IF(FACTURAS!K401=0,"",FACTURAS!K401)</f>
        <v/>
      </c>
      <c r="C450" s="232" t="str">
        <f t="shared" si="12"/>
        <v xml:space="preserve">0 </v>
      </c>
      <c r="D450" s="218" t="e">
        <f>VLOOKUP(A450,BDPRODUCTOS!B:M,11,0)</f>
        <v>#N/A</v>
      </c>
      <c r="E450" s="216" t="str">
        <f>BDFACTURAS!G401</f>
        <v/>
      </c>
      <c r="F450" s="232" t="e">
        <f>VLOOKUP(A450,BDPRODUCTOS!B:M,10,0)</f>
        <v>#N/A</v>
      </c>
      <c r="G450" s="218" t="e">
        <f t="shared" si="13"/>
        <v>#N/A</v>
      </c>
    </row>
    <row r="451" spans="1:7" x14ac:dyDescent="0.2">
      <c r="A451" s="219">
        <f>FACTURAS!I402</f>
        <v>0</v>
      </c>
      <c r="B451" s="232" t="str">
        <f>IF(FACTURAS!K402=0,"",FACTURAS!K402)</f>
        <v/>
      </c>
      <c r="C451" s="232" t="str">
        <f t="shared" ref="C451:C514" si="14">A451&amp;" "&amp;B451</f>
        <v xml:space="preserve">0 </v>
      </c>
      <c r="D451" s="218" t="e">
        <f>VLOOKUP(A451,BDPRODUCTOS!B:M,11,0)</f>
        <v>#N/A</v>
      </c>
      <c r="E451" s="222" t="str">
        <f>BDFACTURAS!G402</f>
        <v/>
      </c>
      <c r="F451" s="232" t="e">
        <f>VLOOKUP(A451,BDPRODUCTOS!B:M,10,0)</f>
        <v>#N/A</v>
      </c>
      <c r="G451" s="218" t="e">
        <f t="shared" ref="G451:G514" si="15">D451*E451</f>
        <v>#N/A</v>
      </c>
    </row>
    <row r="452" spans="1:7" x14ac:dyDescent="0.2">
      <c r="A452" s="219">
        <f>FACTURAS!I403</f>
        <v>0</v>
      </c>
      <c r="B452" s="232" t="str">
        <f>IF(FACTURAS!K403=0,"",FACTURAS!K403)</f>
        <v/>
      </c>
      <c r="C452" s="232" t="str">
        <f t="shared" si="14"/>
        <v xml:space="preserve">0 </v>
      </c>
      <c r="D452" s="218" t="e">
        <f>VLOOKUP(A452,BDPRODUCTOS!B:M,11,0)</f>
        <v>#N/A</v>
      </c>
      <c r="E452" s="222" t="str">
        <f>BDFACTURAS!G403</f>
        <v/>
      </c>
      <c r="F452" s="232" t="e">
        <f>VLOOKUP(A452,BDPRODUCTOS!B:M,10,0)</f>
        <v>#N/A</v>
      </c>
      <c r="G452" s="218" t="e">
        <f t="shared" si="15"/>
        <v>#N/A</v>
      </c>
    </row>
    <row r="453" spans="1:7" x14ac:dyDescent="0.2">
      <c r="A453" s="219">
        <f>FACTURAS!I404</f>
        <v>0</v>
      </c>
      <c r="B453" s="232" t="str">
        <f>IF(FACTURAS!K404=0,"",FACTURAS!K404)</f>
        <v/>
      </c>
      <c r="C453" s="232" t="str">
        <f t="shared" si="14"/>
        <v xml:space="preserve">0 </v>
      </c>
      <c r="D453" s="218" t="e">
        <f>VLOOKUP(A453,BDPRODUCTOS!B:M,11,0)</f>
        <v>#N/A</v>
      </c>
      <c r="E453" s="222" t="str">
        <f>BDFACTURAS!G404</f>
        <v/>
      </c>
      <c r="F453" s="232" t="e">
        <f>VLOOKUP(A453,BDPRODUCTOS!B:M,10,0)</f>
        <v>#N/A</v>
      </c>
      <c r="G453" s="218" t="e">
        <f t="shared" si="15"/>
        <v>#N/A</v>
      </c>
    </row>
    <row r="454" spans="1:7" x14ac:dyDescent="0.2">
      <c r="A454" s="219">
        <f>FACTURAS!I405</f>
        <v>0</v>
      </c>
      <c r="B454" s="232" t="str">
        <f>IF(FACTURAS!K405=0,"",FACTURAS!K405)</f>
        <v/>
      </c>
      <c r="C454" s="232" t="str">
        <f t="shared" si="14"/>
        <v xml:space="preserve">0 </v>
      </c>
      <c r="D454" s="218" t="e">
        <f>VLOOKUP(A454,BDPRODUCTOS!B:M,11,0)</f>
        <v>#N/A</v>
      </c>
      <c r="E454" s="222" t="str">
        <f>BDFACTURAS!G405</f>
        <v/>
      </c>
      <c r="F454" s="232" t="e">
        <f>VLOOKUP(A454,BDPRODUCTOS!B:M,10,0)</f>
        <v>#N/A</v>
      </c>
      <c r="G454" s="218" t="e">
        <f t="shared" si="15"/>
        <v>#N/A</v>
      </c>
    </row>
    <row r="455" spans="1:7" x14ac:dyDescent="0.2">
      <c r="A455" s="219">
        <f>FACTURAS!I406</f>
        <v>0</v>
      </c>
      <c r="B455" s="232" t="str">
        <f>IF(FACTURAS!K406=0,"",FACTURAS!K406)</f>
        <v/>
      </c>
      <c r="C455" s="232" t="str">
        <f t="shared" si="14"/>
        <v xml:space="preserve">0 </v>
      </c>
      <c r="D455" s="218" t="e">
        <f>VLOOKUP(A455,BDPRODUCTOS!B:M,11,0)</f>
        <v>#N/A</v>
      </c>
      <c r="E455" s="222" t="str">
        <f>BDFACTURAS!G406</f>
        <v/>
      </c>
      <c r="F455" s="232" t="e">
        <f>VLOOKUP(A455,BDPRODUCTOS!B:M,10,0)</f>
        <v>#N/A</v>
      </c>
      <c r="G455" s="218" t="e">
        <f t="shared" si="15"/>
        <v>#N/A</v>
      </c>
    </row>
    <row r="456" spans="1:7" x14ac:dyDescent="0.2">
      <c r="A456" s="219">
        <f>FACTURAS!I407</f>
        <v>0</v>
      </c>
      <c r="B456" s="232" t="str">
        <f>IF(FACTURAS!K407=0,"",FACTURAS!K407)</f>
        <v/>
      </c>
      <c r="C456" s="232" t="str">
        <f t="shared" si="14"/>
        <v xml:space="preserve">0 </v>
      </c>
      <c r="D456" s="218" t="e">
        <f>VLOOKUP(A456,BDPRODUCTOS!B:M,11,0)</f>
        <v>#N/A</v>
      </c>
      <c r="E456" s="222" t="str">
        <f>BDFACTURAS!G407</f>
        <v/>
      </c>
      <c r="F456" s="232" t="e">
        <f>VLOOKUP(A456,BDPRODUCTOS!B:M,10,0)</f>
        <v>#N/A</v>
      </c>
      <c r="G456" s="218" t="e">
        <f t="shared" si="15"/>
        <v>#N/A</v>
      </c>
    </row>
    <row r="457" spans="1:7" x14ac:dyDescent="0.2">
      <c r="A457" s="219">
        <f>FACTURAS!I408</f>
        <v>0</v>
      </c>
      <c r="B457" s="232" t="str">
        <f>IF(FACTURAS!K408=0,"",FACTURAS!K408)</f>
        <v/>
      </c>
      <c r="C457" s="232" t="str">
        <f t="shared" si="14"/>
        <v xml:space="preserve">0 </v>
      </c>
      <c r="D457" s="218" t="e">
        <f>VLOOKUP(A457,BDPRODUCTOS!B:M,11,0)</f>
        <v>#N/A</v>
      </c>
      <c r="E457" s="222" t="str">
        <f>BDFACTURAS!G408</f>
        <v/>
      </c>
      <c r="F457" s="232" t="e">
        <f>VLOOKUP(A457,BDPRODUCTOS!B:M,10,0)</f>
        <v>#N/A</v>
      </c>
      <c r="G457" s="218" t="e">
        <f t="shared" si="15"/>
        <v>#N/A</v>
      </c>
    </row>
    <row r="458" spans="1:7" x14ac:dyDescent="0.2">
      <c r="A458" s="219">
        <f>FACTURAS!I409</f>
        <v>0</v>
      </c>
      <c r="B458" s="232" t="str">
        <f>IF(FACTURAS!K409=0,"",FACTURAS!K409)</f>
        <v/>
      </c>
      <c r="C458" s="232" t="str">
        <f t="shared" si="14"/>
        <v xml:space="preserve">0 </v>
      </c>
      <c r="D458" s="218" t="e">
        <f>VLOOKUP(A458,BDPRODUCTOS!B:M,11,0)</f>
        <v>#N/A</v>
      </c>
      <c r="E458" s="222" t="str">
        <f>BDFACTURAS!G409</f>
        <v/>
      </c>
      <c r="F458" s="232" t="e">
        <f>VLOOKUP(A458,BDPRODUCTOS!B:M,10,0)</f>
        <v>#N/A</v>
      </c>
      <c r="G458" s="218" t="e">
        <f t="shared" si="15"/>
        <v>#N/A</v>
      </c>
    </row>
    <row r="459" spans="1:7" x14ac:dyDescent="0.2">
      <c r="A459" s="219">
        <f>FACTURAS!I410</f>
        <v>0</v>
      </c>
      <c r="B459" s="232" t="str">
        <f>IF(FACTURAS!K410=0,"",FACTURAS!K410)</f>
        <v/>
      </c>
      <c r="C459" s="232" t="str">
        <f t="shared" si="14"/>
        <v xml:space="preserve">0 </v>
      </c>
      <c r="D459" s="218" t="e">
        <f>VLOOKUP(A459,BDPRODUCTOS!B:M,11,0)</f>
        <v>#N/A</v>
      </c>
      <c r="E459" s="222" t="str">
        <f>BDFACTURAS!G410</f>
        <v/>
      </c>
      <c r="F459" s="232" t="e">
        <f>VLOOKUP(A459,BDPRODUCTOS!B:M,10,0)</f>
        <v>#N/A</v>
      </c>
      <c r="G459" s="218" t="e">
        <f t="shared" si="15"/>
        <v>#N/A</v>
      </c>
    </row>
    <row r="460" spans="1:7" x14ac:dyDescent="0.2">
      <c r="A460" s="219">
        <f>FACTURAS!I411</f>
        <v>0</v>
      </c>
      <c r="B460" s="232" t="str">
        <f>IF(FACTURAS!K411=0,"",FACTURAS!K411)</f>
        <v/>
      </c>
      <c r="C460" s="232" t="str">
        <f t="shared" si="14"/>
        <v xml:space="preserve">0 </v>
      </c>
      <c r="D460" s="218" t="e">
        <f>VLOOKUP(A460,BDPRODUCTOS!B:M,11,0)</f>
        <v>#N/A</v>
      </c>
      <c r="E460" s="222" t="str">
        <f>BDFACTURAS!G411</f>
        <v/>
      </c>
      <c r="F460" s="232" t="e">
        <f>VLOOKUP(A460,BDPRODUCTOS!B:M,10,0)</f>
        <v>#N/A</v>
      </c>
      <c r="G460" s="218" t="e">
        <f t="shared" si="15"/>
        <v>#N/A</v>
      </c>
    </row>
    <row r="461" spans="1:7" x14ac:dyDescent="0.2">
      <c r="A461" s="219">
        <f>FACTURAS!I412</f>
        <v>0</v>
      </c>
      <c r="B461" s="232" t="str">
        <f>IF(FACTURAS!K412=0,"",FACTURAS!K412)</f>
        <v/>
      </c>
      <c r="C461" s="232" t="str">
        <f t="shared" si="14"/>
        <v xml:space="preserve">0 </v>
      </c>
      <c r="D461" s="218" t="e">
        <f>VLOOKUP(A461,BDPRODUCTOS!B:M,11,0)</f>
        <v>#N/A</v>
      </c>
      <c r="E461" s="222" t="str">
        <f>BDFACTURAS!G412</f>
        <v/>
      </c>
      <c r="F461" s="232" t="e">
        <f>VLOOKUP(A461,BDPRODUCTOS!B:M,10,0)</f>
        <v>#N/A</v>
      </c>
      <c r="G461" s="218" t="e">
        <f t="shared" si="15"/>
        <v>#N/A</v>
      </c>
    </row>
    <row r="462" spans="1:7" x14ac:dyDescent="0.2">
      <c r="A462" s="219">
        <f>FACTURAS!I413</f>
        <v>0</v>
      </c>
      <c r="B462" s="232" t="str">
        <f>IF(FACTURAS!K413=0,"",FACTURAS!K413)</f>
        <v/>
      </c>
      <c r="C462" s="232" t="str">
        <f t="shared" si="14"/>
        <v xml:space="preserve">0 </v>
      </c>
      <c r="D462" s="218" t="e">
        <f>VLOOKUP(A462,BDPRODUCTOS!B:M,11,0)</f>
        <v>#N/A</v>
      </c>
      <c r="E462" s="222" t="str">
        <f>BDFACTURAS!G413</f>
        <v/>
      </c>
      <c r="F462" s="232" t="e">
        <f>VLOOKUP(A462,BDPRODUCTOS!B:M,10,0)</f>
        <v>#N/A</v>
      </c>
      <c r="G462" s="218" t="e">
        <f t="shared" si="15"/>
        <v>#N/A</v>
      </c>
    </row>
    <row r="463" spans="1:7" x14ac:dyDescent="0.2">
      <c r="A463" s="224">
        <f>FACTURAS!I414</f>
        <v>0</v>
      </c>
      <c r="B463" s="232" t="str">
        <f>IF(FACTURAS!K414=0,"",FACTURAS!K414)</f>
        <v/>
      </c>
      <c r="C463" s="232" t="str">
        <f t="shared" si="14"/>
        <v xml:space="preserve">0 </v>
      </c>
      <c r="D463" s="218" t="e">
        <f>VLOOKUP(A463,BDPRODUCTOS!B:M,11,0)</f>
        <v>#N/A</v>
      </c>
      <c r="E463" s="227" t="str">
        <f>BDFACTURAS!G414</f>
        <v/>
      </c>
      <c r="F463" s="232" t="e">
        <f>VLOOKUP(A463,BDPRODUCTOS!B:M,10,0)</f>
        <v>#N/A</v>
      </c>
      <c r="G463" s="218" t="e">
        <f t="shared" si="15"/>
        <v>#N/A</v>
      </c>
    </row>
    <row r="464" spans="1:7" x14ac:dyDescent="0.2">
      <c r="A464" s="213">
        <f>FACTURAS!I433</f>
        <v>0</v>
      </c>
      <c r="B464" s="232" t="str">
        <f>IF(FACTURAS!K433=0,"",FACTURAS!K433)</f>
        <v/>
      </c>
      <c r="C464" s="232" t="str">
        <f t="shared" si="14"/>
        <v xml:space="preserve">0 </v>
      </c>
      <c r="D464" s="218" t="e">
        <f>VLOOKUP(A464,BDPRODUCTOS!B:M,11,0)</f>
        <v>#N/A</v>
      </c>
      <c r="E464" s="216" t="str">
        <f>BDFACTURAS!G433</f>
        <v/>
      </c>
      <c r="F464" s="232" t="e">
        <f>VLOOKUP(A464,BDPRODUCTOS!B:M,10,0)</f>
        <v>#N/A</v>
      </c>
      <c r="G464" s="218" t="e">
        <f t="shared" si="15"/>
        <v>#N/A</v>
      </c>
    </row>
    <row r="465" spans="1:7" x14ac:dyDescent="0.2">
      <c r="A465" s="219">
        <f>FACTURAS!I434</f>
        <v>0</v>
      </c>
      <c r="B465" s="232" t="str">
        <f>IF(FACTURAS!K434=0,"",FACTURAS!K434)</f>
        <v/>
      </c>
      <c r="C465" s="232" t="str">
        <f t="shared" si="14"/>
        <v xml:space="preserve">0 </v>
      </c>
      <c r="D465" s="218" t="e">
        <f>VLOOKUP(A465,BDPRODUCTOS!B:M,11,0)</f>
        <v>#N/A</v>
      </c>
      <c r="E465" s="222" t="str">
        <f>BDFACTURAS!G434</f>
        <v/>
      </c>
      <c r="F465" s="232" t="e">
        <f>VLOOKUP(A465,BDPRODUCTOS!B:M,10,0)</f>
        <v>#N/A</v>
      </c>
      <c r="G465" s="218" t="e">
        <f t="shared" si="15"/>
        <v>#N/A</v>
      </c>
    </row>
    <row r="466" spans="1:7" x14ac:dyDescent="0.2">
      <c r="A466" s="219">
        <f>FACTURAS!I435</f>
        <v>0</v>
      </c>
      <c r="B466" s="232" t="str">
        <f>IF(FACTURAS!K435=0,"",FACTURAS!K435)</f>
        <v/>
      </c>
      <c r="C466" s="232" t="str">
        <f t="shared" si="14"/>
        <v xml:space="preserve">0 </v>
      </c>
      <c r="D466" s="218" t="e">
        <f>VLOOKUP(A466,BDPRODUCTOS!B:M,11,0)</f>
        <v>#N/A</v>
      </c>
      <c r="E466" s="222" t="str">
        <f>BDFACTURAS!G435</f>
        <v/>
      </c>
      <c r="F466" s="232" t="e">
        <f>VLOOKUP(A466,BDPRODUCTOS!B:M,10,0)</f>
        <v>#N/A</v>
      </c>
      <c r="G466" s="218" t="e">
        <f t="shared" si="15"/>
        <v>#N/A</v>
      </c>
    </row>
    <row r="467" spans="1:7" x14ac:dyDescent="0.2">
      <c r="A467" s="219">
        <f>FACTURAS!I436</f>
        <v>0</v>
      </c>
      <c r="B467" s="232" t="str">
        <f>IF(FACTURAS!K436=0,"",FACTURAS!K436)</f>
        <v/>
      </c>
      <c r="C467" s="232" t="str">
        <f t="shared" si="14"/>
        <v xml:space="preserve">0 </v>
      </c>
      <c r="D467" s="218" t="e">
        <f>VLOOKUP(A467,BDPRODUCTOS!B:M,11,0)</f>
        <v>#N/A</v>
      </c>
      <c r="E467" s="222" t="str">
        <f>BDFACTURAS!G436</f>
        <v/>
      </c>
      <c r="F467" s="232" t="e">
        <f>VLOOKUP(A467,BDPRODUCTOS!B:M,10,0)</f>
        <v>#N/A</v>
      </c>
      <c r="G467" s="218" t="e">
        <f t="shared" si="15"/>
        <v>#N/A</v>
      </c>
    </row>
    <row r="468" spans="1:7" x14ac:dyDescent="0.2">
      <c r="A468" s="219">
        <f>FACTURAS!I437</f>
        <v>0</v>
      </c>
      <c r="B468" s="232" t="str">
        <f>IF(FACTURAS!K437=0,"",FACTURAS!K437)</f>
        <v/>
      </c>
      <c r="C468" s="232" t="str">
        <f t="shared" si="14"/>
        <v xml:space="preserve">0 </v>
      </c>
      <c r="D468" s="218" t="e">
        <f>VLOOKUP(A468,BDPRODUCTOS!B:M,11,0)</f>
        <v>#N/A</v>
      </c>
      <c r="E468" s="222" t="str">
        <f>BDFACTURAS!G437</f>
        <v/>
      </c>
      <c r="F468" s="232" t="e">
        <f>VLOOKUP(A468,BDPRODUCTOS!B:M,10,0)</f>
        <v>#N/A</v>
      </c>
      <c r="G468" s="218" t="e">
        <f t="shared" si="15"/>
        <v>#N/A</v>
      </c>
    </row>
    <row r="469" spans="1:7" x14ac:dyDescent="0.2">
      <c r="A469" s="219">
        <f>FACTURAS!I438</f>
        <v>0</v>
      </c>
      <c r="B469" s="232" t="str">
        <f>IF(FACTURAS!K438=0,"",FACTURAS!K438)</f>
        <v/>
      </c>
      <c r="C469" s="232" t="str">
        <f t="shared" si="14"/>
        <v xml:space="preserve">0 </v>
      </c>
      <c r="D469" s="218" t="e">
        <f>VLOOKUP(A469,BDPRODUCTOS!B:M,11,0)</f>
        <v>#N/A</v>
      </c>
      <c r="E469" s="222" t="str">
        <f>BDFACTURAS!G438</f>
        <v/>
      </c>
      <c r="F469" s="232" t="e">
        <f>VLOOKUP(A469,BDPRODUCTOS!B:M,10,0)</f>
        <v>#N/A</v>
      </c>
      <c r="G469" s="218" t="e">
        <f t="shared" si="15"/>
        <v>#N/A</v>
      </c>
    </row>
    <row r="470" spans="1:7" x14ac:dyDescent="0.2">
      <c r="A470" s="219">
        <f>FACTURAS!I439</f>
        <v>0</v>
      </c>
      <c r="B470" s="232" t="str">
        <f>IF(FACTURAS!K439=0,"",FACTURAS!K439)</f>
        <v/>
      </c>
      <c r="C470" s="232" t="str">
        <f t="shared" si="14"/>
        <v xml:space="preserve">0 </v>
      </c>
      <c r="D470" s="218" t="e">
        <f>VLOOKUP(A470,BDPRODUCTOS!B:M,11,0)</f>
        <v>#N/A</v>
      </c>
      <c r="E470" s="222" t="str">
        <f>BDFACTURAS!G439</f>
        <v/>
      </c>
      <c r="F470" s="232" t="e">
        <f>VLOOKUP(A470,BDPRODUCTOS!B:M,10,0)</f>
        <v>#N/A</v>
      </c>
      <c r="G470" s="218" t="e">
        <f t="shared" si="15"/>
        <v>#N/A</v>
      </c>
    </row>
    <row r="471" spans="1:7" x14ac:dyDescent="0.2">
      <c r="A471" s="219">
        <f>FACTURAS!I440</f>
        <v>0</v>
      </c>
      <c r="B471" s="232" t="str">
        <f>IF(FACTURAS!K440=0,"",FACTURAS!K440)</f>
        <v/>
      </c>
      <c r="C471" s="232" t="str">
        <f t="shared" si="14"/>
        <v xml:space="preserve">0 </v>
      </c>
      <c r="D471" s="218" t="e">
        <f>VLOOKUP(A471,BDPRODUCTOS!B:M,11,0)</f>
        <v>#N/A</v>
      </c>
      <c r="E471" s="222" t="str">
        <f>BDFACTURAS!G440</f>
        <v/>
      </c>
      <c r="F471" s="232" t="e">
        <f>VLOOKUP(A471,BDPRODUCTOS!B:M,10,0)</f>
        <v>#N/A</v>
      </c>
      <c r="G471" s="218" t="e">
        <f t="shared" si="15"/>
        <v>#N/A</v>
      </c>
    </row>
    <row r="472" spans="1:7" x14ac:dyDescent="0.2">
      <c r="A472" s="219">
        <f>FACTURAS!I441</f>
        <v>0</v>
      </c>
      <c r="B472" s="232" t="str">
        <f>IF(FACTURAS!K441=0,"",FACTURAS!K441)</f>
        <v/>
      </c>
      <c r="C472" s="232" t="str">
        <f t="shared" si="14"/>
        <v xml:space="preserve">0 </v>
      </c>
      <c r="D472" s="218" t="e">
        <f>VLOOKUP(A472,BDPRODUCTOS!B:M,11,0)</f>
        <v>#N/A</v>
      </c>
      <c r="E472" s="222" t="str">
        <f>BDFACTURAS!G441</f>
        <v/>
      </c>
      <c r="F472" s="232" t="e">
        <f>VLOOKUP(A472,BDPRODUCTOS!B:M,10,0)</f>
        <v>#N/A</v>
      </c>
      <c r="G472" s="218" t="e">
        <f t="shared" si="15"/>
        <v>#N/A</v>
      </c>
    </row>
    <row r="473" spans="1:7" x14ac:dyDescent="0.2">
      <c r="A473" s="219">
        <f>FACTURAS!I442</f>
        <v>0</v>
      </c>
      <c r="B473" s="232" t="str">
        <f>IF(FACTURAS!K442=0,"",FACTURAS!K442)</f>
        <v/>
      </c>
      <c r="C473" s="232" t="str">
        <f t="shared" si="14"/>
        <v xml:space="preserve">0 </v>
      </c>
      <c r="D473" s="218" t="e">
        <f>VLOOKUP(A473,BDPRODUCTOS!B:M,11,0)</f>
        <v>#N/A</v>
      </c>
      <c r="E473" s="222" t="str">
        <f>BDFACTURAS!G442</f>
        <v/>
      </c>
      <c r="F473" s="232" t="e">
        <f>VLOOKUP(A473,BDPRODUCTOS!B:M,10,0)</f>
        <v>#N/A</v>
      </c>
      <c r="G473" s="218" t="e">
        <f t="shared" si="15"/>
        <v>#N/A</v>
      </c>
    </row>
    <row r="474" spans="1:7" x14ac:dyDescent="0.2">
      <c r="A474" s="219">
        <f>FACTURAS!I443</f>
        <v>0</v>
      </c>
      <c r="B474" s="232" t="str">
        <f>IF(FACTURAS!K443=0,"",FACTURAS!K443)</f>
        <v/>
      </c>
      <c r="C474" s="232" t="str">
        <f t="shared" si="14"/>
        <v xml:space="preserve">0 </v>
      </c>
      <c r="D474" s="218" t="e">
        <f>VLOOKUP(A474,BDPRODUCTOS!B:M,11,0)</f>
        <v>#N/A</v>
      </c>
      <c r="E474" s="222" t="str">
        <f>BDFACTURAS!G443</f>
        <v/>
      </c>
      <c r="F474" s="232" t="e">
        <f>VLOOKUP(A474,BDPRODUCTOS!B:M,10,0)</f>
        <v>#N/A</v>
      </c>
      <c r="G474" s="218" t="e">
        <f t="shared" si="15"/>
        <v>#N/A</v>
      </c>
    </row>
    <row r="475" spans="1:7" x14ac:dyDescent="0.2">
      <c r="A475" s="219">
        <f>FACTURAS!I444</f>
        <v>0</v>
      </c>
      <c r="B475" s="232" t="str">
        <f>IF(FACTURAS!K444=0,"",FACTURAS!K444)</f>
        <v/>
      </c>
      <c r="C475" s="232" t="str">
        <f t="shared" si="14"/>
        <v xml:space="preserve">0 </v>
      </c>
      <c r="D475" s="218" t="e">
        <f>VLOOKUP(A475,BDPRODUCTOS!B:M,11,0)</f>
        <v>#N/A</v>
      </c>
      <c r="E475" s="222" t="str">
        <f>BDFACTURAS!G444</f>
        <v/>
      </c>
      <c r="F475" s="232" t="e">
        <f>VLOOKUP(A475,BDPRODUCTOS!B:M,10,0)</f>
        <v>#N/A</v>
      </c>
      <c r="G475" s="218" t="e">
        <f t="shared" si="15"/>
        <v>#N/A</v>
      </c>
    </row>
    <row r="476" spans="1:7" x14ac:dyDescent="0.2">
      <c r="A476" s="219">
        <f>FACTURAS!I445</f>
        <v>0</v>
      </c>
      <c r="B476" s="232" t="str">
        <f>IF(FACTURAS!K445=0,"",FACTURAS!K445)</f>
        <v/>
      </c>
      <c r="C476" s="232" t="str">
        <f t="shared" si="14"/>
        <v xml:space="preserve">0 </v>
      </c>
      <c r="D476" s="218" t="e">
        <f>VLOOKUP(A476,BDPRODUCTOS!B:M,11,0)</f>
        <v>#N/A</v>
      </c>
      <c r="E476" s="222" t="str">
        <f>BDFACTURAS!G445</f>
        <v/>
      </c>
      <c r="F476" s="232" t="e">
        <f>VLOOKUP(A476,BDPRODUCTOS!B:M,10,0)</f>
        <v>#N/A</v>
      </c>
      <c r="G476" s="218" t="e">
        <f t="shared" si="15"/>
        <v>#N/A</v>
      </c>
    </row>
    <row r="477" spans="1:7" x14ac:dyDescent="0.2">
      <c r="A477" s="224">
        <f>FACTURAS!I446</f>
        <v>0</v>
      </c>
      <c r="B477" s="232" t="str">
        <f>IF(FACTURAS!K446=0,"",FACTURAS!K446)</f>
        <v/>
      </c>
      <c r="C477" s="232" t="str">
        <f t="shared" si="14"/>
        <v xml:space="preserve">0 </v>
      </c>
      <c r="D477" s="218" t="e">
        <f>VLOOKUP(A477,BDPRODUCTOS!B:M,11,0)</f>
        <v>#N/A</v>
      </c>
      <c r="E477" s="227" t="str">
        <f>BDFACTURAS!G446</f>
        <v/>
      </c>
      <c r="F477" s="232" t="e">
        <f>VLOOKUP(A477,BDPRODUCTOS!B:M,10,0)</f>
        <v>#N/A</v>
      </c>
      <c r="G477" s="218" t="e">
        <f t="shared" si="15"/>
        <v>#N/A</v>
      </c>
    </row>
    <row r="478" spans="1:7" x14ac:dyDescent="0.2">
      <c r="A478" s="213">
        <f>FACTURAS!I465</f>
        <v>0</v>
      </c>
      <c r="B478" s="232" t="str">
        <f>IF(FACTURAS!K465=0,"",FACTURAS!K465)</f>
        <v/>
      </c>
      <c r="C478" s="232" t="str">
        <f t="shared" si="14"/>
        <v xml:space="preserve">0 </v>
      </c>
      <c r="D478" s="218" t="e">
        <f>VLOOKUP(A478,BDPRODUCTOS!B:M,11,0)</f>
        <v>#N/A</v>
      </c>
      <c r="E478" s="216" t="str">
        <f>BDFACTURAS!G465</f>
        <v/>
      </c>
      <c r="F478" s="232" t="e">
        <f>VLOOKUP(A478,BDPRODUCTOS!B:M,10,0)</f>
        <v>#N/A</v>
      </c>
      <c r="G478" s="218" t="e">
        <f t="shared" si="15"/>
        <v>#N/A</v>
      </c>
    </row>
    <row r="479" spans="1:7" x14ac:dyDescent="0.2">
      <c r="A479" s="219">
        <f>FACTURAS!I466</f>
        <v>0</v>
      </c>
      <c r="B479" s="232" t="str">
        <f>IF(FACTURAS!K466=0,"",FACTURAS!K466)</f>
        <v/>
      </c>
      <c r="C479" s="232" t="str">
        <f t="shared" si="14"/>
        <v xml:space="preserve">0 </v>
      </c>
      <c r="D479" s="218" t="e">
        <f>VLOOKUP(A479,BDPRODUCTOS!B:M,11,0)</f>
        <v>#N/A</v>
      </c>
      <c r="E479" s="222" t="str">
        <f>BDFACTURAS!G466</f>
        <v/>
      </c>
      <c r="F479" s="232" t="e">
        <f>VLOOKUP(A479,BDPRODUCTOS!B:M,10,0)</f>
        <v>#N/A</v>
      </c>
      <c r="G479" s="218" t="e">
        <f t="shared" si="15"/>
        <v>#N/A</v>
      </c>
    </row>
    <row r="480" spans="1:7" x14ac:dyDescent="0.2">
      <c r="A480" s="219">
        <f>FACTURAS!I467</f>
        <v>0</v>
      </c>
      <c r="B480" s="232" t="str">
        <f>IF(FACTURAS!K467=0,"",FACTURAS!K467)</f>
        <v/>
      </c>
      <c r="C480" s="232" t="str">
        <f t="shared" si="14"/>
        <v xml:space="preserve">0 </v>
      </c>
      <c r="D480" s="218" t="e">
        <f>VLOOKUP(A480,BDPRODUCTOS!B:M,11,0)</f>
        <v>#N/A</v>
      </c>
      <c r="E480" s="222" t="str">
        <f>BDFACTURAS!G467</f>
        <v/>
      </c>
      <c r="F480" s="232" t="e">
        <f>VLOOKUP(A480,BDPRODUCTOS!B:M,10,0)</f>
        <v>#N/A</v>
      </c>
      <c r="G480" s="218" t="e">
        <f t="shared" si="15"/>
        <v>#N/A</v>
      </c>
    </row>
    <row r="481" spans="1:7" x14ac:dyDescent="0.2">
      <c r="A481" s="219">
        <f>FACTURAS!I468</f>
        <v>0</v>
      </c>
      <c r="B481" s="232" t="str">
        <f>IF(FACTURAS!K468=0,"",FACTURAS!K468)</f>
        <v/>
      </c>
      <c r="C481" s="232" t="str">
        <f t="shared" si="14"/>
        <v xml:space="preserve">0 </v>
      </c>
      <c r="D481" s="218" t="e">
        <f>VLOOKUP(A481,BDPRODUCTOS!B:M,11,0)</f>
        <v>#N/A</v>
      </c>
      <c r="E481" s="222" t="str">
        <f>BDFACTURAS!G468</f>
        <v/>
      </c>
      <c r="F481" s="232" t="e">
        <f>VLOOKUP(A481,BDPRODUCTOS!B:M,10,0)</f>
        <v>#N/A</v>
      </c>
      <c r="G481" s="218" t="e">
        <f t="shared" si="15"/>
        <v>#N/A</v>
      </c>
    </row>
    <row r="482" spans="1:7" x14ac:dyDescent="0.2">
      <c r="A482" s="219">
        <f>FACTURAS!I469</f>
        <v>0</v>
      </c>
      <c r="B482" s="232" t="str">
        <f>IF(FACTURAS!K469=0,"",FACTURAS!K469)</f>
        <v/>
      </c>
      <c r="C482" s="232" t="str">
        <f t="shared" si="14"/>
        <v xml:space="preserve">0 </v>
      </c>
      <c r="D482" s="218" t="e">
        <f>VLOOKUP(A482,BDPRODUCTOS!B:M,11,0)</f>
        <v>#N/A</v>
      </c>
      <c r="E482" s="222" t="str">
        <f>BDFACTURAS!G469</f>
        <v/>
      </c>
      <c r="F482" s="232" t="e">
        <f>VLOOKUP(A482,BDPRODUCTOS!B:M,10,0)</f>
        <v>#N/A</v>
      </c>
      <c r="G482" s="218" t="e">
        <f t="shared" si="15"/>
        <v>#N/A</v>
      </c>
    </row>
    <row r="483" spans="1:7" x14ac:dyDescent="0.2">
      <c r="A483" s="219">
        <f>FACTURAS!I470</f>
        <v>0</v>
      </c>
      <c r="B483" s="232" t="str">
        <f>IF(FACTURAS!K470=0,"",FACTURAS!K470)</f>
        <v/>
      </c>
      <c r="C483" s="232" t="str">
        <f t="shared" si="14"/>
        <v xml:space="preserve">0 </v>
      </c>
      <c r="D483" s="218" t="e">
        <f>VLOOKUP(A483,BDPRODUCTOS!B:M,11,0)</f>
        <v>#N/A</v>
      </c>
      <c r="E483" s="222" t="str">
        <f>BDFACTURAS!G470</f>
        <v/>
      </c>
      <c r="F483" s="232" t="e">
        <f>VLOOKUP(A483,BDPRODUCTOS!B:M,10,0)</f>
        <v>#N/A</v>
      </c>
      <c r="G483" s="218" t="e">
        <f t="shared" si="15"/>
        <v>#N/A</v>
      </c>
    </row>
    <row r="484" spans="1:7" x14ac:dyDescent="0.2">
      <c r="A484" s="219">
        <f>FACTURAS!I471</f>
        <v>0</v>
      </c>
      <c r="B484" s="232" t="str">
        <f>IF(FACTURAS!K471=0,"",FACTURAS!K471)</f>
        <v/>
      </c>
      <c r="C484" s="232" t="str">
        <f t="shared" si="14"/>
        <v xml:space="preserve">0 </v>
      </c>
      <c r="D484" s="218" t="e">
        <f>VLOOKUP(A484,BDPRODUCTOS!B:M,11,0)</f>
        <v>#N/A</v>
      </c>
      <c r="E484" s="222" t="str">
        <f>BDFACTURAS!G471</f>
        <v/>
      </c>
      <c r="F484" s="232" t="e">
        <f>VLOOKUP(A484,BDPRODUCTOS!B:M,10,0)</f>
        <v>#N/A</v>
      </c>
      <c r="G484" s="218" t="e">
        <f t="shared" si="15"/>
        <v>#N/A</v>
      </c>
    </row>
    <row r="485" spans="1:7" x14ac:dyDescent="0.2">
      <c r="A485" s="219">
        <f>FACTURAS!I472</f>
        <v>0</v>
      </c>
      <c r="B485" s="232" t="str">
        <f>IF(FACTURAS!K472=0,"",FACTURAS!K472)</f>
        <v/>
      </c>
      <c r="C485" s="232" t="str">
        <f t="shared" si="14"/>
        <v xml:space="preserve">0 </v>
      </c>
      <c r="D485" s="218" t="e">
        <f>VLOOKUP(A485,BDPRODUCTOS!B:M,11,0)</f>
        <v>#N/A</v>
      </c>
      <c r="E485" s="222" t="str">
        <f>BDFACTURAS!G472</f>
        <v/>
      </c>
      <c r="F485" s="232" t="e">
        <f>VLOOKUP(A485,BDPRODUCTOS!B:M,10,0)</f>
        <v>#N/A</v>
      </c>
      <c r="G485" s="218" t="e">
        <f t="shared" si="15"/>
        <v>#N/A</v>
      </c>
    </row>
    <row r="486" spans="1:7" x14ac:dyDescent="0.2">
      <c r="A486" s="219">
        <f>FACTURAS!I473</f>
        <v>0</v>
      </c>
      <c r="B486" s="232" t="str">
        <f>IF(FACTURAS!K473=0,"",FACTURAS!K473)</f>
        <v/>
      </c>
      <c r="C486" s="232" t="str">
        <f t="shared" si="14"/>
        <v xml:space="preserve">0 </v>
      </c>
      <c r="D486" s="218" t="e">
        <f>VLOOKUP(A486,BDPRODUCTOS!B:M,11,0)</f>
        <v>#N/A</v>
      </c>
      <c r="E486" s="222" t="str">
        <f>BDFACTURAS!G473</f>
        <v/>
      </c>
      <c r="F486" s="232" t="e">
        <f>VLOOKUP(A486,BDPRODUCTOS!B:M,10,0)</f>
        <v>#N/A</v>
      </c>
      <c r="G486" s="218" t="e">
        <f t="shared" si="15"/>
        <v>#N/A</v>
      </c>
    </row>
    <row r="487" spans="1:7" x14ac:dyDescent="0.2">
      <c r="A487" s="219">
        <f>FACTURAS!I474</f>
        <v>0</v>
      </c>
      <c r="B487" s="232" t="str">
        <f>IF(FACTURAS!K474=0,"",FACTURAS!K474)</f>
        <v/>
      </c>
      <c r="C487" s="232" t="str">
        <f t="shared" si="14"/>
        <v xml:space="preserve">0 </v>
      </c>
      <c r="D487" s="218" t="e">
        <f>VLOOKUP(A487,BDPRODUCTOS!B:M,11,0)</f>
        <v>#N/A</v>
      </c>
      <c r="E487" s="222" t="str">
        <f>BDFACTURAS!G474</f>
        <v/>
      </c>
      <c r="F487" s="232" t="e">
        <f>VLOOKUP(A487,BDPRODUCTOS!B:M,10,0)</f>
        <v>#N/A</v>
      </c>
      <c r="G487" s="218" t="e">
        <f t="shared" si="15"/>
        <v>#N/A</v>
      </c>
    </row>
    <row r="488" spans="1:7" x14ac:dyDescent="0.2">
      <c r="A488" s="219">
        <f>FACTURAS!I475</f>
        <v>0</v>
      </c>
      <c r="B488" s="232" t="str">
        <f>IF(FACTURAS!K475=0,"",FACTURAS!K475)</f>
        <v/>
      </c>
      <c r="C488" s="232" t="str">
        <f t="shared" si="14"/>
        <v xml:space="preserve">0 </v>
      </c>
      <c r="D488" s="218" t="e">
        <f>VLOOKUP(A488,BDPRODUCTOS!B:M,11,0)</f>
        <v>#N/A</v>
      </c>
      <c r="E488" s="222" t="str">
        <f>BDFACTURAS!G475</f>
        <v/>
      </c>
      <c r="F488" s="232" t="e">
        <f>VLOOKUP(A488,BDPRODUCTOS!B:M,10,0)</f>
        <v>#N/A</v>
      </c>
      <c r="G488" s="218" t="e">
        <f t="shared" si="15"/>
        <v>#N/A</v>
      </c>
    </row>
    <row r="489" spans="1:7" x14ac:dyDescent="0.2">
      <c r="A489" s="219">
        <f>FACTURAS!I476</f>
        <v>0</v>
      </c>
      <c r="B489" s="232" t="str">
        <f>IF(FACTURAS!K476=0,"",FACTURAS!K476)</f>
        <v/>
      </c>
      <c r="C489" s="232" t="str">
        <f t="shared" si="14"/>
        <v xml:space="preserve">0 </v>
      </c>
      <c r="D489" s="218" t="e">
        <f>VLOOKUP(A489,BDPRODUCTOS!B:M,11,0)</f>
        <v>#N/A</v>
      </c>
      <c r="E489" s="222" t="str">
        <f>BDFACTURAS!G476</f>
        <v/>
      </c>
      <c r="F489" s="232" t="e">
        <f>VLOOKUP(A489,BDPRODUCTOS!B:M,10,0)</f>
        <v>#N/A</v>
      </c>
      <c r="G489" s="218" t="e">
        <f t="shared" si="15"/>
        <v>#N/A</v>
      </c>
    </row>
    <row r="490" spans="1:7" x14ac:dyDescent="0.2">
      <c r="A490" s="219">
        <f>FACTURAS!I477</f>
        <v>0</v>
      </c>
      <c r="B490" s="232" t="str">
        <f>IF(FACTURAS!K477=0,"",FACTURAS!K477)</f>
        <v/>
      </c>
      <c r="C490" s="232" t="str">
        <f t="shared" si="14"/>
        <v xml:space="preserve">0 </v>
      </c>
      <c r="D490" s="218" t="e">
        <f>VLOOKUP(A490,BDPRODUCTOS!B:M,11,0)</f>
        <v>#N/A</v>
      </c>
      <c r="E490" s="222" t="str">
        <f>BDFACTURAS!G477</f>
        <v/>
      </c>
      <c r="F490" s="232" t="e">
        <f>VLOOKUP(A490,BDPRODUCTOS!B:M,10,0)</f>
        <v>#N/A</v>
      </c>
      <c r="G490" s="218" t="e">
        <f t="shared" si="15"/>
        <v>#N/A</v>
      </c>
    </row>
    <row r="491" spans="1:7" x14ac:dyDescent="0.2">
      <c r="A491" s="224">
        <f>FACTURAS!I478</f>
        <v>0</v>
      </c>
      <c r="B491" s="232" t="str">
        <f>IF(FACTURAS!K478=0,"",FACTURAS!K478)</f>
        <v/>
      </c>
      <c r="C491" s="232" t="str">
        <f t="shared" si="14"/>
        <v xml:space="preserve">0 </v>
      </c>
      <c r="D491" s="218" t="e">
        <f>VLOOKUP(A491,BDPRODUCTOS!B:M,11,0)</f>
        <v>#N/A</v>
      </c>
      <c r="E491" s="227" t="str">
        <f>BDFACTURAS!G478</f>
        <v/>
      </c>
      <c r="F491" s="232" t="e">
        <f>VLOOKUP(A491,BDPRODUCTOS!B:M,10,0)</f>
        <v>#N/A</v>
      </c>
      <c r="G491" s="218" t="e">
        <f t="shared" si="15"/>
        <v>#N/A</v>
      </c>
    </row>
    <row r="492" spans="1:7" x14ac:dyDescent="0.2">
      <c r="A492" s="213">
        <f>FACTURAS!I497</f>
        <v>0</v>
      </c>
      <c r="B492" s="232" t="str">
        <f>IF(FACTURAS!K497=0,"",FACTURAS!K497)</f>
        <v/>
      </c>
      <c r="C492" s="232" t="str">
        <f t="shared" si="14"/>
        <v xml:space="preserve">0 </v>
      </c>
      <c r="D492" s="218" t="e">
        <f>VLOOKUP(A492,BDPRODUCTOS!B:M,11,0)</f>
        <v>#N/A</v>
      </c>
      <c r="E492" s="216" t="str">
        <f>BDFACTURAS!G497</f>
        <v/>
      </c>
      <c r="F492" s="232" t="e">
        <f>VLOOKUP(A492,BDPRODUCTOS!B:M,10,0)</f>
        <v>#N/A</v>
      </c>
      <c r="G492" s="218" t="e">
        <f t="shared" si="15"/>
        <v>#N/A</v>
      </c>
    </row>
    <row r="493" spans="1:7" x14ac:dyDescent="0.2">
      <c r="A493" s="219">
        <f>FACTURAS!I498</f>
        <v>0</v>
      </c>
      <c r="B493" s="232" t="str">
        <f>IF(FACTURAS!K498=0,"",FACTURAS!K498)</f>
        <v/>
      </c>
      <c r="C493" s="232" t="str">
        <f t="shared" si="14"/>
        <v xml:space="preserve">0 </v>
      </c>
      <c r="D493" s="218" t="e">
        <f>VLOOKUP(A493,BDPRODUCTOS!B:M,11,0)</f>
        <v>#N/A</v>
      </c>
      <c r="E493" s="222" t="str">
        <f>BDFACTURAS!G498</f>
        <v/>
      </c>
      <c r="F493" s="232" t="e">
        <f>VLOOKUP(A493,BDPRODUCTOS!B:M,10,0)</f>
        <v>#N/A</v>
      </c>
      <c r="G493" s="218" t="e">
        <f t="shared" si="15"/>
        <v>#N/A</v>
      </c>
    </row>
    <row r="494" spans="1:7" x14ac:dyDescent="0.2">
      <c r="A494" s="219">
        <f>FACTURAS!I499</f>
        <v>0</v>
      </c>
      <c r="B494" s="232" t="str">
        <f>IF(FACTURAS!K499=0,"",FACTURAS!K499)</f>
        <v/>
      </c>
      <c r="C494" s="232" t="str">
        <f t="shared" si="14"/>
        <v xml:space="preserve">0 </v>
      </c>
      <c r="D494" s="218" t="e">
        <f>VLOOKUP(A494,BDPRODUCTOS!B:M,11,0)</f>
        <v>#N/A</v>
      </c>
      <c r="E494" s="222" t="str">
        <f>BDFACTURAS!G499</f>
        <v/>
      </c>
      <c r="F494" s="232" t="e">
        <f>VLOOKUP(A494,BDPRODUCTOS!B:M,10,0)</f>
        <v>#N/A</v>
      </c>
      <c r="G494" s="218" t="e">
        <f t="shared" si="15"/>
        <v>#N/A</v>
      </c>
    </row>
    <row r="495" spans="1:7" x14ac:dyDescent="0.2">
      <c r="A495" s="219">
        <f>FACTURAS!I500</f>
        <v>0</v>
      </c>
      <c r="B495" s="232" t="str">
        <f>IF(FACTURAS!K500=0,"",FACTURAS!K500)</f>
        <v/>
      </c>
      <c r="C495" s="232" t="str">
        <f t="shared" si="14"/>
        <v xml:space="preserve">0 </v>
      </c>
      <c r="D495" s="218" t="e">
        <f>VLOOKUP(A495,BDPRODUCTOS!B:M,11,0)</f>
        <v>#N/A</v>
      </c>
      <c r="E495" s="222" t="str">
        <f>BDFACTURAS!G500</f>
        <v/>
      </c>
      <c r="F495" s="232" t="e">
        <f>VLOOKUP(A495,BDPRODUCTOS!B:M,10,0)</f>
        <v>#N/A</v>
      </c>
      <c r="G495" s="218" t="e">
        <f t="shared" si="15"/>
        <v>#N/A</v>
      </c>
    </row>
    <row r="496" spans="1:7" x14ac:dyDescent="0.2">
      <c r="A496" s="219">
        <f>FACTURAS!I501</f>
        <v>0</v>
      </c>
      <c r="B496" s="232" t="str">
        <f>IF(FACTURAS!K501=0,"",FACTURAS!K501)</f>
        <v/>
      </c>
      <c r="C496" s="232" t="str">
        <f t="shared" si="14"/>
        <v xml:space="preserve">0 </v>
      </c>
      <c r="D496" s="218" t="e">
        <f>VLOOKUP(A496,BDPRODUCTOS!B:M,11,0)</f>
        <v>#N/A</v>
      </c>
      <c r="E496" s="222" t="str">
        <f>BDFACTURAS!G501</f>
        <v/>
      </c>
      <c r="F496" s="232" t="e">
        <f>VLOOKUP(A496,BDPRODUCTOS!B:M,10,0)</f>
        <v>#N/A</v>
      </c>
      <c r="G496" s="218" t="e">
        <f t="shared" si="15"/>
        <v>#N/A</v>
      </c>
    </row>
    <row r="497" spans="1:7" x14ac:dyDescent="0.2">
      <c r="A497" s="219">
        <f>FACTURAS!I502</f>
        <v>0</v>
      </c>
      <c r="B497" s="232" t="str">
        <f>IF(FACTURAS!K502=0,"",FACTURAS!K502)</f>
        <v/>
      </c>
      <c r="C497" s="232" t="str">
        <f t="shared" si="14"/>
        <v xml:space="preserve">0 </v>
      </c>
      <c r="D497" s="218" t="e">
        <f>VLOOKUP(A497,BDPRODUCTOS!B:M,11,0)</f>
        <v>#N/A</v>
      </c>
      <c r="E497" s="222" t="str">
        <f>BDFACTURAS!G502</f>
        <v/>
      </c>
      <c r="F497" s="232" t="e">
        <f>VLOOKUP(A497,BDPRODUCTOS!B:M,10,0)</f>
        <v>#N/A</v>
      </c>
      <c r="G497" s="218" t="e">
        <f t="shared" si="15"/>
        <v>#N/A</v>
      </c>
    </row>
    <row r="498" spans="1:7" x14ac:dyDescent="0.2">
      <c r="A498" s="219">
        <f>FACTURAS!I503</f>
        <v>0</v>
      </c>
      <c r="B498" s="232" t="str">
        <f>IF(FACTURAS!K503=0,"",FACTURAS!K503)</f>
        <v/>
      </c>
      <c r="C498" s="232" t="str">
        <f t="shared" si="14"/>
        <v xml:space="preserve">0 </v>
      </c>
      <c r="D498" s="218" t="e">
        <f>VLOOKUP(A498,BDPRODUCTOS!B:M,11,0)</f>
        <v>#N/A</v>
      </c>
      <c r="E498" s="222" t="str">
        <f>BDFACTURAS!G503</f>
        <v/>
      </c>
      <c r="F498" s="232" t="e">
        <f>VLOOKUP(A498,BDPRODUCTOS!B:M,10,0)</f>
        <v>#N/A</v>
      </c>
      <c r="G498" s="218" t="e">
        <f t="shared" si="15"/>
        <v>#N/A</v>
      </c>
    </row>
    <row r="499" spans="1:7" x14ac:dyDescent="0.2">
      <c r="A499" s="219">
        <f>FACTURAS!I504</f>
        <v>0</v>
      </c>
      <c r="B499" s="232" t="str">
        <f>IF(FACTURAS!K504=0,"",FACTURAS!K504)</f>
        <v/>
      </c>
      <c r="C499" s="232" t="str">
        <f t="shared" si="14"/>
        <v xml:space="preserve">0 </v>
      </c>
      <c r="D499" s="218" t="e">
        <f>VLOOKUP(A499,BDPRODUCTOS!B:M,11,0)</f>
        <v>#N/A</v>
      </c>
      <c r="E499" s="222" t="str">
        <f>BDFACTURAS!G504</f>
        <v/>
      </c>
      <c r="F499" s="232" t="e">
        <f>VLOOKUP(A499,BDPRODUCTOS!B:M,10,0)</f>
        <v>#N/A</v>
      </c>
      <c r="G499" s="218" t="e">
        <f t="shared" si="15"/>
        <v>#N/A</v>
      </c>
    </row>
    <row r="500" spans="1:7" x14ac:dyDescent="0.2">
      <c r="A500" s="219">
        <f>FACTURAS!I505</f>
        <v>0</v>
      </c>
      <c r="B500" s="232" t="str">
        <f>IF(FACTURAS!K505=0,"",FACTURAS!K505)</f>
        <v/>
      </c>
      <c r="C500" s="232" t="str">
        <f t="shared" si="14"/>
        <v xml:space="preserve">0 </v>
      </c>
      <c r="D500" s="218" t="e">
        <f>VLOOKUP(A500,BDPRODUCTOS!B:M,11,0)</f>
        <v>#N/A</v>
      </c>
      <c r="E500" s="222" t="str">
        <f>BDFACTURAS!G505</f>
        <v/>
      </c>
      <c r="F500" s="232" t="e">
        <f>VLOOKUP(A500,BDPRODUCTOS!B:M,10,0)</f>
        <v>#N/A</v>
      </c>
      <c r="G500" s="218" t="e">
        <f t="shared" si="15"/>
        <v>#N/A</v>
      </c>
    </row>
    <row r="501" spans="1:7" x14ac:dyDescent="0.2">
      <c r="A501" s="219">
        <f>FACTURAS!I506</f>
        <v>0</v>
      </c>
      <c r="B501" s="232" t="str">
        <f>IF(FACTURAS!K506=0,"",FACTURAS!K506)</f>
        <v/>
      </c>
      <c r="C501" s="232" t="str">
        <f t="shared" si="14"/>
        <v xml:space="preserve">0 </v>
      </c>
      <c r="D501" s="218" t="e">
        <f>VLOOKUP(A501,BDPRODUCTOS!B:M,11,0)</f>
        <v>#N/A</v>
      </c>
      <c r="E501" s="222" t="str">
        <f>BDFACTURAS!G506</f>
        <v/>
      </c>
      <c r="F501" s="232" t="e">
        <f>VLOOKUP(A501,BDPRODUCTOS!B:M,10,0)</f>
        <v>#N/A</v>
      </c>
      <c r="G501" s="218" t="e">
        <f t="shared" si="15"/>
        <v>#N/A</v>
      </c>
    </row>
    <row r="502" spans="1:7" x14ac:dyDescent="0.2">
      <c r="A502" s="219">
        <f>FACTURAS!I507</f>
        <v>0</v>
      </c>
      <c r="B502" s="232" t="str">
        <f>IF(FACTURAS!K507=0,"",FACTURAS!K507)</f>
        <v/>
      </c>
      <c r="C502" s="232" t="str">
        <f t="shared" si="14"/>
        <v xml:space="preserve">0 </v>
      </c>
      <c r="D502" s="218" t="e">
        <f>VLOOKUP(A502,BDPRODUCTOS!B:M,11,0)</f>
        <v>#N/A</v>
      </c>
      <c r="E502" s="222" t="str">
        <f>BDFACTURAS!G507</f>
        <v/>
      </c>
      <c r="F502" s="232" t="e">
        <f>VLOOKUP(A502,BDPRODUCTOS!B:M,10,0)</f>
        <v>#N/A</v>
      </c>
      <c r="G502" s="218" t="e">
        <f t="shared" si="15"/>
        <v>#N/A</v>
      </c>
    </row>
    <row r="503" spans="1:7" x14ac:dyDescent="0.2">
      <c r="A503" s="219">
        <f>FACTURAS!I508</f>
        <v>0</v>
      </c>
      <c r="B503" s="232" t="str">
        <f>IF(FACTURAS!K508=0,"",FACTURAS!K508)</f>
        <v/>
      </c>
      <c r="C503" s="232" t="str">
        <f t="shared" si="14"/>
        <v xml:space="preserve">0 </v>
      </c>
      <c r="D503" s="218" t="e">
        <f>VLOOKUP(A503,BDPRODUCTOS!B:M,11,0)</f>
        <v>#N/A</v>
      </c>
      <c r="E503" s="222" t="str">
        <f>BDFACTURAS!G508</f>
        <v/>
      </c>
      <c r="F503" s="232" t="e">
        <f>VLOOKUP(A503,BDPRODUCTOS!B:M,10,0)</f>
        <v>#N/A</v>
      </c>
      <c r="G503" s="218" t="e">
        <f t="shared" si="15"/>
        <v>#N/A</v>
      </c>
    </row>
    <row r="504" spans="1:7" x14ac:dyDescent="0.2">
      <c r="A504" s="219">
        <f>FACTURAS!I509</f>
        <v>0</v>
      </c>
      <c r="B504" s="232" t="str">
        <f>IF(FACTURAS!K509=0,"",FACTURAS!K509)</f>
        <v/>
      </c>
      <c r="C504" s="232" t="str">
        <f t="shared" si="14"/>
        <v xml:space="preserve">0 </v>
      </c>
      <c r="D504" s="218" t="e">
        <f>VLOOKUP(A504,BDPRODUCTOS!B:M,11,0)</f>
        <v>#N/A</v>
      </c>
      <c r="E504" s="222" t="str">
        <f>BDFACTURAS!G509</f>
        <v/>
      </c>
      <c r="F504" s="232" t="e">
        <f>VLOOKUP(A504,BDPRODUCTOS!B:M,10,0)</f>
        <v>#N/A</v>
      </c>
      <c r="G504" s="218" t="e">
        <f t="shared" si="15"/>
        <v>#N/A</v>
      </c>
    </row>
    <row r="505" spans="1:7" x14ac:dyDescent="0.2">
      <c r="A505" s="224">
        <f>FACTURAS!I510</f>
        <v>0</v>
      </c>
      <c r="B505" s="232" t="str">
        <f>IF(FACTURAS!K510=0,"",FACTURAS!K510)</f>
        <v/>
      </c>
      <c r="C505" s="232" t="str">
        <f t="shared" si="14"/>
        <v xml:space="preserve">0 </v>
      </c>
      <c r="D505" s="218" t="e">
        <f>VLOOKUP(A505,BDPRODUCTOS!B:M,11,0)</f>
        <v>#N/A</v>
      </c>
      <c r="E505" s="227" t="str">
        <f>BDFACTURAS!G510</f>
        <v/>
      </c>
      <c r="F505" s="232" t="e">
        <f>VLOOKUP(A505,BDPRODUCTOS!B:M,10,0)</f>
        <v>#N/A</v>
      </c>
      <c r="G505" s="218" t="e">
        <f t="shared" si="15"/>
        <v>#N/A</v>
      </c>
    </row>
    <row r="506" spans="1:7" x14ac:dyDescent="0.2">
      <c r="A506" s="213">
        <f>FACTURAS!I529</f>
        <v>0</v>
      </c>
      <c r="B506" s="232" t="str">
        <f>IF(FACTURAS!K529=0,"",FACTURAS!K529)</f>
        <v/>
      </c>
      <c r="C506" s="232" t="str">
        <f t="shared" si="14"/>
        <v xml:space="preserve">0 </v>
      </c>
      <c r="D506" s="218" t="e">
        <f>VLOOKUP(A506,BDPRODUCTOS!B:M,11,0)</f>
        <v>#N/A</v>
      </c>
      <c r="E506" s="216" t="str">
        <f>BDFACTURAS!G529</f>
        <v/>
      </c>
      <c r="F506" s="232" t="e">
        <f>VLOOKUP(A506,BDPRODUCTOS!B:M,10,0)</f>
        <v>#N/A</v>
      </c>
      <c r="G506" s="218" t="e">
        <f t="shared" si="15"/>
        <v>#N/A</v>
      </c>
    </row>
    <row r="507" spans="1:7" x14ac:dyDescent="0.2">
      <c r="A507" s="219">
        <f>FACTURAS!I530</f>
        <v>0</v>
      </c>
      <c r="B507" s="232" t="str">
        <f>IF(FACTURAS!K530=0,"",FACTURAS!K530)</f>
        <v/>
      </c>
      <c r="C507" s="232" t="str">
        <f t="shared" si="14"/>
        <v xml:space="preserve">0 </v>
      </c>
      <c r="D507" s="218" t="e">
        <f>VLOOKUP(A507,BDPRODUCTOS!B:M,11,0)</f>
        <v>#N/A</v>
      </c>
      <c r="E507" s="222" t="str">
        <f>BDFACTURAS!G530</f>
        <v/>
      </c>
      <c r="F507" s="232" t="e">
        <f>VLOOKUP(A507,BDPRODUCTOS!B:M,10,0)</f>
        <v>#N/A</v>
      </c>
      <c r="G507" s="218" t="e">
        <f t="shared" si="15"/>
        <v>#N/A</v>
      </c>
    </row>
    <row r="508" spans="1:7" x14ac:dyDescent="0.2">
      <c r="A508" s="219">
        <f>FACTURAS!I531</f>
        <v>0</v>
      </c>
      <c r="B508" s="232" t="str">
        <f>IF(FACTURAS!K531=0,"",FACTURAS!K531)</f>
        <v/>
      </c>
      <c r="C508" s="232" t="str">
        <f t="shared" si="14"/>
        <v xml:space="preserve">0 </v>
      </c>
      <c r="D508" s="218" t="e">
        <f>VLOOKUP(A508,BDPRODUCTOS!B:M,11,0)</f>
        <v>#N/A</v>
      </c>
      <c r="E508" s="222" t="str">
        <f>BDFACTURAS!G531</f>
        <v/>
      </c>
      <c r="F508" s="232" t="e">
        <f>VLOOKUP(A508,BDPRODUCTOS!B:M,10,0)</f>
        <v>#N/A</v>
      </c>
      <c r="G508" s="218" t="e">
        <f t="shared" si="15"/>
        <v>#N/A</v>
      </c>
    </row>
    <row r="509" spans="1:7" x14ac:dyDescent="0.2">
      <c r="A509" s="219">
        <f>FACTURAS!I532</f>
        <v>0</v>
      </c>
      <c r="B509" s="232" t="str">
        <f>IF(FACTURAS!K532=0,"",FACTURAS!K532)</f>
        <v/>
      </c>
      <c r="C509" s="232" t="str">
        <f t="shared" si="14"/>
        <v xml:space="preserve">0 </v>
      </c>
      <c r="D509" s="218" t="e">
        <f>VLOOKUP(A509,BDPRODUCTOS!B:M,11,0)</f>
        <v>#N/A</v>
      </c>
      <c r="E509" s="222" t="str">
        <f>BDFACTURAS!G532</f>
        <v/>
      </c>
      <c r="F509" s="232" t="e">
        <f>VLOOKUP(A509,BDPRODUCTOS!B:M,10,0)</f>
        <v>#N/A</v>
      </c>
      <c r="G509" s="218" t="e">
        <f t="shared" si="15"/>
        <v>#N/A</v>
      </c>
    </row>
    <row r="510" spans="1:7" x14ac:dyDescent="0.2">
      <c r="A510" s="219">
        <f>FACTURAS!I533</f>
        <v>0</v>
      </c>
      <c r="B510" s="232" t="str">
        <f>IF(FACTURAS!K533=0,"",FACTURAS!K533)</f>
        <v/>
      </c>
      <c r="C510" s="232" t="str">
        <f t="shared" si="14"/>
        <v xml:space="preserve">0 </v>
      </c>
      <c r="D510" s="218" t="e">
        <f>VLOOKUP(A510,BDPRODUCTOS!B:M,11,0)</f>
        <v>#N/A</v>
      </c>
      <c r="E510" s="222" t="str">
        <f>BDFACTURAS!G533</f>
        <v/>
      </c>
      <c r="F510" s="232" t="e">
        <f>VLOOKUP(A510,BDPRODUCTOS!B:M,10,0)</f>
        <v>#N/A</v>
      </c>
      <c r="G510" s="218" t="e">
        <f t="shared" si="15"/>
        <v>#N/A</v>
      </c>
    </row>
    <row r="511" spans="1:7" x14ac:dyDescent="0.2">
      <c r="A511" s="219">
        <f>FACTURAS!I534</f>
        <v>0</v>
      </c>
      <c r="B511" s="232" t="str">
        <f>IF(FACTURAS!K534=0,"",FACTURAS!K534)</f>
        <v/>
      </c>
      <c r="C511" s="232" t="str">
        <f t="shared" si="14"/>
        <v xml:space="preserve">0 </v>
      </c>
      <c r="D511" s="218" t="e">
        <f>VLOOKUP(A511,BDPRODUCTOS!B:M,11,0)</f>
        <v>#N/A</v>
      </c>
      <c r="E511" s="222" t="str">
        <f>BDFACTURAS!G534</f>
        <v/>
      </c>
      <c r="F511" s="232" t="e">
        <f>VLOOKUP(A511,BDPRODUCTOS!B:M,10,0)</f>
        <v>#N/A</v>
      </c>
      <c r="G511" s="218" t="e">
        <f t="shared" si="15"/>
        <v>#N/A</v>
      </c>
    </row>
    <row r="512" spans="1:7" x14ac:dyDescent="0.2">
      <c r="A512" s="219">
        <f>FACTURAS!I535</f>
        <v>0</v>
      </c>
      <c r="B512" s="232" t="str">
        <f>IF(FACTURAS!K535=0,"",FACTURAS!K535)</f>
        <v/>
      </c>
      <c r="C512" s="232" t="str">
        <f t="shared" si="14"/>
        <v xml:space="preserve">0 </v>
      </c>
      <c r="D512" s="218" t="e">
        <f>VLOOKUP(A512,BDPRODUCTOS!B:M,11,0)</f>
        <v>#N/A</v>
      </c>
      <c r="E512" s="222" t="str">
        <f>BDFACTURAS!G535</f>
        <v/>
      </c>
      <c r="F512" s="232" t="e">
        <f>VLOOKUP(A512,BDPRODUCTOS!B:M,10,0)</f>
        <v>#N/A</v>
      </c>
      <c r="G512" s="218" t="e">
        <f t="shared" si="15"/>
        <v>#N/A</v>
      </c>
    </row>
    <row r="513" spans="1:7" x14ac:dyDescent="0.2">
      <c r="A513" s="219">
        <f>FACTURAS!I536</f>
        <v>0</v>
      </c>
      <c r="B513" s="232" t="str">
        <f>IF(FACTURAS!K536=0,"",FACTURAS!K536)</f>
        <v/>
      </c>
      <c r="C513" s="232" t="str">
        <f t="shared" si="14"/>
        <v xml:space="preserve">0 </v>
      </c>
      <c r="D513" s="218" t="e">
        <f>VLOOKUP(A513,BDPRODUCTOS!B:M,11,0)</f>
        <v>#N/A</v>
      </c>
      <c r="E513" s="222" t="str">
        <f>BDFACTURAS!G536</f>
        <v/>
      </c>
      <c r="F513" s="232" t="e">
        <f>VLOOKUP(A513,BDPRODUCTOS!B:M,10,0)</f>
        <v>#N/A</v>
      </c>
      <c r="G513" s="218" t="e">
        <f t="shared" si="15"/>
        <v>#N/A</v>
      </c>
    </row>
    <row r="514" spans="1:7" x14ac:dyDescent="0.2">
      <c r="A514" s="219">
        <f>FACTURAS!I537</f>
        <v>0</v>
      </c>
      <c r="B514" s="232" t="str">
        <f>IF(FACTURAS!K537=0,"",FACTURAS!K537)</f>
        <v/>
      </c>
      <c r="C514" s="232" t="str">
        <f t="shared" si="14"/>
        <v xml:space="preserve">0 </v>
      </c>
      <c r="D514" s="218" t="e">
        <f>VLOOKUP(A514,BDPRODUCTOS!B:M,11,0)</f>
        <v>#N/A</v>
      </c>
      <c r="E514" s="222" t="str">
        <f>BDFACTURAS!G537</f>
        <v/>
      </c>
      <c r="F514" s="232" t="e">
        <f>VLOOKUP(A514,BDPRODUCTOS!B:M,10,0)</f>
        <v>#N/A</v>
      </c>
      <c r="G514" s="218" t="e">
        <f t="shared" si="15"/>
        <v>#N/A</v>
      </c>
    </row>
    <row r="515" spans="1:7" x14ac:dyDescent="0.2">
      <c r="A515" s="219">
        <f>FACTURAS!I538</f>
        <v>0</v>
      </c>
      <c r="B515" s="232" t="str">
        <f>IF(FACTURAS!K538=0,"",FACTURAS!K538)</f>
        <v/>
      </c>
      <c r="C515" s="232" t="str">
        <f t="shared" ref="C515:C561" si="16">A515&amp;" "&amp;B515</f>
        <v xml:space="preserve">0 </v>
      </c>
      <c r="D515" s="218" t="e">
        <f>VLOOKUP(A515,BDPRODUCTOS!B:M,11,0)</f>
        <v>#N/A</v>
      </c>
      <c r="E515" s="222" t="str">
        <f>BDFACTURAS!G538</f>
        <v/>
      </c>
      <c r="F515" s="232" t="e">
        <f>VLOOKUP(A515,BDPRODUCTOS!B:M,10,0)</f>
        <v>#N/A</v>
      </c>
      <c r="G515" s="218" t="e">
        <f t="shared" ref="G515:G561" si="17">D515*E515</f>
        <v>#N/A</v>
      </c>
    </row>
    <row r="516" spans="1:7" x14ac:dyDescent="0.2">
      <c r="A516" s="219">
        <f>FACTURAS!I539</f>
        <v>0</v>
      </c>
      <c r="B516" s="232" t="str">
        <f>IF(FACTURAS!K539=0,"",FACTURAS!K539)</f>
        <v/>
      </c>
      <c r="C516" s="232" t="str">
        <f t="shared" si="16"/>
        <v xml:space="preserve">0 </v>
      </c>
      <c r="D516" s="218" t="e">
        <f>VLOOKUP(A516,BDPRODUCTOS!B:M,11,0)</f>
        <v>#N/A</v>
      </c>
      <c r="E516" s="222" t="str">
        <f>BDFACTURAS!G539</f>
        <v/>
      </c>
      <c r="F516" s="232" t="e">
        <f>VLOOKUP(A516,BDPRODUCTOS!B:M,10,0)</f>
        <v>#N/A</v>
      </c>
      <c r="G516" s="218" t="e">
        <f t="shared" si="17"/>
        <v>#N/A</v>
      </c>
    </row>
    <row r="517" spans="1:7" x14ac:dyDescent="0.2">
      <c r="A517" s="219">
        <f>FACTURAS!I540</f>
        <v>0</v>
      </c>
      <c r="B517" s="232" t="str">
        <f>IF(FACTURAS!K540=0,"",FACTURAS!K540)</f>
        <v/>
      </c>
      <c r="C517" s="232" t="str">
        <f t="shared" si="16"/>
        <v xml:space="preserve">0 </v>
      </c>
      <c r="D517" s="218" t="e">
        <f>VLOOKUP(A517,BDPRODUCTOS!B:M,11,0)</f>
        <v>#N/A</v>
      </c>
      <c r="E517" s="222" t="str">
        <f>BDFACTURAS!G540</f>
        <v/>
      </c>
      <c r="F517" s="232" t="e">
        <f>VLOOKUP(A517,BDPRODUCTOS!B:M,10,0)</f>
        <v>#N/A</v>
      </c>
      <c r="G517" s="218" t="e">
        <f t="shared" si="17"/>
        <v>#N/A</v>
      </c>
    </row>
    <row r="518" spans="1:7" x14ac:dyDescent="0.2">
      <c r="A518" s="219">
        <f>FACTURAS!I541</f>
        <v>0</v>
      </c>
      <c r="B518" s="232" t="str">
        <f>IF(FACTURAS!K541=0,"",FACTURAS!K541)</f>
        <v/>
      </c>
      <c r="C518" s="232" t="str">
        <f t="shared" si="16"/>
        <v xml:space="preserve">0 </v>
      </c>
      <c r="D518" s="218" t="e">
        <f>VLOOKUP(A518,BDPRODUCTOS!B:M,11,0)</f>
        <v>#N/A</v>
      </c>
      <c r="E518" s="222" t="str">
        <f>BDFACTURAS!G541</f>
        <v/>
      </c>
      <c r="F518" s="232" t="e">
        <f>VLOOKUP(A518,BDPRODUCTOS!B:M,10,0)</f>
        <v>#N/A</v>
      </c>
      <c r="G518" s="218" t="e">
        <f t="shared" si="17"/>
        <v>#N/A</v>
      </c>
    </row>
    <row r="519" spans="1:7" x14ac:dyDescent="0.2">
      <c r="A519" s="224">
        <f>FACTURAS!I542</f>
        <v>0</v>
      </c>
      <c r="B519" s="232" t="str">
        <f>IF(FACTURAS!K542=0,"",FACTURAS!K542)</f>
        <v/>
      </c>
      <c r="C519" s="232" t="str">
        <f t="shared" si="16"/>
        <v xml:space="preserve">0 </v>
      </c>
      <c r="D519" s="218" t="e">
        <f>VLOOKUP(A519,BDPRODUCTOS!B:M,11,0)</f>
        <v>#N/A</v>
      </c>
      <c r="E519" s="227" t="str">
        <f>BDFACTURAS!G542</f>
        <v/>
      </c>
      <c r="F519" s="232" t="e">
        <f>VLOOKUP(A519,BDPRODUCTOS!B:M,10,0)</f>
        <v>#N/A</v>
      </c>
      <c r="G519" s="218" t="e">
        <f t="shared" si="17"/>
        <v>#N/A</v>
      </c>
    </row>
    <row r="520" spans="1:7" x14ac:dyDescent="0.2">
      <c r="A520" s="213">
        <f>FACTURAS!I561</f>
        <v>0</v>
      </c>
      <c r="B520" s="232" t="str">
        <f>IF(FACTURAS!K561=0,"",FACTURAS!K561)</f>
        <v/>
      </c>
      <c r="C520" s="232" t="str">
        <f t="shared" si="16"/>
        <v xml:space="preserve">0 </v>
      </c>
      <c r="D520" s="218" t="e">
        <f>VLOOKUP(A520,BDPRODUCTOS!B:M,11,0)</f>
        <v>#N/A</v>
      </c>
      <c r="E520" s="216" t="str">
        <f>BDFACTURAS!G561</f>
        <v/>
      </c>
      <c r="F520" s="232" t="e">
        <f>VLOOKUP(A520,BDPRODUCTOS!B:M,10,0)</f>
        <v>#N/A</v>
      </c>
      <c r="G520" s="218" t="e">
        <f t="shared" si="17"/>
        <v>#N/A</v>
      </c>
    </row>
    <row r="521" spans="1:7" x14ac:dyDescent="0.2">
      <c r="A521" s="219">
        <f>FACTURAS!I562</f>
        <v>0</v>
      </c>
      <c r="B521" s="232" t="str">
        <f>IF(FACTURAS!K562=0,"",FACTURAS!K562)</f>
        <v/>
      </c>
      <c r="C521" s="232" t="str">
        <f t="shared" si="16"/>
        <v xml:space="preserve">0 </v>
      </c>
      <c r="D521" s="218" t="e">
        <f>VLOOKUP(A521,BDPRODUCTOS!B:M,11,0)</f>
        <v>#N/A</v>
      </c>
      <c r="E521" s="222" t="str">
        <f>BDFACTURAS!G562</f>
        <v/>
      </c>
      <c r="F521" s="232" t="e">
        <f>VLOOKUP(A521,BDPRODUCTOS!B:M,10,0)</f>
        <v>#N/A</v>
      </c>
      <c r="G521" s="218" t="e">
        <f t="shared" si="17"/>
        <v>#N/A</v>
      </c>
    </row>
    <row r="522" spans="1:7" x14ac:dyDescent="0.2">
      <c r="A522" s="219">
        <f>FACTURAS!I563</f>
        <v>0</v>
      </c>
      <c r="B522" s="232" t="str">
        <f>IF(FACTURAS!K563=0,"",FACTURAS!K563)</f>
        <v/>
      </c>
      <c r="C522" s="232" t="str">
        <f t="shared" si="16"/>
        <v xml:space="preserve">0 </v>
      </c>
      <c r="D522" s="218" t="e">
        <f>VLOOKUP(A522,BDPRODUCTOS!B:M,11,0)</f>
        <v>#N/A</v>
      </c>
      <c r="E522" s="222" t="str">
        <f>BDFACTURAS!G563</f>
        <v/>
      </c>
      <c r="F522" s="232" t="e">
        <f>VLOOKUP(A522,BDPRODUCTOS!B:M,10,0)</f>
        <v>#N/A</v>
      </c>
      <c r="G522" s="218" t="e">
        <f t="shared" si="17"/>
        <v>#N/A</v>
      </c>
    </row>
    <row r="523" spans="1:7" x14ac:dyDescent="0.2">
      <c r="A523" s="219">
        <f>FACTURAS!I564</f>
        <v>0</v>
      </c>
      <c r="B523" s="232" t="str">
        <f>IF(FACTURAS!K564=0,"",FACTURAS!K564)</f>
        <v/>
      </c>
      <c r="C523" s="232" t="str">
        <f t="shared" si="16"/>
        <v xml:space="preserve">0 </v>
      </c>
      <c r="D523" s="218" t="e">
        <f>VLOOKUP(A523,BDPRODUCTOS!B:M,11,0)</f>
        <v>#N/A</v>
      </c>
      <c r="E523" s="222" t="str">
        <f>BDFACTURAS!G564</f>
        <v/>
      </c>
      <c r="F523" s="232" t="e">
        <f>VLOOKUP(A523,BDPRODUCTOS!B:M,10,0)</f>
        <v>#N/A</v>
      </c>
      <c r="G523" s="218" t="e">
        <f t="shared" si="17"/>
        <v>#N/A</v>
      </c>
    </row>
    <row r="524" spans="1:7" x14ac:dyDescent="0.2">
      <c r="A524" s="219">
        <f>FACTURAS!I565</f>
        <v>0</v>
      </c>
      <c r="B524" s="232" t="str">
        <f>IF(FACTURAS!K565=0,"",FACTURAS!K565)</f>
        <v/>
      </c>
      <c r="C524" s="232" t="str">
        <f t="shared" si="16"/>
        <v xml:space="preserve">0 </v>
      </c>
      <c r="D524" s="218" t="e">
        <f>VLOOKUP(A524,BDPRODUCTOS!B:M,11,0)</f>
        <v>#N/A</v>
      </c>
      <c r="E524" s="222" t="str">
        <f>BDFACTURAS!G565</f>
        <v/>
      </c>
      <c r="F524" s="232" t="e">
        <f>VLOOKUP(A524,BDPRODUCTOS!B:M,10,0)</f>
        <v>#N/A</v>
      </c>
      <c r="G524" s="218" t="e">
        <f t="shared" si="17"/>
        <v>#N/A</v>
      </c>
    </row>
    <row r="525" spans="1:7" x14ac:dyDescent="0.2">
      <c r="A525" s="219">
        <f>FACTURAS!I566</f>
        <v>0</v>
      </c>
      <c r="B525" s="232" t="str">
        <f>IF(FACTURAS!K566=0,"",FACTURAS!K566)</f>
        <v/>
      </c>
      <c r="C525" s="232" t="str">
        <f t="shared" si="16"/>
        <v xml:space="preserve">0 </v>
      </c>
      <c r="D525" s="218" t="e">
        <f>VLOOKUP(A525,BDPRODUCTOS!B:M,11,0)</f>
        <v>#N/A</v>
      </c>
      <c r="E525" s="222" t="str">
        <f>BDFACTURAS!G566</f>
        <v/>
      </c>
      <c r="F525" s="232" t="e">
        <f>VLOOKUP(A525,BDPRODUCTOS!B:M,10,0)</f>
        <v>#N/A</v>
      </c>
      <c r="G525" s="218" t="e">
        <f t="shared" si="17"/>
        <v>#N/A</v>
      </c>
    </row>
    <row r="526" spans="1:7" x14ac:dyDescent="0.2">
      <c r="A526" s="219">
        <f>FACTURAS!I567</f>
        <v>0</v>
      </c>
      <c r="B526" s="232" t="str">
        <f>IF(FACTURAS!K567=0,"",FACTURAS!K567)</f>
        <v/>
      </c>
      <c r="C526" s="232" t="str">
        <f t="shared" si="16"/>
        <v xml:space="preserve">0 </v>
      </c>
      <c r="D526" s="218" t="e">
        <f>VLOOKUP(A526,BDPRODUCTOS!B:M,11,0)</f>
        <v>#N/A</v>
      </c>
      <c r="E526" s="222" t="str">
        <f>BDFACTURAS!G567</f>
        <v/>
      </c>
      <c r="F526" s="232" t="e">
        <f>VLOOKUP(A526,BDPRODUCTOS!B:M,10,0)</f>
        <v>#N/A</v>
      </c>
      <c r="G526" s="218" t="e">
        <f t="shared" si="17"/>
        <v>#N/A</v>
      </c>
    </row>
    <row r="527" spans="1:7" x14ac:dyDescent="0.2">
      <c r="A527" s="219">
        <f>FACTURAS!I568</f>
        <v>0</v>
      </c>
      <c r="B527" s="232" t="str">
        <f>IF(FACTURAS!K568=0,"",FACTURAS!K568)</f>
        <v/>
      </c>
      <c r="C527" s="232" t="str">
        <f t="shared" si="16"/>
        <v xml:space="preserve">0 </v>
      </c>
      <c r="D527" s="218" t="e">
        <f>VLOOKUP(A527,BDPRODUCTOS!B:M,11,0)</f>
        <v>#N/A</v>
      </c>
      <c r="E527" s="222" t="str">
        <f>BDFACTURAS!G568</f>
        <v/>
      </c>
      <c r="F527" s="232" t="e">
        <f>VLOOKUP(A527,BDPRODUCTOS!B:M,10,0)</f>
        <v>#N/A</v>
      </c>
      <c r="G527" s="218" t="e">
        <f t="shared" si="17"/>
        <v>#N/A</v>
      </c>
    </row>
    <row r="528" spans="1:7" x14ac:dyDescent="0.2">
      <c r="A528" s="219">
        <f>FACTURAS!I569</f>
        <v>0</v>
      </c>
      <c r="B528" s="232" t="str">
        <f>IF(FACTURAS!K569=0,"",FACTURAS!K569)</f>
        <v/>
      </c>
      <c r="C528" s="232" t="str">
        <f t="shared" si="16"/>
        <v xml:space="preserve">0 </v>
      </c>
      <c r="D528" s="218" t="e">
        <f>VLOOKUP(A528,BDPRODUCTOS!B:M,11,0)</f>
        <v>#N/A</v>
      </c>
      <c r="E528" s="222" t="str">
        <f>BDFACTURAS!G569</f>
        <v/>
      </c>
      <c r="F528" s="232" t="e">
        <f>VLOOKUP(A528,BDPRODUCTOS!B:M,10,0)</f>
        <v>#N/A</v>
      </c>
      <c r="G528" s="218" t="e">
        <f t="shared" si="17"/>
        <v>#N/A</v>
      </c>
    </row>
    <row r="529" spans="1:7" x14ac:dyDescent="0.2">
      <c r="A529" s="219">
        <f>FACTURAS!I570</f>
        <v>0</v>
      </c>
      <c r="B529" s="232" t="str">
        <f>IF(FACTURAS!K570=0,"",FACTURAS!K570)</f>
        <v/>
      </c>
      <c r="C529" s="232" t="str">
        <f t="shared" si="16"/>
        <v xml:space="preserve">0 </v>
      </c>
      <c r="D529" s="218" t="e">
        <f>VLOOKUP(A529,BDPRODUCTOS!B:M,11,0)</f>
        <v>#N/A</v>
      </c>
      <c r="E529" s="222" t="str">
        <f>BDFACTURAS!G570</f>
        <v/>
      </c>
      <c r="F529" s="232" t="e">
        <f>VLOOKUP(A529,BDPRODUCTOS!B:M,10,0)</f>
        <v>#N/A</v>
      </c>
      <c r="G529" s="218" t="e">
        <f t="shared" si="17"/>
        <v>#N/A</v>
      </c>
    </row>
    <row r="530" spans="1:7" x14ac:dyDescent="0.2">
      <c r="A530" s="219">
        <f>FACTURAS!I571</f>
        <v>0</v>
      </c>
      <c r="B530" s="232" t="str">
        <f>IF(FACTURAS!K571=0,"",FACTURAS!K571)</f>
        <v/>
      </c>
      <c r="C530" s="232" t="str">
        <f t="shared" si="16"/>
        <v xml:space="preserve">0 </v>
      </c>
      <c r="D530" s="218" t="e">
        <f>VLOOKUP(A530,BDPRODUCTOS!B:M,11,0)</f>
        <v>#N/A</v>
      </c>
      <c r="E530" s="222" t="str">
        <f>BDFACTURAS!G571</f>
        <v/>
      </c>
      <c r="F530" s="232" t="e">
        <f>VLOOKUP(A530,BDPRODUCTOS!B:M,10,0)</f>
        <v>#N/A</v>
      </c>
      <c r="G530" s="218" t="e">
        <f t="shared" si="17"/>
        <v>#N/A</v>
      </c>
    </row>
    <row r="531" spans="1:7" x14ac:dyDescent="0.2">
      <c r="A531" s="219">
        <f>FACTURAS!I572</f>
        <v>0</v>
      </c>
      <c r="B531" s="232" t="str">
        <f>IF(FACTURAS!K572=0,"",FACTURAS!K572)</f>
        <v/>
      </c>
      <c r="C531" s="232" t="str">
        <f t="shared" si="16"/>
        <v xml:space="preserve">0 </v>
      </c>
      <c r="D531" s="218" t="e">
        <f>VLOOKUP(A531,BDPRODUCTOS!B:M,11,0)</f>
        <v>#N/A</v>
      </c>
      <c r="E531" s="222" t="str">
        <f>BDFACTURAS!G572</f>
        <v/>
      </c>
      <c r="F531" s="232" t="e">
        <f>VLOOKUP(A531,BDPRODUCTOS!B:M,10,0)</f>
        <v>#N/A</v>
      </c>
      <c r="G531" s="218" t="e">
        <f t="shared" si="17"/>
        <v>#N/A</v>
      </c>
    </row>
    <row r="532" spans="1:7" x14ac:dyDescent="0.2">
      <c r="A532" s="219">
        <f>FACTURAS!I573</f>
        <v>0</v>
      </c>
      <c r="B532" s="232" t="str">
        <f>IF(FACTURAS!K573=0,"",FACTURAS!K573)</f>
        <v/>
      </c>
      <c r="C532" s="232" t="str">
        <f t="shared" si="16"/>
        <v xml:space="preserve">0 </v>
      </c>
      <c r="D532" s="218" t="e">
        <f>VLOOKUP(A532,BDPRODUCTOS!B:M,11,0)</f>
        <v>#N/A</v>
      </c>
      <c r="E532" s="222" t="str">
        <f>BDFACTURAS!G573</f>
        <v/>
      </c>
      <c r="F532" s="232" t="e">
        <f>VLOOKUP(A532,BDPRODUCTOS!B:M,10,0)</f>
        <v>#N/A</v>
      </c>
      <c r="G532" s="218" t="e">
        <f t="shared" si="17"/>
        <v>#N/A</v>
      </c>
    </row>
    <row r="533" spans="1:7" x14ac:dyDescent="0.2">
      <c r="A533" s="224">
        <f>FACTURAS!I574</f>
        <v>0</v>
      </c>
      <c r="B533" s="232" t="str">
        <f>IF(FACTURAS!K574=0,"",FACTURAS!K574)</f>
        <v/>
      </c>
      <c r="C533" s="232" t="str">
        <f t="shared" si="16"/>
        <v xml:space="preserve">0 </v>
      </c>
      <c r="D533" s="218" t="e">
        <f>VLOOKUP(A533,BDPRODUCTOS!B:M,11,0)</f>
        <v>#N/A</v>
      </c>
      <c r="E533" s="227" t="str">
        <f>BDFACTURAS!G574</f>
        <v/>
      </c>
      <c r="F533" s="232" t="e">
        <f>VLOOKUP(A533,BDPRODUCTOS!B:M,10,0)</f>
        <v>#N/A</v>
      </c>
      <c r="G533" s="218" t="e">
        <f t="shared" si="17"/>
        <v>#N/A</v>
      </c>
    </row>
    <row r="534" spans="1:7" x14ac:dyDescent="0.2">
      <c r="A534" s="213">
        <f>FACTURAS!I593</f>
        <v>0</v>
      </c>
      <c r="B534" s="232" t="str">
        <f>IF(FACTURAS!K593=0,"",FACTURAS!K593)</f>
        <v/>
      </c>
      <c r="C534" s="232" t="str">
        <f t="shared" si="16"/>
        <v xml:space="preserve">0 </v>
      </c>
      <c r="D534" s="218" t="e">
        <f>VLOOKUP(A534,BDPRODUCTOS!B:M,11,0)</f>
        <v>#N/A</v>
      </c>
      <c r="E534" s="216" t="str">
        <f>BDFACTURAS!G593</f>
        <v/>
      </c>
      <c r="F534" s="232" t="e">
        <f>VLOOKUP(A534,BDPRODUCTOS!B:M,10,0)</f>
        <v>#N/A</v>
      </c>
      <c r="G534" s="218" t="e">
        <f t="shared" si="17"/>
        <v>#N/A</v>
      </c>
    </row>
    <row r="535" spans="1:7" x14ac:dyDescent="0.2">
      <c r="A535" s="219">
        <f>FACTURAS!I594</f>
        <v>0</v>
      </c>
      <c r="B535" s="232" t="str">
        <f>IF(FACTURAS!K594=0,"",FACTURAS!K594)</f>
        <v/>
      </c>
      <c r="C535" s="232" t="str">
        <f t="shared" si="16"/>
        <v xml:space="preserve">0 </v>
      </c>
      <c r="D535" s="218" t="e">
        <f>VLOOKUP(A535,BDPRODUCTOS!B:M,11,0)</f>
        <v>#N/A</v>
      </c>
      <c r="E535" s="222" t="str">
        <f>BDFACTURAS!G594</f>
        <v/>
      </c>
      <c r="F535" s="232" t="e">
        <f>VLOOKUP(A535,BDPRODUCTOS!B:M,10,0)</f>
        <v>#N/A</v>
      </c>
      <c r="G535" s="218" t="e">
        <f t="shared" si="17"/>
        <v>#N/A</v>
      </c>
    </row>
    <row r="536" spans="1:7" x14ac:dyDescent="0.2">
      <c r="A536" s="219">
        <f>FACTURAS!I595</f>
        <v>0</v>
      </c>
      <c r="B536" s="232" t="str">
        <f>IF(FACTURAS!K595=0,"",FACTURAS!K595)</f>
        <v/>
      </c>
      <c r="C536" s="232" t="str">
        <f t="shared" si="16"/>
        <v xml:space="preserve">0 </v>
      </c>
      <c r="D536" s="218" t="e">
        <f>VLOOKUP(A536,BDPRODUCTOS!B:M,11,0)</f>
        <v>#N/A</v>
      </c>
      <c r="E536" s="222" t="str">
        <f>BDFACTURAS!G595</f>
        <v/>
      </c>
      <c r="F536" s="232" t="e">
        <f>VLOOKUP(A536,BDPRODUCTOS!B:M,10,0)</f>
        <v>#N/A</v>
      </c>
      <c r="G536" s="218" t="e">
        <f t="shared" si="17"/>
        <v>#N/A</v>
      </c>
    </row>
    <row r="537" spans="1:7" x14ac:dyDescent="0.2">
      <c r="A537" s="219">
        <f>FACTURAS!I596</f>
        <v>0</v>
      </c>
      <c r="B537" s="232" t="str">
        <f>IF(FACTURAS!K596=0,"",FACTURAS!K596)</f>
        <v/>
      </c>
      <c r="C537" s="232" t="str">
        <f t="shared" si="16"/>
        <v xml:space="preserve">0 </v>
      </c>
      <c r="D537" s="218" t="e">
        <f>VLOOKUP(A537,BDPRODUCTOS!B:M,11,0)</f>
        <v>#N/A</v>
      </c>
      <c r="E537" s="222" t="str">
        <f>BDFACTURAS!G596</f>
        <v/>
      </c>
      <c r="F537" s="232" t="e">
        <f>VLOOKUP(A537,BDPRODUCTOS!B:M,10,0)</f>
        <v>#N/A</v>
      </c>
      <c r="G537" s="218" t="e">
        <f t="shared" si="17"/>
        <v>#N/A</v>
      </c>
    </row>
    <row r="538" spans="1:7" x14ac:dyDescent="0.2">
      <c r="A538" s="219">
        <f>FACTURAS!I597</f>
        <v>0</v>
      </c>
      <c r="B538" s="232" t="str">
        <f>IF(FACTURAS!K597=0,"",FACTURAS!K597)</f>
        <v/>
      </c>
      <c r="C538" s="232" t="str">
        <f t="shared" si="16"/>
        <v xml:space="preserve">0 </v>
      </c>
      <c r="D538" s="218" t="e">
        <f>VLOOKUP(A538,BDPRODUCTOS!B:M,11,0)</f>
        <v>#N/A</v>
      </c>
      <c r="E538" s="222" t="str">
        <f>BDFACTURAS!G597</f>
        <v/>
      </c>
      <c r="F538" s="232" t="e">
        <f>VLOOKUP(A538,BDPRODUCTOS!B:M,10,0)</f>
        <v>#N/A</v>
      </c>
      <c r="G538" s="218" t="e">
        <f t="shared" si="17"/>
        <v>#N/A</v>
      </c>
    </row>
    <row r="539" spans="1:7" x14ac:dyDescent="0.2">
      <c r="A539" s="219">
        <f>FACTURAS!I598</f>
        <v>0</v>
      </c>
      <c r="B539" s="232" t="str">
        <f>IF(FACTURAS!K598=0,"",FACTURAS!K598)</f>
        <v/>
      </c>
      <c r="C539" s="232" t="str">
        <f t="shared" si="16"/>
        <v xml:space="preserve">0 </v>
      </c>
      <c r="D539" s="218" t="e">
        <f>VLOOKUP(A539,BDPRODUCTOS!B:M,11,0)</f>
        <v>#N/A</v>
      </c>
      <c r="E539" s="222" t="str">
        <f>BDFACTURAS!G598</f>
        <v/>
      </c>
      <c r="F539" s="232" t="e">
        <f>VLOOKUP(A539,BDPRODUCTOS!B:M,10,0)</f>
        <v>#N/A</v>
      </c>
      <c r="G539" s="218" t="e">
        <f t="shared" si="17"/>
        <v>#N/A</v>
      </c>
    </row>
    <row r="540" spans="1:7" x14ac:dyDescent="0.2">
      <c r="A540" s="219">
        <f>FACTURAS!I599</f>
        <v>0</v>
      </c>
      <c r="B540" s="232" t="str">
        <f>IF(FACTURAS!K599=0,"",FACTURAS!K599)</f>
        <v/>
      </c>
      <c r="C540" s="232" t="str">
        <f t="shared" si="16"/>
        <v xml:space="preserve">0 </v>
      </c>
      <c r="D540" s="218" t="e">
        <f>VLOOKUP(A540,BDPRODUCTOS!B:M,11,0)</f>
        <v>#N/A</v>
      </c>
      <c r="E540" s="222" t="str">
        <f>BDFACTURAS!G599</f>
        <v/>
      </c>
      <c r="F540" s="232" t="e">
        <f>VLOOKUP(A540,BDPRODUCTOS!B:M,10,0)</f>
        <v>#N/A</v>
      </c>
      <c r="G540" s="218" t="e">
        <f t="shared" si="17"/>
        <v>#N/A</v>
      </c>
    </row>
    <row r="541" spans="1:7" x14ac:dyDescent="0.2">
      <c r="A541" s="219">
        <f>FACTURAS!I600</f>
        <v>0</v>
      </c>
      <c r="B541" s="232" t="str">
        <f>IF(FACTURAS!K600=0,"",FACTURAS!K600)</f>
        <v/>
      </c>
      <c r="C541" s="232" t="str">
        <f t="shared" si="16"/>
        <v xml:space="preserve">0 </v>
      </c>
      <c r="D541" s="218" t="e">
        <f>VLOOKUP(A541,BDPRODUCTOS!B:M,11,0)</f>
        <v>#N/A</v>
      </c>
      <c r="E541" s="222" t="str">
        <f>BDFACTURAS!G600</f>
        <v/>
      </c>
      <c r="F541" s="232" t="e">
        <f>VLOOKUP(A541,BDPRODUCTOS!B:M,10,0)</f>
        <v>#N/A</v>
      </c>
      <c r="G541" s="218" t="e">
        <f t="shared" si="17"/>
        <v>#N/A</v>
      </c>
    </row>
    <row r="542" spans="1:7" x14ac:dyDescent="0.2">
      <c r="A542" s="219">
        <f>FACTURAS!I601</f>
        <v>0</v>
      </c>
      <c r="B542" s="232" t="str">
        <f>IF(FACTURAS!K601=0,"",FACTURAS!K601)</f>
        <v/>
      </c>
      <c r="C542" s="232" t="str">
        <f t="shared" si="16"/>
        <v xml:space="preserve">0 </v>
      </c>
      <c r="D542" s="218" t="e">
        <f>VLOOKUP(A542,BDPRODUCTOS!B:M,11,0)</f>
        <v>#N/A</v>
      </c>
      <c r="E542" s="222" t="str">
        <f>BDFACTURAS!G601</f>
        <v/>
      </c>
      <c r="F542" s="232" t="e">
        <f>VLOOKUP(A542,BDPRODUCTOS!B:M,10,0)</f>
        <v>#N/A</v>
      </c>
      <c r="G542" s="218" t="e">
        <f t="shared" si="17"/>
        <v>#N/A</v>
      </c>
    </row>
    <row r="543" spans="1:7" x14ac:dyDescent="0.2">
      <c r="A543" s="219">
        <f>FACTURAS!I602</f>
        <v>0</v>
      </c>
      <c r="B543" s="232" t="str">
        <f>IF(FACTURAS!K602=0,"",FACTURAS!K602)</f>
        <v/>
      </c>
      <c r="C543" s="232" t="str">
        <f t="shared" si="16"/>
        <v xml:space="preserve">0 </v>
      </c>
      <c r="D543" s="218" t="e">
        <f>VLOOKUP(A543,BDPRODUCTOS!B:M,11,0)</f>
        <v>#N/A</v>
      </c>
      <c r="E543" s="222" t="str">
        <f>BDFACTURAS!G602</f>
        <v/>
      </c>
      <c r="F543" s="232" t="e">
        <f>VLOOKUP(A543,BDPRODUCTOS!B:M,10,0)</f>
        <v>#N/A</v>
      </c>
      <c r="G543" s="218" t="e">
        <f t="shared" si="17"/>
        <v>#N/A</v>
      </c>
    </row>
    <row r="544" spans="1:7" x14ac:dyDescent="0.2">
      <c r="A544" s="219">
        <f>FACTURAS!I603</f>
        <v>0</v>
      </c>
      <c r="B544" s="232" t="str">
        <f>IF(FACTURAS!K603=0,"",FACTURAS!K603)</f>
        <v/>
      </c>
      <c r="C544" s="232" t="str">
        <f t="shared" si="16"/>
        <v xml:space="preserve">0 </v>
      </c>
      <c r="D544" s="218" t="e">
        <f>VLOOKUP(A544,BDPRODUCTOS!B:M,11,0)</f>
        <v>#N/A</v>
      </c>
      <c r="E544" s="222" t="str">
        <f>BDFACTURAS!G603</f>
        <v/>
      </c>
      <c r="F544" s="232" t="e">
        <f>VLOOKUP(A544,BDPRODUCTOS!B:M,10,0)</f>
        <v>#N/A</v>
      </c>
      <c r="G544" s="218" t="e">
        <f t="shared" si="17"/>
        <v>#N/A</v>
      </c>
    </row>
    <row r="545" spans="1:7" x14ac:dyDescent="0.2">
      <c r="A545" s="219">
        <f>FACTURAS!I604</f>
        <v>0</v>
      </c>
      <c r="B545" s="232" t="str">
        <f>IF(FACTURAS!K604=0,"",FACTURAS!K604)</f>
        <v/>
      </c>
      <c r="C545" s="232" t="str">
        <f t="shared" si="16"/>
        <v xml:space="preserve">0 </v>
      </c>
      <c r="D545" s="218" t="e">
        <f>VLOOKUP(A545,BDPRODUCTOS!B:M,11,0)</f>
        <v>#N/A</v>
      </c>
      <c r="E545" s="222" t="str">
        <f>BDFACTURAS!G604</f>
        <v/>
      </c>
      <c r="F545" s="232" t="e">
        <f>VLOOKUP(A545,BDPRODUCTOS!B:M,10,0)</f>
        <v>#N/A</v>
      </c>
      <c r="G545" s="218" t="e">
        <f t="shared" si="17"/>
        <v>#N/A</v>
      </c>
    </row>
    <row r="546" spans="1:7" x14ac:dyDescent="0.2">
      <c r="A546" s="219">
        <f>FACTURAS!I605</f>
        <v>0</v>
      </c>
      <c r="B546" s="232" t="str">
        <f>IF(FACTURAS!K605=0,"",FACTURAS!K605)</f>
        <v/>
      </c>
      <c r="C546" s="232" t="str">
        <f t="shared" si="16"/>
        <v xml:space="preserve">0 </v>
      </c>
      <c r="D546" s="218" t="e">
        <f>VLOOKUP(A546,BDPRODUCTOS!B:M,11,0)</f>
        <v>#N/A</v>
      </c>
      <c r="E546" s="222" t="str">
        <f>BDFACTURAS!G605</f>
        <v/>
      </c>
      <c r="F546" s="232" t="e">
        <f>VLOOKUP(A546,BDPRODUCTOS!B:M,10,0)</f>
        <v>#N/A</v>
      </c>
      <c r="G546" s="218" t="e">
        <f t="shared" si="17"/>
        <v>#N/A</v>
      </c>
    </row>
    <row r="547" spans="1:7" x14ac:dyDescent="0.2">
      <c r="A547" s="224">
        <f>FACTURAS!I606</f>
        <v>0</v>
      </c>
      <c r="B547" s="232" t="str">
        <f>IF(FACTURAS!K606=0,"",FACTURAS!K606)</f>
        <v/>
      </c>
      <c r="C547" s="232" t="str">
        <f t="shared" si="16"/>
        <v xml:space="preserve">0 </v>
      </c>
      <c r="D547" s="218" t="e">
        <f>VLOOKUP(A547,BDPRODUCTOS!B:M,11,0)</f>
        <v>#N/A</v>
      </c>
      <c r="E547" s="227" t="str">
        <f>BDFACTURAS!G606</f>
        <v/>
      </c>
      <c r="F547" s="232" t="e">
        <f>VLOOKUP(A547,BDPRODUCTOS!B:M,10,0)</f>
        <v>#N/A</v>
      </c>
      <c r="G547" s="218" t="e">
        <f t="shared" si="17"/>
        <v>#N/A</v>
      </c>
    </row>
    <row r="548" spans="1:7" x14ac:dyDescent="0.2">
      <c r="A548" s="229">
        <f>FACTURAS!I625</f>
        <v>0</v>
      </c>
      <c r="B548" s="232" t="str">
        <f>IF(FACTURAS!K625=0,"",FACTURAS!K625)</f>
        <v/>
      </c>
      <c r="C548" s="232" t="str">
        <f t="shared" si="16"/>
        <v xml:space="preserve">0 </v>
      </c>
      <c r="D548" s="218" t="e">
        <f>VLOOKUP(A548,BDPRODUCTOS!B:M,11,0)</f>
        <v>#N/A</v>
      </c>
      <c r="E548" s="231" t="str">
        <f>BDFACTURAS!G625</f>
        <v/>
      </c>
      <c r="F548" s="232" t="e">
        <f>VLOOKUP(A548,BDPRODUCTOS!B:M,10,0)</f>
        <v>#N/A</v>
      </c>
      <c r="G548" s="218" t="e">
        <f t="shared" si="17"/>
        <v>#N/A</v>
      </c>
    </row>
    <row r="549" spans="1:7" x14ac:dyDescent="0.2">
      <c r="A549" s="219">
        <f>FACTURAS!I626</f>
        <v>0</v>
      </c>
      <c r="B549" s="232" t="str">
        <f>IF(FACTURAS!K626=0,"",FACTURAS!K626)</f>
        <v/>
      </c>
      <c r="C549" s="232" t="str">
        <f t="shared" si="16"/>
        <v xml:space="preserve">0 </v>
      </c>
      <c r="D549" s="218" t="e">
        <f>VLOOKUP(A549,BDPRODUCTOS!B:M,11,0)</f>
        <v>#N/A</v>
      </c>
      <c r="E549" s="222" t="str">
        <f>BDFACTURAS!G626</f>
        <v/>
      </c>
      <c r="F549" s="232" t="e">
        <f>VLOOKUP(A549,BDPRODUCTOS!B:M,10,0)</f>
        <v>#N/A</v>
      </c>
      <c r="G549" s="218" t="e">
        <f t="shared" si="17"/>
        <v>#N/A</v>
      </c>
    </row>
    <row r="550" spans="1:7" x14ac:dyDescent="0.2">
      <c r="A550" s="219">
        <f>FACTURAS!I627</f>
        <v>0</v>
      </c>
      <c r="B550" s="232" t="str">
        <f>IF(FACTURAS!K627=0,"",FACTURAS!K627)</f>
        <v/>
      </c>
      <c r="C550" s="232" t="str">
        <f t="shared" si="16"/>
        <v xml:space="preserve">0 </v>
      </c>
      <c r="D550" s="218" t="e">
        <f>VLOOKUP(A550,BDPRODUCTOS!B:M,11,0)</f>
        <v>#N/A</v>
      </c>
      <c r="E550" s="222" t="str">
        <f>BDFACTURAS!G627</f>
        <v/>
      </c>
      <c r="F550" s="232" t="e">
        <f>VLOOKUP(A550,BDPRODUCTOS!B:M,10,0)</f>
        <v>#N/A</v>
      </c>
      <c r="G550" s="218" t="e">
        <f t="shared" si="17"/>
        <v>#N/A</v>
      </c>
    </row>
    <row r="551" spans="1:7" x14ac:dyDescent="0.2">
      <c r="A551" s="219">
        <f>FACTURAS!I628</f>
        <v>0</v>
      </c>
      <c r="B551" s="232" t="str">
        <f>IF(FACTURAS!K628=0,"",FACTURAS!K628)</f>
        <v/>
      </c>
      <c r="C551" s="232" t="str">
        <f t="shared" si="16"/>
        <v xml:space="preserve">0 </v>
      </c>
      <c r="D551" s="218" t="e">
        <f>VLOOKUP(A551,BDPRODUCTOS!B:M,11,0)</f>
        <v>#N/A</v>
      </c>
      <c r="E551" s="222" t="str">
        <f>BDFACTURAS!G628</f>
        <v/>
      </c>
      <c r="F551" s="232" t="e">
        <f>VLOOKUP(A551,BDPRODUCTOS!B:M,10,0)</f>
        <v>#N/A</v>
      </c>
      <c r="G551" s="218" t="e">
        <f t="shared" si="17"/>
        <v>#N/A</v>
      </c>
    </row>
    <row r="552" spans="1:7" x14ac:dyDescent="0.2">
      <c r="A552" s="219">
        <f>FACTURAS!I629</f>
        <v>0</v>
      </c>
      <c r="B552" s="232" t="str">
        <f>IF(FACTURAS!K629=0,"",FACTURAS!K629)</f>
        <v/>
      </c>
      <c r="C552" s="232" t="str">
        <f t="shared" si="16"/>
        <v xml:space="preserve">0 </v>
      </c>
      <c r="D552" s="218" t="e">
        <f>VLOOKUP(A552,BDPRODUCTOS!B:M,11,0)</f>
        <v>#N/A</v>
      </c>
      <c r="E552" s="222" t="str">
        <f>BDFACTURAS!G629</f>
        <v/>
      </c>
      <c r="F552" s="232" t="e">
        <f>VLOOKUP(A552,BDPRODUCTOS!B:M,10,0)</f>
        <v>#N/A</v>
      </c>
      <c r="G552" s="218" t="e">
        <f t="shared" si="17"/>
        <v>#N/A</v>
      </c>
    </row>
    <row r="553" spans="1:7" x14ac:dyDescent="0.2">
      <c r="A553" s="219">
        <f>FACTURAS!I630</f>
        <v>0</v>
      </c>
      <c r="B553" s="232" t="str">
        <f>IF(FACTURAS!K630=0,"",FACTURAS!K630)</f>
        <v/>
      </c>
      <c r="C553" s="232" t="str">
        <f t="shared" si="16"/>
        <v xml:space="preserve">0 </v>
      </c>
      <c r="D553" s="218" t="e">
        <f>VLOOKUP(A553,BDPRODUCTOS!B:M,11,0)</f>
        <v>#N/A</v>
      </c>
      <c r="E553" s="222" t="str">
        <f>BDFACTURAS!G630</f>
        <v/>
      </c>
      <c r="F553" s="232" t="e">
        <f>VLOOKUP(A553,BDPRODUCTOS!B:M,10,0)</f>
        <v>#N/A</v>
      </c>
      <c r="G553" s="218" t="e">
        <f t="shared" si="17"/>
        <v>#N/A</v>
      </c>
    </row>
    <row r="554" spans="1:7" x14ac:dyDescent="0.2">
      <c r="A554" s="219">
        <f>FACTURAS!I631</f>
        <v>0</v>
      </c>
      <c r="B554" s="232" t="str">
        <f>IF(FACTURAS!K631=0,"",FACTURAS!K631)</f>
        <v/>
      </c>
      <c r="C554" s="232" t="str">
        <f t="shared" si="16"/>
        <v xml:space="preserve">0 </v>
      </c>
      <c r="D554" s="218" t="e">
        <f>VLOOKUP(A554,BDPRODUCTOS!B:M,11,0)</f>
        <v>#N/A</v>
      </c>
      <c r="E554" s="222" t="str">
        <f>BDFACTURAS!G631</f>
        <v/>
      </c>
      <c r="F554" s="232" t="e">
        <f>VLOOKUP(A554,BDPRODUCTOS!B:M,10,0)</f>
        <v>#N/A</v>
      </c>
      <c r="G554" s="218" t="e">
        <f t="shared" si="17"/>
        <v>#N/A</v>
      </c>
    </row>
    <row r="555" spans="1:7" x14ac:dyDescent="0.2">
      <c r="A555" s="219">
        <f>FACTURAS!I632</f>
        <v>0</v>
      </c>
      <c r="B555" s="232" t="str">
        <f>IF(FACTURAS!K632=0,"",FACTURAS!K632)</f>
        <v/>
      </c>
      <c r="C555" s="232" t="str">
        <f t="shared" si="16"/>
        <v xml:space="preserve">0 </v>
      </c>
      <c r="D555" s="218" t="e">
        <f>VLOOKUP(A555,BDPRODUCTOS!B:M,11,0)</f>
        <v>#N/A</v>
      </c>
      <c r="E555" s="222" t="str">
        <f>BDFACTURAS!G632</f>
        <v/>
      </c>
      <c r="F555" s="232" t="e">
        <f>VLOOKUP(A555,BDPRODUCTOS!B:M,10,0)</f>
        <v>#N/A</v>
      </c>
      <c r="G555" s="218" t="e">
        <f t="shared" si="17"/>
        <v>#N/A</v>
      </c>
    </row>
    <row r="556" spans="1:7" x14ac:dyDescent="0.2">
      <c r="A556" s="219">
        <f>FACTURAS!I633</f>
        <v>0</v>
      </c>
      <c r="B556" s="232" t="str">
        <f>IF(FACTURAS!K633=0,"",FACTURAS!K633)</f>
        <v/>
      </c>
      <c r="C556" s="232" t="str">
        <f t="shared" si="16"/>
        <v xml:space="preserve">0 </v>
      </c>
      <c r="D556" s="218" t="e">
        <f>VLOOKUP(A556,BDPRODUCTOS!B:M,11,0)</f>
        <v>#N/A</v>
      </c>
      <c r="E556" s="222" t="str">
        <f>BDFACTURAS!G633</f>
        <v/>
      </c>
      <c r="F556" s="232" t="e">
        <f>VLOOKUP(A556,BDPRODUCTOS!B:M,10,0)</f>
        <v>#N/A</v>
      </c>
      <c r="G556" s="218" t="e">
        <f t="shared" si="17"/>
        <v>#N/A</v>
      </c>
    </row>
    <row r="557" spans="1:7" x14ac:dyDescent="0.2">
      <c r="A557" s="219">
        <f>FACTURAS!I634</f>
        <v>0</v>
      </c>
      <c r="B557" s="232" t="str">
        <f>IF(FACTURAS!K634=0,"",FACTURAS!K634)</f>
        <v/>
      </c>
      <c r="C557" s="232" t="str">
        <f t="shared" si="16"/>
        <v xml:space="preserve">0 </v>
      </c>
      <c r="D557" s="218" t="e">
        <f>VLOOKUP(A557,BDPRODUCTOS!B:M,11,0)</f>
        <v>#N/A</v>
      </c>
      <c r="E557" s="222" t="str">
        <f>BDFACTURAS!G634</f>
        <v/>
      </c>
      <c r="F557" s="232" t="e">
        <f>VLOOKUP(A557,BDPRODUCTOS!B:M,10,0)</f>
        <v>#N/A</v>
      </c>
      <c r="G557" s="218" t="e">
        <f t="shared" si="17"/>
        <v>#N/A</v>
      </c>
    </row>
    <row r="558" spans="1:7" x14ac:dyDescent="0.2">
      <c r="A558" s="219">
        <f>FACTURAS!I635</f>
        <v>0</v>
      </c>
      <c r="B558" s="232" t="str">
        <f>IF(FACTURAS!K635=0,"",FACTURAS!K635)</f>
        <v/>
      </c>
      <c r="C558" s="232" t="str">
        <f t="shared" si="16"/>
        <v xml:space="preserve">0 </v>
      </c>
      <c r="D558" s="218" t="e">
        <f>VLOOKUP(A558,BDPRODUCTOS!B:M,11,0)</f>
        <v>#N/A</v>
      </c>
      <c r="E558" s="222" t="str">
        <f>BDFACTURAS!G635</f>
        <v/>
      </c>
      <c r="F558" s="232" t="e">
        <f>VLOOKUP(A558,BDPRODUCTOS!B:M,10,0)</f>
        <v>#N/A</v>
      </c>
      <c r="G558" s="218" t="e">
        <f t="shared" si="17"/>
        <v>#N/A</v>
      </c>
    </row>
    <row r="559" spans="1:7" x14ac:dyDescent="0.2">
      <c r="A559" s="219">
        <f>FACTURAS!I636</f>
        <v>0</v>
      </c>
      <c r="B559" s="232" t="str">
        <f>IF(FACTURAS!K636=0,"",FACTURAS!K636)</f>
        <v/>
      </c>
      <c r="C559" s="232" t="str">
        <f t="shared" si="16"/>
        <v xml:space="preserve">0 </v>
      </c>
      <c r="D559" s="218" t="e">
        <f>VLOOKUP(A559,BDPRODUCTOS!B:M,11,0)</f>
        <v>#N/A</v>
      </c>
      <c r="E559" s="222" t="str">
        <f>BDFACTURAS!G636</f>
        <v/>
      </c>
      <c r="F559" s="232" t="e">
        <f>VLOOKUP(A559,BDPRODUCTOS!B:M,10,0)</f>
        <v>#N/A</v>
      </c>
      <c r="G559" s="218" t="e">
        <f t="shared" si="17"/>
        <v>#N/A</v>
      </c>
    </row>
    <row r="560" spans="1:7" x14ac:dyDescent="0.2">
      <c r="A560" s="219">
        <f>FACTURAS!I637</f>
        <v>0</v>
      </c>
      <c r="B560" s="232" t="str">
        <f>IF(FACTURAS!K637=0,"",FACTURAS!K637)</f>
        <v/>
      </c>
      <c r="C560" s="232" t="str">
        <f t="shared" si="16"/>
        <v xml:space="preserve">0 </v>
      </c>
      <c r="D560" s="218" t="e">
        <f>VLOOKUP(A560,BDPRODUCTOS!B:M,11,0)</f>
        <v>#N/A</v>
      </c>
      <c r="E560" s="222" t="str">
        <f>BDFACTURAS!G637</f>
        <v/>
      </c>
      <c r="F560" s="232" t="e">
        <f>VLOOKUP(A560,BDPRODUCTOS!B:M,10,0)</f>
        <v>#N/A</v>
      </c>
      <c r="G560" s="218" t="e">
        <f t="shared" si="17"/>
        <v>#N/A</v>
      </c>
    </row>
    <row r="561" spans="1:7" x14ac:dyDescent="0.2">
      <c r="A561" s="224">
        <f>FACTURAS!I638</f>
        <v>0</v>
      </c>
      <c r="B561" s="232" t="str">
        <f>IF(FACTURAS!K638=0,"",FACTURAS!K638)</f>
        <v/>
      </c>
      <c r="C561" s="232" t="str">
        <f t="shared" si="16"/>
        <v xml:space="preserve">0 </v>
      </c>
      <c r="D561" s="218" t="e">
        <f>VLOOKUP(A561,BDPRODUCTOS!B:M,11,0)</f>
        <v>#N/A</v>
      </c>
      <c r="E561" s="227" t="str">
        <f>BDFACTURAS!G638</f>
        <v/>
      </c>
      <c r="F561" s="232" t="e">
        <f>VLOOKUP(A561,BDPRODUCTOS!B:M,10,0)</f>
        <v>#N/A</v>
      </c>
      <c r="G561" s="218" t="e">
        <f t="shared" si="17"/>
        <v>#N/A</v>
      </c>
    </row>
  </sheetData>
  <sheetProtection sheet="1"/>
  <autoFilter ref="A1:G561" xr:uid="{00000000-0009-0000-0000-000006000000}"/>
  <conditionalFormatting sqref="F1:F65536">
    <cfRule type="containsText" dxfId="22" priority="12" stopIfTrue="1" operator="containsText" text="LIDER">
      <formula>NOT(ISERROR(SEARCH("LIDER",F1)))</formula>
    </cfRule>
    <cfRule type="containsText" dxfId="21" priority="13" stopIfTrue="1" operator="containsText" text="VARIOS">
      <formula>NOT(ISERROR(SEARCH("VARIOS",F1)))</formula>
    </cfRule>
    <cfRule type="containsText" dxfId="20" priority="14" stopIfTrue="1" operator="containsText" text="DISNEY">
      <formula>NOT(ISERROR(SEARCH("DISNEY",F1)))</formula>
    </cfRule>
    <cfRule type="containsText" dxfId="19" priority="15" stopIfTrue="1" operator="containsText" text="MONTEVERDE">
      <formula>NOT(ISERROR(SEARCH("MONTEVERDE",F1)))</formula>
    </cfRule>
    <cfRule type="containsText" dxfId="18" priority="16" stopIfTrue="1" operator="containsText" text="OROSOL">
      <formula>NOT(ISERROR(SEARCH("OROSOL",F1)))</formula>
    </cfRule>
    <cfRule type="containsText" dxfId="17" priority="17" stopIfTrue="1" operator="containsText" text="VITORIA">
      <formula>NOT(ISERROR(SEARCH("VITORIA",F1)))</formula>
    </cfRule>
    <cfRule type="containsText" dxfId="16" priority="18" stopIfTrue="1" operator="containsText" text="MG">
      <formula>NOT(ISERROR(SEARCH("MG",F1)))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7"/>
  <sheetViews>
    <sheetView showGridLines="0" workbookViewId="0">
      <selection activeCell="C13" sqref="C13"/>
    </sheetView>
  </sheetViews>
  <sheetFormatPr defaultColWidth="9.01171875" defaultRowHeight="15" x14ac:dyDescent="0.2"/>
  <cols>
    <col min="1" max="1" width="49.234375" customWidth="1"/>
    <col min="2" max="2" width="14.125" customWidth="1"/>
    <col min="3" max="3" width="10.89453125" customWidth="1"/>
    <col min="4" max="4" width="5.51171875" customWidth="1"/>
    <col min="5" max="5" width="13.5859375" customWidth="1"/>
    <col min="6" max="256" width="9.953125" customWidth="1"/>
  </cols>
  <sheetData>
    <row r="3" spans="1:5" x14ac:dyDescent="0.2">
      <c r="C3" s="233" t="s">
        <v>983</v>
      </c>
    </row>
    <row r="4" spans="1:5" x14ac:dyDescent="0.2">
      <c r="A4" s="233" t="s">
        <v>985</v>
      </c>
      <c r="B4" s="233" t="s">
        <v>970</v>
      </c>
      <c r="C4" t="s">
        <v>987</v>
      </c>
      <c r="D4" t="s">
        <v>988</v>
      </c>
      <c r="E4" t="s">
        <v>991</v>
      </c>
    </row>
    <row r="5" spans="1:5" x14ac:dyDescent="0.2">
      <c r="A5" t="s">
        <v>1007</v>
      </c>
      <c r="B5" t="s">
        <v>8280</v>
      </c>
      <c r="C5" s="234">
        <v>0</v>
      </c>
      <c r="D5" s="234" t="e">
        <v>#N/A</v>
      </c>
      <c r="E5" s="234" t="e">
        <v>#N/A</v>
      </c>
    </row>
    <row r="6" spans="1:5" x14ac:dyDescent="0.2">
      <c r="A6" t="s">
        <v>8281</v>
      </c>
      <c r="B6" t="s">
        <v>974</v>
      </c>
      <c r="C6" s="234">
        <v>2</v>
      </c>
      <c r="D6" s="234">
        <v>7300</v>
      </c>
      <c r="E6" s="234">
        <v>7300</v>
      </c>
    </row>
    <row r="7" spans="1:5" x14ac:dyDescent="0.2">
      <c r="A7" t="s">
        <v>982</v>
      </c>
      <c r="C7" s="234">
        <v>2</v>
      </c>
      <c r="D7" s="234" t="e">
        <v>#N/A</v>
      </c>
      <c r="E7" s="234" t="e">
        <v>#N/A</v>
      </c>
    </row>
  </sheetData>
  <conditionalFormatting sqref="B1:B2 B50:B65536">
    <cfRule type="containsText" dxfId="15" priority="9" stopIfTrue="1" operator="containsText" text="BONIFICACION">
      <formula>NOT(ISERROR(SEARCH("BONIFICACION",B1)))</formula>
    </cfRule>
    <cfRule type="containsText" dxfId="14" priority="10" stopIfTrue="1" operator="containsText" text="LIDER">
      <formula>NOT(ISERROR(SEARCH("LIDER",B1)))</formula>
    </cfRule>
    <cfRule type="containsText" dxfId="13" priority="11" stopIfTrue="1" operator="containsText" text="VARIOS">
      <formula>NOT(ISERROR(SEARCH("VARIOS",B1)))</formula>
    </cfRule>
    <cfRule type="containsText" dxfId="12" priority="12" stopIfTrue="1" operator="containsText" text="DISNEY">
      <formula>NOT(ISERROR(SEARCH("DISNEY",B1)))</formula>
    </cfRule>
    <cfRule type="containsText" dxfId="11" priority="13" stopIfTrue="1" operator="containsText" text="MONTEVERDE">
      <formula>NOT(ISERROR(SEARCH("MONTEVERDE",B1)))</formula>
    </cfRule>
    <cfRule type="containsText" dxfId="10" priority="14" stopIfTrue="1" operator="containsText" text="OROSOL">
      <formula>NOT(ISERROR(SEARCH("OROSOL",B1)))</formula>
    </cfRule>
    <cfRule type="containsText" dxfId="9" priority="15" stopIfTrue="1" operator="containsText" text="MG">
      <formula>NOT(ISERROR(SEARCH("MG",B1)))</formula>
    </cfRule>
    <cfRule type="containsText" dxfId="8" priority="16" stopIfTrue="1" operator="containsText" text="VITORIA">
      <formula>NOT(ISERROR(SEARCH("VITORIA",B1)))</formula>
    </cfRule>
  </conditionalFormatting>
  <conditionalFormatting sqref="B3:B49">
    <cfRule type="containsText" dxfId="7" priority="1" stopIfTrue="1" operator="containsText" text="BONIFICACION">
      <formula>NOT(ISERROR(SEARCH("BONIFICACION",B3)))</formula>
    </cfRule>
    <cfRule type="containsText" dxfId="6" priority="2" stopIfTrue="1" operator="containsText" text="LIDER">
      <formula>NOT(ISERROR(SEARCH("LIDER",B3)))</formula>
    </cfRule>
    <cfRule type="containsText" dxfId="5" priority="3" stopIfTrue="1" operator="containsText" text="VARIOS">
      <formula>NOT(ISERROR(SEARCH("VARIOS",B3)))</formula>
    </cfRule>
    <cfRule type="containsText" dxfId="4" priority="4" stopIfTrue="1" operator="containsText" text="DISNEY">
      <formula>NOT(ISERROR(SEARCH("DISNEY",B3)))</formula>
    </cfRule>
    <cfRule type="containsText" dxfId="3" priority="5" stopIfTrue="1" operator="containsText" text="MONTEVERDE">
      <formula>NOT(ISERROR(SEARCH("MONTEVERDE",B3)))</formula>
    </cfRule>
    <cfRule type="containsText" dxfId="2" priority="6" stopIfTrue="1" operator="containsText" text="OROSOL">
      <formula>NOT(ISERROR(SEARCH("OROSOL",B3)))</formula>
    </cfRule>
    <cfRule type="containsText" dxfId="1" priority="7" stopIfTrue="1" operator="containsText" text="MG">
      <formula>NOT(ISERROR(SEARCH("MG",B3)))</formula>
    </cfRule>
    <cfRule type="containsText" dxfId="0" priority="8" stopIfTrue="1" operator="containsText" text="VITORIA">
      <formula>NOT(ISERROR(SEARCH("VITORIA",B3)))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9.95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FACTURAS</vt:lpstr>
      <vt:lpstr>BDPRODUCTOS</vt:lpstr>
      <vt:lpstr>BDCLIENTES</vt:lpstr>
      <vt:lpstr>RECORDATORIOS</vt:lpstr>
      <vt:lpstr>CONCEPTOS</vt:lpstr>
      <vt:lpstr>BDFACTURAS</vt:lpstr>
      <vt:lpstr>LISTAR</vt:lpstr>
      <vt:lpstr>DINAMICA</vt:lpstr>
      <vt:lpstr>DINAMICA MADRE</vt:lpstr>
      <vt:lpstr>BDFACTURAS!Área_de_impresión</vt:lpstr>
      <vt:lpstr>FACTURAS!Área_de_impresión</vt:lpstr>
      <vt:lpstr>CONCEPTO</vt:lpstr>
      <vt:lpstr>CUENTA</vt:lpstr>
      <vt:lpstr>NUMERACION</vt:lpstr>
      <vt:lpstr>PRODUCTOS</vt:lpstr>
      <vt:lpstr>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Pineda</dc:creator>
  <dc:description>http://www.ayudaexcel.com/foro/ideas-aportes-64/validacion-dinamica-tipo-google-17976/#post138100</dc:description>
  <cp:lastModifiedBy>Edisson Muñoz</cp:lastModifiedBy>
  <dcterms:created xsi:type="dcterms:W3CDTF">2011-03-12T08:34:33Z</dcterms:created>
  <dcterms:modified xsi:type="dcterms:W3CDTF">2021-10-14T12:02:02Z</dcterms:modified>
</cp:coreProperties>
</file>