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jones3415/Documents/"/>
    </mc:Choice>
  </mc:AlternateContent>
  <xr:revisionPtr revIDLastSave="0" documentId="13_ncr:1_{D4808FC9-950F-9F45-AC5C-4E1A020650BD}" xr6:coauthVersionLast="36" xr6:coauthVersionMax="36" xr10:uidLastSave="{00000000-0000-0000-0000-000000000000}"/>
  <bookViews>
    <workbookView xWindow="0" yWindow="0" windowWidth="28800" windowHeight="18000" activeTab="1" xr2:uid="{27FE80A6-F077-6F46-9F54-7FC4555FE850}"/>
  </bookViews>
  <sheets>
    <sheet name="SM's Decision Tree" sheetId="1" r:id="rId1"/>
    <sheet name="SM's Strategy and Risk Profile" sheetId="2" r:id="rId2"/>
  </sheets>
  <definedNames>
    <definedName name="MinimizeCosts" localSheetId="0">FALSE</definedName>
    <definedName name="_xlnm.Print_Area" localSheetId="0">'SM''s Decision Tree'!$B$2:$T$67</definedName>
    <definedName name="TreeData" localSheetId="0">'SM''s Decision Tree'!$GH$1001:$GV$1023</definedName>
    <definedName name="TreeDiagBase" localSheetId="0">'SM''s Decision Tree'!$B$2</definedName>
    <definedName name="TreeDiagram" localSheetId="0">'SM''s Decision Tree'!$B$2:$T$65</definedName>
    <definedName name="UseExpUtility" localSheetId="0">FALSE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F10" i="2"/>
  <c r="E10" i="2"/>
  <c r="D10" i="2"/>
  <c r="C10" i="2"/>
  <c r="B10" i="2"/>
  <c r="M55" i="1"/>
  <c r="T59" i="1"/>
  <c r="N60" i="1" s="1"/>
  <c r="T54" i="1"/>
  <c r="N55" i="1" s="1"/>
  <c r="T49" i="1"/>
  <c r="R50" i="1" s="1"/>
  <c r="T44" i="1"/>
  <c r="R45" i="1" s="1"/>
  <c r="T39" i="1"/>
  <c r="R40" i="1" s="1"/>
  <c r="T34" i="1"/>
  <c r="R35" i="1" s="1"/>
  <c r="T29" i="1"/>
  <c r="R30" i="1" s="1"/>
  <c r="T24" i="1"/>
  <c r="R25" i="1" s="1"/>
  <c r="T19" i="1"/>
  <c r="R20" i="1" s="1"/>
  <c r="T14" i="1"/>
  <c r="R15" i="1" s="1"/>
  <c r="T9" i="1"/>
  <c r="R10" i="1" s="1"/>
  <c r="T4" i="1"/>
  <c r="R5" i="1" s="1"/>
  <c r="T64" i="1"/>
  <c r="F65" i="1" s="1"/>
  <c r="N47" i="1" l="1"/>
  <c r="N27" i="1"/>
  <c r="N17" i="1"/>
  <c r="N7" i="1"/>
  <c r="J57" i="1"/>
  <c r="N37" i="1"/>
  <c r="J42" i="1" s="1"/>
  <c r="K41" i="1" s="1"/>
  <c r="J17" i="1" l="1"/>
  <c r="K16" i="1" s="1"/>
  <c r="F37" i="1"/>
  <c r="B51" i="1" s="1"/>
  <c r="C50" i="1" s="1"/>
</calcChain>
</file>

<file path=xl/sharedStrings.xml><?xml version="1.0" encoding="utf-8"?>
<sst xmlns="http://schemas.openxmlformats.org/spreadsheetml/2006/main" count="72" uniqueCount="41">
  <si>
    <t>ID</t>
  </si>
  <si>
    <t>Name</t>
  </si>
  <si>
    <t>Value</t>
  </si>
  <si>
    <t>Prob</t>
  </si>
  <si>
    <t>TreePlan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</si>
  <si>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</si>
  <si>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</si>
  <si>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</si>
  <si>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</si>
  <si>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</si>
  <si>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</si>
  <si>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</si>
  <si>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</si>
  <si>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</si>
  <si>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</si>
  <si>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</si>
  <si>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D</t>
  </si>
  <si>
    <t>T</t>
  </si>
  <si>
    <t>Expand</t>
  </si>
  <si>
    <t>Don't Expand</t>
  </si>
  <si>
    <t>E</t>
  </si>
  <si>
    <t>Starbuck's is aggressive</t>
  </si>
  <si>
    <t>Starbuck's adjusts prices</t>
  </si>
  <si>
    <t>Starbuck's ignores Starmuck's</t>
  </si>
  <si>
    <t>Take Starbuck's head on</t>
  </si>
  <si>
    <t>Employ guerrila marketing</t>
  </si>
  <si>
    <t>Do nothing</t>
  </si>
  <si>
    <t>Dominant Chain</t>
  </si>
  <si>
    <t>Inferior Chain</t>
  </si>
  <si>
    <t>Employ guerrilla marketing</t>
  </si>
  <si>
    <t>Note:</t>
  </si>
  <si>
    <t xml:space="preserve">1. Monetary values are in $ millions </t>
  </si>
  <si>
    <t>Starmuck's Expansion Cost Benefit Analysis</t>
  </si>
  <si>
    <t xml:space="preserve">Starmuck's Expansion Strategy </t>
  </si>
  <si>
    <t>* If Starbuck's is aggressive, take the head on approach</t>
  </si>
  <si>
    <t>* If Starbuck's adjusts prices, employ guerrilla marketing techniques</t>
  </si>
  <si>
    <t>* If Starbuck's ignores Starmuck's, there is nothing else that should be done</t>
  </si>
  <si>
    <t>Risk Profile- Starmuck's Expansion Cost Benefit Analysis</t>
  </si>
  <si>
    <t>Probability</t>
  </si>
  <si>
    <t>Revenue (in $ millions)</t>
  </si>
  <si>
    <r>
      <t xml:space="preserve">1. Starmuck's should </t>
    </r>
    <r>
      <rPr>
        <u/>
        <sz val="12"/>
        <color theme="1"/>
        <rFont val="Calibri (Body)_x0000_"/>
      </rPr>
      <t>expand</t>
    </r>
    <r>
      <rPr>
        <sz val="12"/>
        <color theme="1"/>
        <rFont val="Calibri (Body)_x0000_"/>
      </rPr>
      <t xml:space="preserve"> into Russia (EMV= $17 mil)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</si>
</sst>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Times New Roman"/>
      <family val="1"/>
    </font>
    <font>
      <sz val="11"/>
      <name val="Calibri"/>
      <family val="2"/>
    </font>
    <font>
      <b/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"/>
      <name val="Calibri (Body)_x0000_"/>
    </font>
    <font>
      <sz val="12"/>
      <color theme="1"/>
      <name val="Calibri (Body)_x0000_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0">
    <xf numFmtId="0" fontId="0" fillId="0" borderId="0" xfId="0"/>
    <xf numFmtId="0" fontId="4" fillId="0" borderId="0" xfId="2" applyFont="1" applyBorder="1" applyProtection="1">
      <protection locked="0" hidden="1"/>
    </xf>
    <xf numFmtId="0" fontId="4" fillId="0" borderId="0" xfId="2" applyFont="1"/>
    <xf numFmtId="0" fontId="5" fillId="0" borderId="0" xfId="0" applyFont="1"/>
    <xf numFmtId="0" fontId="5" fillId="3" borderId="1" xfId="0" applyFont="1" applyFill="1" applyBorder="1"/>
    <xf numFmtId="0" fontId="0" fillId="3" borderId="2" xfId="0" applyFill="1" applyBorder="1"/>
    <xf numFmtId="9" fontId="2" fillId="3" borderId="2" xfId="1" applyFont="1" applyFill="1" applyBorder="1" applyAlignment="1">
      <alignment horizontal="left"/>
    </xf>
    <xf numFmtId="0" fontId="2" fillId="3" borderId="3" xfId="0" applyFont="1" applyFill="1" applyBorder="1" applyAlignment="1">
      <alignment horizontal="right"/>
    </xf>
    <xf numFmtId="0" fontId="0" fillId="3" borderId="4" xfId="0" applyFill="1" applyBorder="1"/>
    <xf numFmtId="0" fontId="0" fillId="3" borderId="0" xfId="0" applyFill="1" applyBorder="1"/>
    <xf numFmtId="0" fontId="6" fillId="3" borderId="0" xfId="0" applyFont="1" applyFill="1" applyBorder="1"/>
    <xf numFmtId="0" fontId="0" fillId="3" borderId="5" xfId="0" applyFill="1" applyBorder="1"/>
    <xf numFmtId="170" fontId="0" fillId="3" borderId="5" xfId="0" applyNumberFormat="1" applyFill="1" applyBorder="1"/>
    <xf numFmtId="170" fontId="0" fillId="3" borderId="0" xfId="0" applyNumberFormat="1" applyFill="1" applyBorder="1" applyAlignment="1">
      <alignment horizontal="left"/>
    </xf>
    <xf numFmtId="170" fontId="0" fillId="3" borderId="0" xfId="0" applyNumberFormat="1" applyFill="1" applyBorder="1"/>
    <xf numFmtId="9" fontId="2" fillId="3" borderId="0" xfId="1" applyFont="1" applyFill="1" applyBorder="1" applyAlignment="1">
      <alignment horizontal="left"/>
    </xf>
    <xf numFmtId="170" fontId="0" fillId="3" borderId="4" xfId="0" applyNumberFormat="1" applyFill="1" applyBorder="1"/>
    <xf numFmtId="0" fontId="0" fillId="3" borderId="6" xfId="0" applyFill="1" applyBorder="1"/>
    <xf numFmtId="0" fontId="0" fillId="3" borderId="7" xfId="0" applyFill="1" applyBorder="1"/>
    <xf numFmtId="170" fontId="0" fillId="3" borderId="7" xfId="0" applyNumberFormat="1" applyFill="1" applyBorder="1" applyAlignment="1">
      <alignment horizontal="left"/>
    </xf>
    <xf numFmtId="170" fontId="0" fillId="3" borderId="7" xfId="0" applyNumberFormat="1" applyFill="1" applyBorder="1"/>
    <xf numFmtId="0" fontId="0" fillId="3" borderId="8" xfId="0" applyFill="1" applyBorder="1"/>
    <xf numFmtId="170" fontId="0" fillId="2" borderId="5" xfId="0" applyNumberFormat="1" applyFill="1" applyBorder="1"/>
    <xf numFmtId="9" fontId="0" fillId="0" borderId="0" xfId="0" applyNumberFormat="1"/>
    <xf numFmtId="170" fontId="0" fillId="2" borderId="10" xfId="0" applyNumberFormat="1" applyFill="1" applyBorder="1"/>
    <xf numFmtId="9" fontId="0" fillId="2" borderId="9" xfId="1" applyFont="1" applyFill="1" applyBorder="1"/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9" xfId="0" applyFill="1" applyBorder="1"/>
  </cellXfs>
  <cellStyles count="3">
    <cellStyle name="Normal" xfId="0" builtinId="0"/>
    <cellStyle name="Normal 3" xfId="2" xr:uid="{4040D4FD-2CD0-6D46-9C47-42B4DB0D915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'SM''s Strategy and Risk Profile'!$B$8:$G$8</c:f>
          <c:strCache>
            <c:ptCount val="6"/>
            <c:pt idx="0">
              <c:v>Risk Profile- Starmuck's Expansion Cost Benefit Analysis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'SM''s Strategy and Risk Profile'!$B$9:$G$9</c:f>
              <c:numCache>
                <c:formatCode>"$"#,##0</c:formatCode>
                <c:ptCount val="6"/>
                <c:pt idx="0">
                  <c:v>-20</c:v>
                </c:pt>
                <c:pt idx="1">
                  <c:v>-12</c:v>
                </c:pt>
                <c:pt idx="2">
                  <c:v>-10</c:v>
                </c:pt>
                <c:pt idx="3">
                  <c:v>20</c:v>
                </c:pt>
                <c:pt idx="4">
                  <c:v>28</c:v>
                </c:pt>
                <c:pt idx="5">
                  <c:v>30</c:v>
                </c:pt>
              </c:numCache>
            </c:numRef>
          </c:cat>
          <c:val>
            <c:numRef>
              <c:f>'SM''s Strategy and Risk Profile'!$B$10:$G$10</c:f>
              <c:numCache>
                <c:formatCode>0%</c:formatCode>
                <c:ptCount val="6"/>
                <c:pt idx="0">
                  <c:v>8.0000000000000016E-2</c:v>
                </c:pt>
                <c:pt idx="1">
                  <c:v>0.105</c:v>
                </c:pt>
                <c:pt idx="2">
                  <c:v>1.2500000000000001E-2</c:v>
                </c:pt>
                <c:pt idx="3">
                  <c:v>0.32000000000000006</c:v>
                </c:pt>
                <c:pt idx="4">
                  <c:v>0.24499999999999997</c:v>
                </c:pt>
                <c:pt idx="5">
                  <c:v>0.23749999999999999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1-494F-940E-6024C844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831408"/>
        <c:axId val="2120556976"/>
      </c:barChart>
      <c:catAx>
        <c:axId val="2120831408"/>
        <c:scaling>
          <c:orientation val="minMax"/>
        </c:scaling>
        <c:delete val="0"/>
        <c:axPos val="b"/>
        <c:title>
          <c:tx>
            <c:strRef>
              <c:f>'SM''s Strategy and Risk Profile'!$A$9</c:f>
              <c:strCache>
                <c:ptCount val="1"/>
                <c:pt idx="0">
                  <c:v>Revenue (in $ millions)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56976"/>
        <c:crosses val="autoZero"/>
        <c:auto val="1"/>
        <c:lblAlgn val="ctr"/>
        <c:lblOffset val="100"/>
        <c:noMultiLvlLbl val="0"/>
      </c:catAx>
      <c:valAx>
        <c:axId val="21205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'SM''s Strategy and Risk Profile'!$A$10</c:f>
              <c:strCache>
                <c:ptCount val="1"/>
                <c:pt idx="0">
                  <c:v>Probability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83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B0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35</xdr:row>
      <xdr:rowOff>0</xdr:rowOff>
    </xdr:from>
    <xdr:to>
      <xdr:col>6</xdr:col>
      <xdr:colOff>152400</xdr:colOff>
      <xdr:row>35</xdr:row>
      <xdr:rowOff>152400</xdr:rowOff>
    </xdr:to>
    <xdr:sp macro="" textlink="">
      <xdr:nvSpPr>
        <xdr:cNvPr id="1320" name="Circle 1">
          <a:extLst>
            <a:ext uri="{FF2B5EF4-FFF2-40B4-BE49-F238E27FC236}">
              <a16:creationId xmlns:a16="http://schemas.microsoft.com/office/drawing/2014/main" id="{5BFD33A1-9D92-764B-8C1F-68904677B456}"/>
            </a:ext>
          </a:extLst>
        </xdr:cNvPr>
        <xdr:cNvSpPr/>
      </xdr:nvSpPr>
      <xdr:spPr>
        <a:xfrm>
          <a:off x="3771900" y="7112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35</xdr:row>
      <xdr:rowOff>76200</xdr:rowOff>
    </xdr:from>
    <xdr:to>
      <xdr:col>6</xdr:col>
      <xdr:colOff>0</xdr:colOff>
      <xdr:row>35</xdr:row>
      <xdr:rowOff>76200</xdr:rowOff>
    </xdr:to>
    <xdr:sp macro="" textlink="">
      <xdr:nvSpPr>
        <xdr:cNvPr id="1321" name="Line 245">
          <a:extLst>
            <a:ext uri="{FF2B5EF4-FFF2-40B4-BE49-F238E27FC236}">
              <a16:creationId xmlns:a16="http://schemas.microsoft.com/office/drawing/2014/main" id="{F42847D5-797E-9D4B-9CB2-503966E189D8}"/>
            </a:ext>
          </a:extLst>
        </xdr:cNvPr>
        <xdr:cNvSpPr>
          <a:spLocks noChangeShapeType="1"/>
        </xdr:cNvSpPr>
      </xdr:nvSpPr>
      <xdr:spPr bwMode="auto">
        <a:xfrm>
          <a:off x="2120900" y="7188200"/>
          <a:ext cx="1651000" cy="0"/>
        </a:xfrm>
        <a:prstGeom prst="line">
          <a:avLst/>
        </a:prstGeom>
        <a:noFill/>
        <a:ln w="57150">
          <a:solidFill>
            <a:schemeClr val="accent6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152400</xdr:colOff>
      <xdr:row>35</xdr:row>
      <xdr:rowOff>76200</xdr:rowOff>
    </xdr:from>
    <xdr:to>
      <xdr:col>4</xdr:col>
      <xdr:colOff>0</xdr:colOff>
      <xdr:row>49</xdr:row>
      <xdr:rowOff>76200</xdr:rowOff>
    </xdr:to>
    <xdr:sp macro="" textlink="">
      <xdr:nvSpPr>
        <xdr:cNvPr id="1322" name="Line 246">
          <a:extLst>
            <a:ext uri="{FF2B5EF4-FFF2-40B4-BE49-F238E27FC236}">
              <a16:creationId xmlns:a16="http://schemas.microsoft.com/office/drawing/2014/main" id="{DBBEEDFA-2D14-D645-8A8A-7C68201D552C}"/>
            </a:ext>
          </a:extLst>
        </xdr:cNvPr>
        <xdr:cNvSpPr>
          <a:spLocks noChangeShapeType="1"/>
        </xdr:cNvSpPr>
      </xdr:nvSpPr>
      <xdr:spPr bwMode="auto">
        <a:xfrm flipV="1">
          <a:off x="1803400" y="7188200"/>
          <a:ext cx="317500" cy="2844800"/>
        </a:xfrm>
        <a:prstGeom prst="line">
          <a:avLst/>
        </a:prstGeom>
        <a:noFill/>
        <a:ln w="57150">
          <a:solidFill>
            <a:schemeClr val="accent6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152400</xdr:colOff>
      <xdr:row>63</xdr:row>
      <xdr:rowOff>152400</xdr:rowOff>
    </xdr:to>
    <xdr:sp macro="" textlink="">
      <xdr:nvSpPr>
        <xdr:cNvPr id="1323" name="Triangle 2">
          <a:extLst>
            <a:ext uri="{FF2B5EF4-FFF2-40B4-BE49-F238E27FC236}">
              <a16:creationId xmlns:a16="http://schemas.microsoft.com/office/drawing/2014/main" id="{91A922BF-496A-3949-B893-8EBB9393201C}"/>
            </a:ext>
          </a:extLst>
        </xdr:cNvPr>
        <xdr:cNvSpPr/>
      </xdr:nvSpPr>
      <xdr:spPr>
        <a:xfrm rot="16200000">
          <a:off x="3771900" y="12801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152400</xdr:colOff>
      <xdr:row>63</xdr:row>
      <xdr:rowOff>76200</xdr:rowOff>
    </xdr:from>
    <xdr:to>
      <xdr:col>18</xdr:col>
      <xdr:colOff>0</xdr:colOff>
      <xdr:row>63</xdr:row>
      <xdr:rowOff>76200</xdr:rowOff>
    </xdr:to>
    <xdr:sp macro="" textlink="">
      <xdr:nvSpPr>
        <xdr:cNvPr id="1324" name="Line 247">
          <a:extLst>
            <a:ext uri="{FF2B5EF4-FFF2-40B4-BE49-F238E27FC236}">
              <a16:creationId xmlns:a16="http://schemas.microsoft.com/office/drawing/2014/main" id="{6E7B4D95-C8AC-C14F-A5C7-74CC997A8A43}"/>
            </a:ext>
          </a:extLst>
        </xdr:cNvPr>
        <xdr:cNvSpPr>
          <a:spLocks noChangeShapeType="1"/>
        </xdr:cNvSpPr>
      </xdr:nvSpPr>
      <xdr:spPr bwMode="auto">
        <a:xfrm>
          <a:off x="3924300" y="12877800"/>
          <a:ext cx="6210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63</xdr:row>
      <xdr:rowOff>76200</xdr:rowOff>
    </xdr:from>
    <xdr:to>
      <xdr:col>6</xdr:col>
      <xdr:colOff>0</xdr:colOff>
      <xdr:row>63</xdr:row>
      <xdr:rowOff>76200</xdr:rowOff>
    </xdr:to>
    <xdr:sp macro="" textlink="">
      <xdr:nvSpPr>
        <xdr:cNvPr id="1325" name="Line 248">
          <a:extLst>
            <a:ext uri="{FF2B5EF4-FFF2-40B4-BE49-F238E27FC236}">
              <a16:creationId xmlns:a16="http://schemas.microsoft.com/office/drawing/2014/main" id="{7A48896F-AFC2-7043-A79E-64B32413E151}"/>
            </a:ext>
          </a:extLst>
        </xdr:cNvPr>
        <xdr:cNvSpPr>
          <a:spLocks noChangeShapeType="1"/>
        </xdr:cNvSpPr>
      </xdr:nvSpPr>
      <xdr:spPr bwMode="auto">
        <a:xfrm>
          <a:off x="2120900" y="128778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152400</xdr:colOff>
      <xdr:row>49</xdr:row>
      <xdr:rowOff>76200</xdr:rowOff>
    </xdr:from>
    <xdr:to>
      <xdr:col>4</xdr:col>
      <xdr:colOff>0</xdr:colOff>
      <xdr:row>63</xdr:row>
      <xdr:rowOff>76200</xdr:rowOff>
    </xdr:to>
    <xdr:sp macro="" textlink="">
      <xdr:nvSpPr>
        <xdr:cNvPr id="1326" name="Line 249">
          <a:extLst>
            <a:ext uri="{FF2B5EF4-FFF2-40B4-BE49-F238E27FC236}">
              <a16:creationId xmlns:a16="http://schemas.microsoft.com/office/drawing/2014/main" id="{B3B30AA1-5028-F349-BAE8-B1490759AEA0}"/>
            </a:ext>
          </a:extLst>
        </xdr:cNvPr>
        <xdr:cNvSpPr>
          <a:spLocks noChangeShapeType="1"/>
        </xdr:cNvSpPr>
      </xdr:nvSpPr>
      <xdr:spPr bwMode="auto">
        <a:xfrm>
          <a:off x="1803400" y="10033000"/>
          <a:ext cx="317500" cy="284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152400</xdr:colOff>
      <xdr:row>15</xdr:row>
      <xdr:rowOff>152400</xdr:rowOff>
    </xdr:to>
    <xdr:sp macro="" textlink="">
      <xdr:nvSpPr>
        <xdr:cNvPr id="1327" name="Square 3">
          <a:extLst>
            <a:ext uri="{FF2B5EF4-FFF2-40B4-BE49-F238E27FC236}">
              <a16:creationId xmlns:a16="http://schemas.microsoft.com/office/drawing/2014/main" id="{B716AB8F-12BE-E148-B501-FF565AB3DCBE}"/>
            </a:ext>
          </a:extLst>
        </xdr:cNvPr>
        <xdr:cNvSpPr/>
      </xdr:nvSpPr>
      <xdr:spPr>
        <a:xfrm>
          <a:off x="5892800" y="30480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15</xdr:row>
      <xdr:rowOff>76200</xdr:rowOff>
    </xdr:from>
    <xdr:to>
      <xdr:col>10</xdr:col>
      <xdr:colOff>0</xdr:colOff>
      <xdr:row>15</xdr:row>
      <xdr:rowOff>76200</xdr:rowOff>
    </xdr:to>
    <xdr:sp macro="" textlink="">
      <xdr:nvSpPr>
        <xdr:cNvPr id="1328" name="Line 250">
          <a:extLst>
            <a:ext uri="{FF2B5EF4-FFF2-40B4-BE49-F238E27FC236}">
              <a16:creationId xmlns:a16="http://schemas.microsoft.com/office/drawing/2014/main" id="{72B06C78-67DD-D541-A45C-9B85E28999F6}"/>
            </a:ext>
          </a:extLst>
        </xdr:cNvPr>
        <xdr:cNvSpPr>
          <a:spLocks noChangeShapeType="1"/>
        </xdr:cNvSpPr>
      </xdr:nvSpPr>
      <xdr:spPr bwMode="auto">
        <a:xfrm>
          <a:off x="4241800" y="3124200"/>
          <a:ext cx="1651000" cy="0"/>
        </a:xfrm>
        <a:prstGeom prst="line">
          <a:avLst/>
        </a:prstGeom>
        <a:noFill/>
        <a:ln w="57150">
          <a:solidFill>
            <a:schemeClr val="accent6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152400</xdr:colOff>
      <xdr:row>15</xdr:row>
      <xdr:rowOff>76200</xdr:rowOff>
    </xdr:from>
    <xdr:to>
      <xdr:col>8</xdr:col>
      <xdr:colOff>0</xdr:colOff>
      <xdr:row>35</xdr:row>
      <xdr:rowOff>76200</xdr:rowOff>
    </xdr:to>
    <xdr:sp macro="" textlink="">
      <xdr:nvSpPr>
        <xdr:cNvPr id="1329" name="Line 251">
          <a:extLst>
            <a:ext uri="{FF2B5EF4-FFF2-40B4-BE49-F238E27FC236}">
              <a16:creationId xmlns:a16="http://schemas.microsoft.com/office/drawing/2014/main" id="{D4C1BA11-02FB-C74A-9C2F-62C60EF3A4D6}"/>
            </a:ext>
          </a:extLst>
        </xdr:cNvPr>
        <xdr:cNvSpPr>
          <a:spLocks noChangeShapeType="1"/>
        </xdr:cNvSpPr>
      </xdr:nvSpPr>
      <xdr:spPr bwMode="auto">
        <a:xfrm flipV="1">
          <a:off x="3924300" y="3124200"/>
          <a:ext cx="317500" cy="4064000"/>
        </a:xfrm>
        <a:prstGeom prst="line">
          <a:avLst/>
        </a:prstGeom>
        <a:noFill/>
        <a:ln w="57150">
          <a:solidFill>
            <a:schemeClr val="accent6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152400</xdr:colOff>
      <xdr:row>40</xdr:row>
      <xdr:rowOff>152400</xdr:rowOff>
    </xdr:to>
    <xdr:sp macro="" textlink="">
      <xdr:nvSpPr>
        <xdr:cNvPr id="1330" name="Square 4">
          <a:extLst>
            <a:ext uri="{FF2B5EF4-FFF2-40B4-BE49-F238E27FC236}">
              <a16:creationId xmlns:a16="http://schemas.microsoft.com/office/drawing/2014/main" id="{434CDD18-B740-554D-8BC5-500A3B9E9A84}"/>
            </a:ext>
          </a:extLst>
        </xdr:cNvPr>
        <xdr:cNvSpPr/>
      </xdr:nvSpPr>
      <xdr:spPr>
        <a:xfrm>
          <a:off x="5892800" y="81280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40</xdr:row>
      <xdr:rowOff>76200</xdr:rowOff>
    </xdr:from>
    <xdr:to>
      <xdr:col>10</xdr:col>
      <xdr:colOff>0</xdr:colOff>
      <xdr:row>40</xdr:row>
      <xdr:rowOff>76200</xdr:rowOff>
    </xdr:to>
    <xdr:sp macro="" textlink="">
      <xdr:nvSpPr>
        <xdr:cNvPr id="1331" name="Line 252">
          <a:extLst>
            <a:ext uri="{FF2B5EF4-FFF2-40B4-BE49-F238E27FC236}">
              <a16:creationId xmlns:a16="http://schemas.microsoft.com/office/drawing/2014/main" id="{C18B1EF2-CF8E-4F47-9F2F-7F50FA4C4774}"/>
            </a:ext>
          </a:extLst>
        </xdr:cNvPr>
        <xdr:cNvSpPr>
          <a:spLocks noChangeShapeType="1"/>
        </xdr:cNvSpPr>
      </xdr:nvSpPr>
      <xdr:spPr bwMode="auto">
        <a:xfrm>
          <a:off x="4241800" y="8204200"/>
          <a:ext cx="1651000" cy="0"/>
        </a:xfrm>
        <a:prstGeom prst="line">
          <a:avLst/>
        </a:prstGeom>
        <a:noFill/>
        <a:ln w="57150">
          <a:solidFill>
            <a:schemeClr val="accent6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152400</xdr:colOff>
      <xdr:row>35</xdr:row>
      <xdr:rowOff>76200</xdr:rowOff>
    </xdr:from>
    <xdr:to>
      <xdr:col>8</xdr:col>
      <xdr:colOff>0</xdr:colOff>
      <xdr:row>40</xdr:row>
      <xdr:rowOff>76200</xdr:rowOff>
    </xdr:to>
    <xdr:sp macro="" textlink="">
      <xdr:nvSpPr>
        <xdr:cNvPr id="1332" name="Line 253">
          <a:extLst>
            <a:ext uri="{FF2B5EF4-FFF2-40B4-BE49-F238E27FC236}">
              <a16:creationId xmlns:a16="http://schemas.microsoft.com/office/drawing/2014/main" id="{B41FFF28-1C96-5A4F-8C54-6854FB5DEC0F}"/>
            </a:ext>
          </a:extLst>
        </xdr:cNvPr>
        <xdr:cNvSpPr>
          <a:spLocks noChangeShapeType="1"/>
        </xdr:cNvSpPr>
      </xdr:nvSpPr>
      <xdr:spPr bwMode="auto">
        <a:xfrm>
          <a:off x="3924300" y="7188200"/>
          <a:ext cx="317500" cy="1016000"/>
        </a:xfrm>
        <a:prstGeom prst="line">
          <a:avLst/>
        </a:prstGeom>
        <a:noFill/>
        <a:ln w="57150">
          <a:solidFill>
            <a:schemeClr val="accent6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55</xdr:row>
      <xdr:rowOff>0</xdr:rowOff>
    </xdr:from>
    <xdr:to>
      <xdr:col>10</xdr:col>
      <xdr:colOff>152400</xdr:colOff>
      <xdr:row>55</xdr:row>
      <xdr:rowOff>152400</xdr:rowOff>
    </xdr:to>
    <xdr:sp macro="" textlink="">
      <xdr:nvSpPr>
        <xdr:cNvPr id="1333" name="Circle 5">
          <a:extLst>
            <a:ext uri="{FF2B5EF4-FFF2-40B4-BE49-F238E27FC236}">
              <a16:creationId xmlns:a16="http://schemas.microsoft.com/office/drawing/2014/main" id="{C0E8A9B7-126B-5145-899A-7096C4A99543}"/>
            </a:ext>
          </a:extLst>
        </xdr:cNvPr>
        <xdr:cNvSpPr/>
      </xdr:nvSpPr>
      <xdr:spPr>
        <a:xfrm>
          <a:off x="5892800" y="11176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55</xdr:row>
      <xdr:rowOff>76200</xdr:rowOff>
    </xdr:from>
    <xdr:to>
      <xdr:col>10</xdr:col>
      <xdr:colOff>0</xdr:colOff>
      <xdr:row>55</xdr:row>
      <xdr:rowOff>76200</xdr:rowOff>
    </xdr:to>
    <xdr:sp macro="" textlink="">
      <xdr:nvSpPr>
        <xdr:cNvPr id="1334" name="Line 254">
          <a:extLst>
            <a:ext uri="{FF2B5EF4-FFF2-40B4-BE49-F238E27FC236}">
              <a16:creationId xmlns:a16="http://schemas.microsoft.com/office/drawing/2014/main" id="{810C04EF-D60F-3745-BCB6-A3B7B431B07D}"/>
            </a:ext>
          </a:extLst>
        </xdr:cNvPr>
        <xdr:cNvSpPr>
          <a:spLocks noChangeShapeType="1"/>
        </xdr:cNvSpPr>
      </xdr:nvSpPr>
      <xdr:spPr bwMode="auto">
        <a:xfrm>
          <a:off x="4241800" y="11252200"/>
          <a:ext cx="1651000" cy="0"/>
        </a:xfrm>
        <a:prstGeom prst="line">
          <a:avLst/>
        </a:prstGeom>
        <a:noFill/>
        <a:ln w="57150">
          <a:solidFill>
            <a:schemeClr val="accent6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152400</xdr:colOff>
      <xdr:row>35</xdr:row>
      <xdr:rowOff>76200</xdr:rowOff>
    </xdr:from>
    <xdr:to>
      <xdr:col>8</xdr:col>
      <xdr:colOff>0</xdr:colOff>
      <xdr:row>55</xdr:row>
      <xdr:rowOff>76200</xdr:rowOff>
    </xdr:to>
    <xdr:sp macro="" textlink="">
      <xdr:nvSpPr>
        <xdr:cNvPr id="1335" name="Line 255">
          <a:extLst>
            <a:ext uri="{FF2B5EF4-FFF2-40B4-BE49-F238E27FC236}">
              <a16:creationId xmlns:a16="http://schemas.microsoft.com/office/drawing/2014/main" id="{7E680027-D61E-2D49-8156-918831EA40FC}"/>
            </a:ext>
          </a:extLst>
        </xdr:cNvPr>
        <xdr:cNvSpPr>
          <a:spLocks noChangeShapeType="1"/>
        </xdr:cNvSpPr>
      </xdr:nvSpPr>
      <xdr:spPr bwMode="auto">
        <a:xfrm>
          <a:off x="3924300" y="7188200"/>
          <a:ext cx="317500" cy="4064000"/>
        </a:xfrm>
        <a:prstGeom prst="line">
          <a:avLst/>
        </a:prstGeom>
        <a:noFill/>
        <a:ln w="57150">
          <a:solidFill>
            <a:schemeClr val="accent6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152400</xdr:colOff>
      <xdr:row>5</xdr:row>
      <xdr:rowOff>152400</xdr:rowOff>
    </xdr:to>
    <xdr:sp macro="" textlink="">
      <xdr:nvSpPr>
        <xdr:cNvPr id="1336" name="Circle 6">
          <a:extLst>
            <a:ext uri="{FF2B5EF4-FFF2-40B4-BE49-F238E27FC236}">
              <a16:creationId xmlns:a16="http://schemas.microsoft.com/office/drawing/2014/main" id="{2B9BE701-281D-3445-8919-BFA7FF3201C8}"/>
            </a:ext>
          </a:extLst>
        </xdr:cNvPr>
        <xdr:cNvSpPr/>
      </xdr:nvSpPr>
      <xdr:spPr>
        <a:xfrm>
          <a:off x="8013700" y="1016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5</xdr:row>
      <xdr:rowOff>76200</xdr:rowOff>
    </xdr:from>
    <xdr:to>
      <xdr:col>14</xdr:col>
      <xdr:colOff>0</xdr:colOff>
      <xdr:row>5</xdr:row>
      <xdr:rowOff>76200</xdr:rowOff>
    </xdr:to>
    <xdr:sp macro="" textlink="">
      <xdr:nvSpPr>
        <xdr:cNvPr id="1337" name="Line 256">
          <a:extLst>
            <a:ext uri="{FF2B5EF4-FFF2-40B4-BE49-F238E27FC236}">
              <a16:creationId xmlns:a16="http://schemas.microsoft.com/office/drawing/2014/main" id="{B8B1FA1D-39A8-304A-B763-B5C9B06A29EA}"/>
            </a:ext>
          </a:extLst>
        </xdr:cNvPr>
        <xdr:cNvSpPr>
          <a:spLocks noChangeShapeType="1"/>
        </xdr:cNvSpPr>
      </xdr:nvSpPr>
      <xdr:spPr bwMode="auto">
        <a:xfrm>
          <a:off x="6362700" y="1092200"/>
          <a:ext cx="1651000" cy="0"/>
        </a:xfrm>
        <a:prstGeom prst="line">
          <a:avLst/>
        </a:prstGeom>
        <a:noFill/>
        <a:ln w="57150">
          <a:solidFill>
            <a:schemeClr val="accent6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152400</xdr:colOff>
      <xdr:row>5</xdr:row>
      <xdr:rowOff>76200</xdr:rowOff>
    </xdr:from>
    <xdr:to>
      <xdr:col>12</xdr:col>
      <xdr:colOff>0</xdr:colOff>
      <xdr:row>15</xdr:row>
      <xdr:rowOff>76200</xdr:rowOff>
    </xdr:to>
    <xdr:sp macro="" textlink="">
      <xdr:nvSpPr>
        <xdr:cNvPr id="1338" name="Line 257">
          <a:extLst>
            <a:ext uri="{FF2B5EF4-FFF2-40B4-BE49-F238E27FC236}">
              <a16:creationId xmlns:a16="http://schemas.microsoft.com/office/drawing/2014/main" id="{33911343-64BA-454C-8BCC-8FCD6A639A22}"/>
            </a:ext>
          </a:extLst>
        </xdr:cNvPr>
        <xdr:cNvSpPr>
          <a:spLocks noChangeShapeType="1"/>
        </xdr:cNvSpPr>
      </xdr:nvSpPr>
      <xdr:spPr bwMode="auto">
        <a:xfrm flipV="1">
          <a:off x="6045200" y="1092200"/>
          <a:ext cx="317500" cy="2032000"/>
        </a:xfrm>
        <a:prstGeom prst="line">
          <a:avLst/>
        </a:prstGeom>
        <a:noFill/>
        <a:ln w="57150">
          <a:solidFill>
            <a:schemeClr val="accent6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15</xdr:row>
      <xdr:rowOff>0</xdr:rowOff>
    </xdr:from>
    <xdr:to>
      <xdr:col>14</xdr:col>
      <xdr:colOff>152400</xdr:colOff>
      <xdr:row>15</xdr:row>
      <xdr:rowOff>152400</xdr:rowOff>
    </xdr:to>
    <xdr:sp macro="" textlink="">
      <xdr:nvSpPr>
        <xdr:cNvPr id="1339" name="Circle 7">
          <a:extLst>
            <a:ext uri="{FF2B5EF4-FFF2-40B4-BE49-F238E27FC236}">
              <a16:creationId xmlns:a16="http://schemas.microsoft.com/office/drawing/2014/main" id="{BE30316F-C0AC-2441-998A-4D2B737C2F00}"/>
            </a:ext>
          </a:extLst>
        </xdr:cNvPr>
        <xdr:cNvSpPr/>
      </xdr:nvSpPr>
      <xdr:spPr>
        <a:xfrm>
          <a:off x="8013700" y="3048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15</xdr:row>
      <xdr:rowOff>76200</xdr:rowOff>
    </xdr:from>
    <xdr:to>
      <xdr:col>14</xdr:col>
      <xdr:colOff>0</xdr:colOff>
      <xdr:row>15</xdr:row>
      <xdr:rowOff>76200</xdr:rowOff>
    </xdr:to>
    <xdr:sp macro="" textlink="">
      <xdr:nvSpPr>
        <xdr:cNvPr id="1340" name="Line 258">
          <a:extLst>
            <a:ext uri="{FF2B5EF4-FFF2-40B4-BE49-F238E27FC236}">
              <a16:creationId xmlns:a16="http://schemas.microsoft.com/office/drawing/2014/main" id="{ADFCDF03-8640-744C-8105-828303B0D3BB}"/>
            </a:ext>
          </a:extLst>
        </xdr:cNvPr>
        <xdr:cNvSpPr>
          <a:spLocks noChangeShapeType="1"/>
        </xdr:cNvSpPr>
      </xdr:nvSpPr>
      <xdr:spPr bwMode="auto">
        <a:xfrm>
          <a:off x="6362700" y="31242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152400</xdr:colOff>
      <xdr:row>15</xdr:row>
      <xdr:rowOff>76200</xdr:rowOff>
    </xdr:from>
    <xdr:to>
      <xdr:col>12</xdr:col>
      <xdr:colOff>0</xdr:colOff>
      <xdr:row>15</xdr:row>
      <xdr:rowOff>76200</xdr:rowOff>
    </xdr:to>
    <xdr:sp macro="" textlink="">
      <xdr:nvSpPr>
        <xdr:cNvPr id="1341" name="Line 259">
          <a:extLst>
            <a:ext uri="{FF2B5EF4-FFF2-40B4-BE49-F238E27FC236}">
              <a16:creationId xmlns:a16="http://schemas.microsoft.com/office/drawing/2014/main" id="{7D79DF3D-DF85-F14A-8402-EF443666DA48}"/>
            </a:ext>
          </a:extLst>
        </xdr:cNvPr>
        <xdr:cNvSpPr>
          <a:spLocks noChangeShapeType="1"/>
        </xdr:cNvSpPr>
      </xdr:nvSpPr>
      <xdr:spPr bwMode="auto">
        <a:xfrm>
          <a:off x="6045200" y="3124200"/>
          <a:ext cx="317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25</xdr:row>
      <xdr:rowOff>0</xdr:rowOff>
    </xdr:from>
    <xdr:to>
      <xdr:col>14</xdr:col>
      <xdr:colOff>152400</xdr:colOff>
      <xdr:row>25</xdr:row>
      <xdr:rowOff>152400</xdr:rowOff>
    </xdr:to>
    <xdr:sp macro="" textlink="">
      <xdr:nvSpPr>
        <xdr:cNvPr id="1342" name="Circle 8">
          <a:extLst>
            <a:ext uri="{FF2B5EF4-FFF2-40B4-BE49-F238E27FC236}">
              <a16:creationId xmlns:a16="http://schemas.microsoft.com/office/drawing/2014/main" id="{160A40CA-23B9-8D4F-8A83-77DFDB711112}"/>
            </a:ext>
          </a:extLst>
        </xdr:cNvPr>
        <xdr:cNvSpPr/>
      </xdr:nvSpPr>
      <xdr:spPr>
        <a:xfrm>
          <a:off x="8013700" y="5080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25</xdr:row>
      <xdr:rowOff>76200</xdr:rowOff>
    </xdr:from>
    <xdr:to>
      <xdr:col>14</xdr:col>
      <xdr:colOff>0</xdr:colOff>
      <xdr:row>25</xdr:row>
      <xdr:rowOff>76200</xdr:rowOff>
    </xdr:to>
    <xdr:sp macro="" textlink="">
      <xdr:nvSpPr>
        <xdr:cNvPr id="1343" name="Line 260">
          <a:extLst>
            <a:ext uri="{FF2B5EF4-FFF2-40B4-BE49-F238E27FC236}">
              <a16:creationId xmlns:a16="http://schemas.microsoft.com/office/drawing/2014/main" id="{D80494C0-F4CE-CE49-8028-98A930096E37}"/>
            </a:ext>
          </a:extLst>
        </xdr:cNvPr>
        <xdr:cNvSpPr>
          <a:spLocks noChangeShapeType="1"/>
        </xdr:cNvSpPr>
      </xdr:nvSpPr>
      <xdr:spPr bwMode="auto">
        <a:xfrm>
          <a:off x="6362700" y="51562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152400</xdr:colOff>
      <xdr:row>15</xdr:row>
      <xdr:rowOff>76200</xdr:rowOff>
    </xdr:from>
    <xdr:to>
      <xdr:col>12</xdr:col>
      <xdr:colOff>0</xdr:colOff>
      <xdr:row>25</xdr:row>
      <xdr:rowOff>76200</xdr:rowOff>
    </xdr:to>
    <xdr:sp macro="" textlink="">
      <xdr:nvSpPr>
        <xdr:cNvPr id="1344" name="Line 261">
          <a:extLst>
            <a:ext uri="{FF2B5EF4-FFF2-40B4-BE49-F238E27FC236}">
              <a16:creationId xmlns:a16="http://schemas.microsoft.com/office/drawing/2014/main" id="{D5D80FEF-6191-8F46-A60B-D0211D086957}"/>
            </a:ext>
          </a:extLst>
        </xdr:cNvPr>
        <xdr:cNvSpPr>
          <a:spLocks noChangeShapeType="1"/>
        </xdr:cNvSpPr>
      </xdr:nvSpPr>
      <xdr:spPr bwMode="auto">
        <a:xfrm>
          <a:off x="6045200" y="3124200"/>
          <a:ext cx="317500" cy="203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152400</xdr:colOff>
      <xdr:row>3</xdr:row>
      <xdr:rowOff>152400</xdr:rowOff>
    </xdr:to>
    <xdr:sp macro="" textlink="">
      <xdr:nvSpPr>
        <xdr:cNvPr id="1345" name="Triangle 9">
          <a:extLst>
            <a:ext uri="{FF2B5EF4-FFF2-40B4-BE49-F238E27FC236}">
              <a16:creationId xmlns:a16="http://schemas.microsoft.com/office/drawing/2014/main" id="{D602C46F-0DC3-5447-88C0-06AA091F4C20}"/>
            </a:ext>
          </a:extLst>
        </xdr:cNvPr>
        <xdr:cNvSpPr/>
      </xdr:nvSpPr>
      <xdr:spPr>
        <a:xfrm rot="16200000">
          <a:off x="10134600" y="609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3</xdr:row>
      <xdr:rowOff>76200</xdr:rowOff>
    </xdr:from>
    <xdr:to>
      <xdr:col>18</xdr:col>
      <xdr:colOff>0</xdr:colOff>
      <xdr:row>3</xdr:row>
      <xdr:rowOff>76200</xdr:rowOff>
    </xdr:to>
    <xdr:sp macro="" textlink="">
      <xdr:nvSpPr>
        <xdr:cNvPr id="1346" name="Line 262">
          <a:extLst>
            <a:ext uri="{FF2B5EF4-FFF2-40B4-BE49-F238E27FC236}">
              <a16:creationId xmlns:a16="http://schemas.microsoft.com/office/drawing/2014/main" id="{B81F9F95-D8ED-DB4C-BB01-22B1A7D16028}"/>
            </a:ext>
          </a:extLst>
        </xdr:cNvPr>
        <xdr:cNvSpPr>
          <a:spLocks noChangeShapeType="1"/>
        </xdr:cNvSpPr>
      </xdr:nvSpPr>
      <xdr:spPr bwMode="auto">
        <a:xfrm>
          <a:off x="8483600" y="685800"/>
          <a:ext cx="1651000" cy="0"/>
        </a:xfrm>
        <a:prstGeom prst="line">
          <a:avLst/>
        </a:prstGeom>
        <a:noFill/>
        <a:ln w="57150">
          <a:solidFill>
            <a:schemeClr val="accent6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3</xdr:row>
      <xdr:rowOff>76200</xdr:rowOff>
    </xdr:from>
    <xdr:to>
      <xdr:col>16</xdr:col>
      <xdr:colOff>0</xdr:colOff>
      <xdr:row>5</xdr:row>
      <xdr:rowOff>76200</xdr:rowOff>
    </xdr:to>
    <xdr:sp macro="" textlink="">
      <xdr:nvSpPr>
        <xdr:cNvPr id="1347" name="Line 263">
          <a:extLst>
            <a:ext uri="{FF2B5EF4-FFF2-40B4-BE49-F238E27FC236}">
              <a16:creationId xmlns:a16="http://schemas.microsoft.com/office/drawing/2014/main" id="{A86AA351-DA78-DE4B-8FAA-84CA588A7292}"/>
            </a:ext>
          </a:extLst>
        </xdr:cNvPr>
        <xdr:cNvSpPr>
          <a:spLocks noChangeShapeType="1"/>
        </xdr:cNvSpPr>
      </xdr:nvSpPr>
      <xdr:spPr bwMode="auto">
        <a:xfrm flipV="1">
          <a:off x="8166100" y="685800"/>
          <a:ext cx="317500" cy="406400"/>
        </a:xfrm>
        <a:prstGeom prst="line">
          <a:avLst/>
        </a:prstGeom>
        <a:noFill/>
        <a:ln w="57150">
          <a:solidFill>
            <a:schemeClr val="accent6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sp macro="" textlink="">
      <xdr:nvSpPr>
        <xdr:cNvPr id="1348" name="Triangle 10">
          <a:extLst>
            <a:ext uri="{FF2B5EF4-FFF2-40B4-BE49-F238E27FC236}">
              <a16:creationId xmlns:a16="http://schemas.microsoft.com/office/drawing/2014/main" id="{052582CD-26B3-5247-A1E3-95C3301DECA1}"/>
            </a:ext>
          </a:extLst>
        </xdr:cNvPr>
        <xdr:cNvSpPr/>
      </xdr:nvSpPr>
      <xdr:spPr>
        <a:xfrm rot="16200000">
          <a:off x="10134600" y="1625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8</xdr:row>
      <xdr:rowOff>76200</xdr:rowOff>
    </xdr:from>
    <xdr:to>
      <xdr:col>18</xdr:col>
      <xdr:colOff>0</xdr:colOff>
      <xdr:row>8</xdr:row>
      <xdr:rowOff>76200</xdr:rowOff>
    </xdr:to>
    <xdr:sp macro="" textlink="">
      <xdr:nvSpPr>
        <xdr:cNvPr id="1349" name="Line 264">
          <a:extLst>
            <a:ext uri="{FF2B5EF4-FFF2-40B4-BE49-F238E27FC236}">
              <a16:creationId xmlns:a16="http://schemas.microsoft.com/office/drawing/2014/main" id="{6A60F8B4-4D7D-FC4F-8CB5-B3C13CC6EAE2}"/>
            </a:ext>
          </a:extLst>
        </xdr:cNvPr>
        <xdr:cNvSpPr>
          <a:spLocks noChangeShapeType="1"/>
        </xdr:cNvSpPr>
      </xdr:nvSpPr>
      <xdr:spPr bwMode="auto">
        <a:xfrm>
          <a:off x="8483600" y="1701800"/>
          <a:ext cx="1651000" cy="0"/>
        </a:xfrm>
        <a:prstGeom prst="line">
          <a:avLst/>
        </a:prstGeom>
        <a:noFill/>
        <a:ln w="57150">
          <a:solidFill>
            <a:schemeClr val="accent6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5</xdr:row>
      <xdr:rowOff>76200</xdr:rowOff>
    </xdr:from>
    <xdr:to>
      <xdr:col>16</xdr:col>
      <xdr:colOff>0</xdr:colOff>
      <xdr:row>8</xdr:row>
      <xdr:rowOff>76200</xdr:rowOff>
    </xdr:to>
    <xdr:sp macro="" textlink="">
      <xdr:nvSpPr>
        <xdr:cNvPr id="1350" name="Line 265">
          <a:extLst>
            <a:ext uri="{FF2B5EF4-FFF2-40B4-BE49-F238E27FC236}">
              <a16:creationId xmlns:a16="http://schemas.microsoft.com/office/drawing/2014/main" id="{3D91DA78-6AB1-1D4A-A2DA-2539FBCADDB4}"/>
            </a:ext>
          </a:extLst>
        </xdr:cNvPr>
        <xdr:cNvSpPr>
          <a:spLocks noChangeShapeType="1"/>
        </xdr:cNvSpPr>
      </xdr:nvSpPr>
      <xdr:spPr bwMode="auto">
        <a:xfrm>
          <a:off x="8166100" y="1092200"/>
          <a:ext cx="317500" cy="609600"/>
        </a:xfrm>
        <a:prstGeom prst="line">
          <a:avLst/>
        </a:prstGeom>
        <a:noFill/>
        <a:ln w="57150">
          <a:solidFill>
            <a:schemeClr val="accent6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152400</xdr:colOff>
      <xdr:row>13</xdr:row>
      <xdr:rowOff>152400</xdr:rowOff>
    </xdr:to>
    <xdr:sp macro="" textlink="">
      <xdr:nvSpPr>
        <xdr:cNvPr id="1351" name="Triangle 11">
          <a:extLst>
            <a:ext uri="{FF2B5EF4-FFF2-40B4-BE49-F238E27FC236}">
              <a16:creationId xmlns:a16="http://schemas.microsoft.com/office/drawing/2014/main" id="{4C578C6C-65B3-F948-BF17-CA1647A2BA62}"/>
            </a:ext>
          </a:extLst>
        </xdr:cNvPr>
        <xdr:cNvSpPr/>
      </xdr:nvSpPr>
      <xdr:spPr>
        <a:xfrm rot="16200000">
          <a:off x="10134600" y="2641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13</xdr:row>
      <xdr:rowOff>76200</xdr:rowOff>
    </xdr:from>
    <xdr:to>
      <xdr:col>18</xdr:col>
      <xdr:colOff>0</xdr:colOff>
      <xdr:row>13</xdr:row>
      <xdr:rowOff>76200</xdr:rowOff>
    </xdr:to>
    <xdr:sp macro="" textlink="">
      <xdr:nvSpPr>
        <xdr:cNvPr id="1352" name="Line 266">
          <a:extLst>
            <a:ext uri="{FF2B5EF4-FFF2-40B4-BE49-F238E27FC236}">
              <a16:creationId xmlns:a16="http://schemas.microsoft.com/office/drawing/2014/main" id="{9105005D-B30E-0E45-B5BF-D94A498F8F96}"/>
            </a:ext>
          </a:extLst>
        </xdr:cNvPr>
        <xdr:cNvSpPr>
          <a:spLocks noChangeShapeType="1"/>
        </xdr:cNvSpPr>
      </xdr:nvSpPr>
      <xdr:spPr bwMode="auto">
        <a:xfrm>
          <a:off x="8483600" y="27178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13</xdr:row>
      <xdr:rowOff>76200</xdr:rowOff>
    </xdr:from>
    <xdr:to>
      <xdr:col>16</xdr:col>
      <xdr:colOff>0</xdr:colOff>
      <xdr:row>15</xdr:row>
      <xdr:rowOff>76200</xdr:rowOff>
    </xdr:to>
    <xdr:sp macro="" textlink="">
      <xdr:nvSpPr>
        <xdr:cNvPr id="1353" name="Line 267">
          <a:extLst>
            <a:ext uri="{FF2B5EF4-FFF2-40B4-BE49-F238E27FC236}">
              <a16:creationId xmlns:a16="http://schemas.microsoft.com/office/drawing/2014/main" id="{FAFE9690-913B-354E-932F-6749A543AE41}"/>
            </a:ext>
          </a:extLst>
        </xdr:cNvPr>
        <xdr:cNvSpPr>
          <a:spLocks noChangeShapeType="1"/>
        </xdr:cNvSpPr>
      </xdr:nvSpPr>
      <xdr:spPr bwMode="auto">
        <a:xfrm flipV="1">
          <a:off x="8166100" y="2717800"/>
          <a:ext cx="317500" cy="406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152400</xdr:colOff>
      <xdr:row>18</xdr:row>
      <xdr:rowOff>152400</xdr:rowOff>
    </xdr:to>
    <xdr:sp macro="" textlink="">
      <xdr:nvSpPr>
        <xdr:cNvPr id="1354" name="Triangle 12">
          <a:extLst>
            <a:ext uri="{FF2B5EF4-FFF2-40B4-BE49-F238E27FC236}">
              <a16:creationId xmlns:a16="http://schemas.microsoft.com/office/drawing/2014/main" id="{A8B419F9-545F-144D-B74A-B68BCC6FB474}"/>
            </a:ext>
          </a:extLst>
        </xdr:cNvPr>
        <xdr:cNvSpPr/>
      </xdr:nvSpPr>
      <xdr:spPr>
        <a:xfrm rot="16200000">
          <a:off x="10134600" y="3657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18</xdr:row>
      <xdr:rowOff>76200</xdr:rowOff>
    </xdr:from>
    <xdr:to>
      <xdr:col>18</xdr:col>
      <xdr:colOff>0</xdr:colOff>
      <xdr:row>18</xdr:row>
      <xdr:rowOff>76200</xdr:rowOff>
    </xdr:to>
    <xdr:sp macro="" textlink="">
      <xdr:nvSpPr>
        <xdr:cNvPr id="1355" name="Line 268">
          <a:extLst>
            <a:ext uri="{FF2B5EF4-FFF2-40B4-BE49-F238E27FC236}">
              <a16:creationId xmlns:a16="http://schemas.microsoft.com/office/drawing/2014/main" id="{7F1D330B-111F-584B-8F78-B085703C13D3}"/>
            </a:ext>
          </a:extLst>
        </xdr:cNvPr>
        <xdr:cNvSpPr>
          <a:spLocks noChangeShapeType="1"/>
        </xdr:cNvSpPr>
      </xdr:nvSpPr>
      <xdr:spPr bwMode="auto">
        <a:xfrm>
          <a:off x="8483600" y="37338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15</xdr:row>
      <xdr:rowOff>76200</xdr:rowOff>
    </xdr:from>
    <xdr:to>
      <xdr:col>16</xdr:col>
      <xdr:colOff>0</xdr:colOff>
      <xdr:row>18</xdr:row>
      <xdr:rowOff>76200</xdr:rowOff>
    </xdr:to>
    <xdr:sp macro="" textlink="">
      <xdr:nvSpPr>
        <xdr:cNvPr id="1356" name="Line 269">
          <a:extLst>
            <a:ext uri="{FF2B5EF4-FFF2-40B4-BE49-F238E27FC236}">
              <a16:creationId xmlns:a16="http://schemas.microsoft.com/office/drawing/2014/main" id="{24C608AB-8AC7-3D42-A647-EA69DDF1EB4E}"/>
            </a:ext>
          </a:extLst>
        </xdr:cNvPr>
        <xdr:cNvSpPr>
          <a:spLocks noChangeShapeType="1"/>
        </xdr:cNvSpPr>
      </xdr:nvSpPr>
      <xdr:spPr bwMode="auto">
        <a:xfrm>
          <a:off x="8166100" y="3124200"/>
          <a:ext cx="317500" cy="609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23</xdr:row>
      <xdr:rowOff>0</xdr:rowOff>
    </xdr:from>
    <xdr:to>
      <xdr:col>18</xdr:col>
      <xdr:colOff>152400</xdr:colOff>
      <xdr:row>23</xdr:row>
      <xdr:rowOff>152400</xdr:rowOff>
    </xdr:to>
    <xdr:sp macro="" textlink="">
      <xdr:nvSpPr>
        <xdr:cNvPr id="1357" name="Triangle 13">
          <a:extLst>
            <a:ext uri="{FF2B5EF4-FFF2-40B4-BE49-F238E27FC236}">
              <a16:creationId xmlns:a16="http://schemas.microsoft.com/office/drawing/2014/main" id="{024070FC-CC25-9244-9759-4198D28F6B25}"/>
            </a:ext>
          </a:extLst>
        </xdr:cNvPr>
        <xdr:cNvSpPr/>
      </xdr:nvSpPr>
      <xdr:spPr>
        <a:xfrm rot="16200000">
          <a:off x="10134600" y="4673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23</xdr:row>
      <xdr:rowOff>76200</xdr:rowOff>
    </xdr:from>
    <xdr:to>
      <xdr:col>18</xdr:col>
      <xdr:colOff>0</xdr:colOff>
      <xdr:row>23</xdr:row>
      <xdr:rowOff>76200</xdr:rowOff>
    </xdr:to>
    <xdr:sp macro="" textlink="">
      <xdr:nvSpPr>
        <xdr:cNvPr id="1358" name="Line 270">
          <a:extLst>
            <a:ext uri="{FF2B5EF4-FFF2-40B4-BE49-F238E27FC236}">
              <a16:creationId xmlns:a16="http://schemas.microsoft.com/office/drawing/2014/main" id="{F96EC579-7A96-0B45-BA78-4CB658ACB52F}"/>
            </a:ext>
          </a:extLst>
        </xdr:cNvPr>
        <xdr:cNvSpPr>
          <a:spLocks noChangeShapeType="1"/>
        </xdr:cNvSpPr>
      </xdr:nvSpPr>
      <xdr:spPr bwMode="auto">
        <a:xfrm>
          <a:off x="8483600" y="47498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23</xdr:row>
      <xdr:rowOff>76200</xdr:rowOff>
    </xdr:from>
    <xdr:to>
      <xdr:col>16</xdr:col>
      <xdr:colOff>0</xdr:colOff>
      <xdr:row>25</xdr:row>
      <xdr:rowOff>76200</xdr:rowOff>
    </xdr:to>
    <xdr:sp macro="" textlink="">
      <xdr:nvSpPr>
        <xdr:cNvPr id="1359" name="Line 271">
          <a:extLst>
            <a:ext uri="{FF2B5EF4-FFF2-40B4-BE49-F238E27FC236}">
              <a16:creationId xmlns:a16="http://schemas.microsoft.com/office/drawing/2014/main" id="{C86842BD-EE7E-3347-9F88-ED25054B61CB}"/>
            </a:ext>
          </a:extLst>
        </xdr:cNvPr>
        <xdr:cNvSpPr>
          <a:spLocks noChangeShapeType="1"/>
        </xdr:cNvSpPr>
      </xdr:nvSpPr>
      <xdr:spPr bwMode="auto">
        <a:xfrm flipV="1">
          <a:off x="8166100" y="4749800"/>
          <a:ext cx="317500" cy="406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28</xdr:row>
      <xdr:rowOff>0</xdr:rowOff>
    </xdr:from>
    <xdr:to>
      <xdr:col>18</xdr:col>
      <xdr:colOff>152400</xdr:colOff>
      <xdr:row>28</xdr:row>
      <xdr:rowOff>152400</xdr:rowOff>
    </xdr:to>
    <xdr:sp macro="" textlink="">
      <xdr:nvSpPr>
        <xdr:cNvPr id="1360" name="Triangle 14">
          <a:extLst>
            <a:ext uri="{FF2B5EF4-FFF2-40B4-BE49-F238E27FC236}">
              <a16:creationId xmlns:a16="http://schemas.microsoft.com/office/drawing/2014/main" id="{029CB4B7-C739-F04B-A710-1527CBDE7729}"/>
            </a:ext>
          </a:extLst>
        </xdr:cNvPr>
        <xdr:cNvSpPr/>
      </xdr:nvSpPr>
      <xdr:spPr>
        <a:xfrm rot="16200000">
          <a:off x="10134600" y="5689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28</xdr:row>
      <xdr:rowOff>76200</xdr:rowOff>
    </xdr:from>
    <xdr:to>
      <xdr:col>18</xdr:col>
      <xdr:colOff>0</xdr:colOff>
      <xdr:row>28</xdr:row>
      <xdr:rowOff>76200</xdr:rowOff>
    </xdr:to>
    <xdr:sp macro="" textlink="">
      <xdr:nvSpPr>
        <xdr:cNvPr id="1361" name="Line 272">
          <a:extLst>
            <a:ext uri="{FF2B5EF4-FFF2-40B4-BE49-F238E27FC236}">
              <a16:creationId xmlns:a16="http://schemas.microsoft.com/office/drawing/2014/main" id="{9C495686-40E5-4541-B663-96D4FA7E8CDE}"/>
            </a:ext>
          </a:extLst>
        </xdr:cNvPr>
        <xdr:cNvSpPr>
          <a:spLocks noChangeShapeType="1"/>
        </xdr:cNvSpPr>
      </xdr:nvSpPr>
      <xdr:spPr bwMode="auto">
        <a:xfrm>
          <a:off x="8483600" y="57658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25</xdr:row>
      <xdr:rowOff>76200</xdr:rowOff>
    </xdr:from>
    <xdr:to>
      <xdr:col>16</xdr:col>
      <xdr:colOff>0</xdr:colOff>
      <xdr:row>28</xdr:row>
      <xdr:rowOff>76200</xdr:rowOff>
    </xdr:to>
    <xdr:sp macro="" textlink="">
      <xdr:nvSpPr>
        <xdr:cNvPr id="1362" name="Line 273">
          <a:extLst>
            <a:ext uri="{FF2B5EF4-FFF2-40B4-BE49-F238E27FC236}">
              <a16:creationId xmlns:a16="http://schemas.microsoft.com/office/drawing/2014/main" id="{57F4FDC5-A816-0449-B657-0483BF416C43}"/>
            </a:ext>
          </a:extLst>
        </xdr:cNvPr>
        <xdr:cNvSpPr>
          <a:spLocks noChangeShapeType="1"/>
        </xdr:cNvSpPr>
      </xdr:nvSpPr>
      <xdr:spPr bwMode="auto">
        <a:xfrm>
          <a:off x="8166100" y="5156200"/>
          <a:ext cx="317500" cy="609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35</xdr:row>
      <xdr:rowOff>0</xdr:rowOff>
    </xdr:from>
    <xdr:to>
      <xdr:col>14</xdr:col>
      <xdr:colOff>152400</xdr:colOff>
      <xdr:row>35</xdr:row>
      <xdr:rowOff>152400</xdr:rowOff>
    </xdr:to>
    <xdr:sp macro="" textlink="">
      <xdr:nvSpPr>
        <xdr:cNvPr id="1363" name="Circle 15">
          <a:extLst>
            <a:ext uri="{FF2B5EF4-FFF2-40B4-BE49-F238E27FC236}">
              <a16:creationId xmlns:a16="http://schemas.microsoft.com/office/drawing/2014/main" id="{B080E676-7A6D-4B41-B4E9-3C9F5BA6A24F}"/>
            </a:ext>
          </a:extLst>
        </xdr:cNvPr>
        <xdr:cNvSpPr/>
      </xdr:nvSpPr>
      <xdr:spPr>
        <a:xfrm>
          <a:off x="8013700" y="7112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35</xdr:row>
      <xdr:rowOff>76200</xdr:rowOff>
    </xdr:from>
    <xdr:to>
      <xdr:col>14</xdr:col>
      <xdr:colOff>0</xdr:colOff>
      <xdr:row>35</xdr:row>
      <xdr:rowOff>76200</xdr:rowOff>
    </xdr:to>
    <xdr:sp macro="" textlink="">
      <xdr:nvSpPr>
        <xdr:cNvPr id="1364" name="Line 274">
          <a:extLst>
            <a:ext uri="{FF2B5EF4-FFF2-40B4-BE49-F238E27FC236}">
              <a16:creationId xmlns:a16="http://schemas.microsoft.com/office/drawing/2014/main" id="{D08EC6B3-8EC9-DF43-9D69-478F7A878771}"/>
            </a:ext>
          </a:extLst>
        </xdr:cNvPr>
        <xdr:cNvSpPr>
          <a:spLocks noChangeShapeType="1"/>
        </xdr:cNvSpPr>
      </xdr:nvSpPr>
      <xdr:spPr bwMode="auto">
        <a:xfrm>
          <a:off x="6362700" y="7188200"/>
          <a:ext cx="1651000" cy="0"/>
        </a:xfrm>
        <a:prstGeom prst="line">
          <a:avLst/>
        </a:prstGeom>
        <a:noFill/>
        <a:ln w="57150">
          <a:solidFill>
            <a:schemeClr val="accent6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152400</xdr:colOff>
      <xdr:row>35</xdr:row>
      <xdr:rowOff>76200</xdr:rowOff>
    </xdr:from>
    <xdr:to>
      <xdr:col>12</xdr:col>
      <xdr:colOff>0</xdr:colOff>
      <xdr:row>40</xdr:row>
      <xdr:rowOff>76200</xdr:rowOff>
    </xdr:to>
    <xdr:sp macro="" textlink="">
      <xdr:nvSpPr>
        <xdr:cNvPr id="1365" name="Line 275">
          <a:extLst>
            <a:ext uri="{FF2B5EF4-FFF2-40B4-BE49-F238E27FC236}">
              <a16:creationId xmlns:a16="http://schemas.microsoft.com/office/drawing/2014/main" id="{E9A9CBD8-99BF-0E43-9728-9D3B5B826AE3}"/>
            </a:ext>
          </a:extLst>
        </xdr:cNvPr>
        <xdr:cNvSpPr>
          <a:spLocks noChangeShapeType="1"/>
        </xdr:cNvSpPr>
      </xdr:nvSpPr>
      <xdr:spPr bwMode="auto">
        <a:xfrm flipV="1">
          <a:off x="6045200" y="7188200"/>
          <a:ext cx="317500" cy="1016000"/>
        </a:xfrm>
        <a:prstGeom prst="line">
          <a:avLst/>
        </a:prstGeom>
        <a:noFill/>
        <a:ln w="57150">
          <a:solidFill>
            <a:schemeClr val="accent6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45</xdr:row>
      <xdr:rowOff>0</xdr:rowOff>
    </xdr:from>
    <xdr:to>
      <xdr:col>14</xdr:col>
      <xdr:colOff>152400</xdr:colOff>
      <xdr:row>45</xdr:row>
      <xdr:rowOff>152400</xdr:rowOff>
    </xdr:to>
    <xdr:sp macro="" textlink="">
      <xdr:nvSpPr>
        <xdr:cNvPr id="1366" name="Circle 16">
          <a:extLst>
            <a:ext uri="{FF2B5EF4-FFF2-40B4-BE49-F238E27FC236}">
              <a16:creationId xmlns:a16="http://schemas.microsoft.com/office/drawing/2014/main" id="{AC2CEA4B-A5DE-FD40-A0C8-39DAF7F8A795}"/>
            </a:ext>
          </a:extLst>
        </xdr:cNvPr>
        <xdr:cNvSpPr/>
      </xdr:nvSpPr>
      <xdr:spPr>
        <a:xfrm>
          <a:off x="8013700" y="9144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45</xdr:row>
      <xdr:rowOff>76200</xdr:rowOff>
    </xdr:from>
    <xdr:to>
      <xdr:col>14</xdr:col>
      <xdr:colOff>0</xdr:colOff>
      <xdr:row>45</xdr:row>
      <xdr:rowOff>76200</xdr:rowOff>
    </xdr:to>
    <xdr:sp macro="" textlink="">
      <xdr:nvSpPr>
        <xdr:cNvPr id="1367" name="Line 276">
          <a:extLst>
            <a:ext uri="{FF2B5EF4-FFF2-40B4-BE49-F238E27FC236}">
              <a16:creationId xmlns:a16="http://schemas.microsoft.com/office/drawing/2014/main" id="{62AB1052-661B-3C4C-9644-FFA11A41FD87}"/>
            </a:ext>
          </a:extLst>
        </xdr:cNvPr>
        <xdr:cNvSpPr>
          <a:spLocks noChangeShapeType="1"/>
        </xdr:cNvSpPr>
      </xdr:nvSpPr>
      <xdr:spPr bwMode="auto">
        <a:xfrm>
          <a:off x="6362700" y="92202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152400</xdr:colOff>
      <xdr:row>40</xdr:row>
      <xdr:rowOff>76200</xdr:rowOff>
    </xdr:from>
    <xdr:to>
      <xdr:col>12</xdr:col>
      <xdr:colOff>0</xdr:colOff>
      <xdr:row>45</xdr:row>
      <xdr:rowOff>76200</xdr:rowOff>
    </xdr:to>
    <xdr:sp macro="" textlink="">
      <xdr:nvSpPr>
        <xdr:cNvPr id="1368" name="Line 277">
          <a:extLst>
            <a:ext uri="{FF2B5EF4-FFF2-40B4-BE49-F238E27FC236}">
              <a16:creationId xmlns:a16="http://schemas.microsoft.com/office/drawing/2014/main" id="{430034CC-89BD-6447-B828-ACAC28627300}"/>
            </a:ext>
          </a:extLst>
        </xdr:cNvPr>
        <xdr:cNvSpPr>
          <a:spLocks noChangeShapeType="1"/>
        </xdr:cNvSpPr>
      </xdr:nvSpPr>
      <xdr:spPr bwMode="auto">
        <a:xfrm>
          <a:off x="6045200" y="8204200"/>
          <a:ext cx="317500" cy="1016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33</xdr:row>
      <xdr:rowOff>0</xdr:rowOff>
    </xdr:from>
    <xdr:to>
      <xdr:col>18</xdr:col>
      <xdr:colOff>152400</xdr:colOff>
      <xdr:row>33</xdr:row>
      <xdr:rowOff>152400</xdr:rowOff>
    </xdr:to>
    <xdr:sp macro="" textlink="">
      <xdr:nvSpPr>
        <xdr:cNvPr id="1369" name="Triangle 17">
          <a:extLst>
            <a:ext uri="{FF2B5EF4-FFF2-40B4-BE49-F238E27FC236}">
              <a16:creationId xmlns:a16="http://schemas.microsoft.com/office/drawing/2014/main" id="{B24401C0-CE36-704E-89A6-9135F6D3C907}"/>
            </a:ext>
          </a:extLst>
        </xdr:cNvPr>
        <xdr:cNvSpPr/>
      </xdr:nvSpPr>
      <xdr:spPr>
        <a:xfrm rot="16200000">
          <a:off x="10134600" y="6705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33</xdr:row>
      <xdr:rowOff>76200</xdr:rowOff>
    </xdr:from>
    <xdr:to>
      <xdr:col>18</xdr:col>
      <xdr:colOff>0</xdr:colOff>
      <xdr:row>33</xdr:row>
      <xdr:rowOff>76200</xdr:rowOff>
    </xdr:to>
    <xdr:sp macro="" textlink="">
      <xdr:nvSpPr>
        <xdr:cNvPr id="1370" name="Line 278">
          <a:extLst>
            <a:ext uri="{FF2B5EF4-FFF2-40B4-BE49-F238E27FC236}">
              <a16:creationId xmlns:a16="http://schemas.microsoft.com/office/drawing/2014/main" id="{0F966904-3E8E-FF46-9B08-AABD05BB08AF}"/>
            </a:ext>
          </a:extLst>
        </xdr:cNvPr>
        <xdr:cNvSpPr>
          <a:spLocks noChangeShapeType="1"/>
        </xdr:cNvSpPr>
      </xdr:nvSpPr>
      <xdr:spPr bwMode="auto">
        <a:xfrm>
          <a:off x="8483600" y="6781800"/>
          <a:ext cx="1651000" cy="0"/>
        </a:xfrm>
        <a:prstGeom prst="line">
          <a:avLst/>
        </a:prstGeom>
        <a:noFill/>
        <a:ln w="57150">
          <a:solidFill>
            <a:schemeClr val="accent6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33</xdr:row>
      <xdr:rowOff>76200</xdr:rowOff>
    </xdr:from>
    <xdr:to>
      <xdr:col>16</xdr:col>
      <xdr:colOff>0</xdr:colOff>
      <xdr:row>35</xdr:row>
      <xdr:rowOff>76200</xdr:rowOff>
    </xdr:to>
    <xdr:sp macro="" textlink="">
      <xdr:nvSpPr>
        <xdr:cNvPr id="1371" name="Line 279">
          <a:extLst>
            <a:ext uri="{FF2B5EF4-FFF2-40B4-BE49-F238E27FC236}">
              <a16:creationId xmlns:a16="http://schemas.microsoft.com/office/drawing/2014/main" id="{55A0F33F-A432-8945-92D6-3DC38780231C}"/>
            </a:ext>
          </a:extLst>
        </xdr:cNvPr>
        <xdr:cNvSpPr>
          <a:spLocks noChangeShapeType="1"/>
        </xdr:cNvSpPr>
      </xdr:nvSpPr>
      <xdr:spPr bwMode="auto">
        <a:xfrm flipV="1">
          <a:off x="8166100" y="6781800"/>
          <a:ext cx="317500" cy="406400"/>
        </a:xfrm>
        <a:prstGeom prst="line">
          <a:avLst/>
        </a:prstGeom>
        <a:noFill/>
        <a:ln w="57150">
          <a:solidFill>
            <a:schemeClr val="accent6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38</xdr:row>
      <xdr:rowOff>0</xdr:rowOff>
    </xdr:from>
    <xdr:to>
      <xdr:col>18</xdr:col>
      <xdr:colOff>152400</xdr:colOff>
      <xdr:row>38</xdr:row>
      <xdr:rowOff>152400</xdr:rowOff>
    </xdr:to>
    <xdr:sp macro="" textlink="">
      <xdr:nvSpPr>
        <xdr:cNvPr id="1372" name="Triangle 18">
          <a:extLst>
            <a:ext uri="{FF2B5EF4-FFF2-40B4-BE49-F238E27FC236}">
              <a16:creationId xmlns:a16="http://schemas.microsoft.com/office/drawing/2014/main" id="{019DA978-A9A5-B341-8323-0D9F12AE5C3C}"/>
            </a:ext>
          </a:extLst>
        </xdr:cNvPr>
        <xdr:cNvSpPr/>
      </xdr:nvSpPr>
      <xdr:spPr>
        <a:xfrm rot="16200000">
          <a:off x="10134600" y="7721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38</xdr:row>
      <xdr:rowOff>76200</xdr:rowOff>
    </xdr:from>
    <xdr:to>
      <xdr:col>18</xdr:col>
      <xdr:colOff>0</xdr:colOff>
      <xdr:row>38</xdr:row>
      <xdr:rowOff>76200</xdr:rowOff>
    </xdr:to>
    <xdr:sp macro="" textlink="">
      <xdr:nvSpPr>
        <xdr:cNvPr id="1373" name="Line 280">
          <a:extLst>
            <a:ext uri="{FF2B5EF4-FFF2-40B4-BE49-F238E27FC236}">
              <a16:creationId xmlns:a16="http://schemas.microsoft.com/office/drawing/2014/main" id="{7BD15D12-F978-CE45-9B69-6ED8056B9322}"/>
            </a:ext>
          </a:extLst>
        </xdr:cNvPr>
        <xdr:cNvSpPr>
          <a:spLocks noChangeShapeType="1"/>
        </xdr:cNvSpPr>
      </xdr:nvSpPr>
      <xdr:spPr bwMode="auto">
        <a:xfrm>
          <a:off x="8483600" y="7797800"/>
          <a:ext cx="1651000" cy="0"/>
        </a:xfrm>
        <a:prstGeom prst="line">
          <a:avLst/>
        </a:prstGeom>
        <a:noFill/>
        <a:ln w="57150">
          <a:solidFill>
            <a:schemeClr val="accent6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35</xdr:row>
      <xdr:rowOff>76200</xdr:rowOff>
    </xdr:from>
    <xdr:to>
      <xdr:col>16</xdr:col>
      <xdr:colOff>0</xdr:colOff>
      <xdr:row>38</xdr:row>
      <xdr:rowOff>76200</xdr:rowOff>
    </xdr:to>
    <xdr:sp macro="" textlink="">
      <xdr:nvSpPr>
        <xdr:cNvPr id="1374" name="Line 281">
          <a:extLst>
            <a:ext uri="{FF2B5EF4-FFF2-40B4-BE49-F238E27FC236}">
              <a16:creationId xmlns:a16="http://schemas.microsoft.com/office/drawing/2014/main" id="{4218D7DA-0CD9-6C46-84E8-F93B1EDF0AC6}"/>
            </a:ext>
          </a:extLst>
        </xdr:cNvPr>
        <xdr:cNvSpPr>
          <a:spLocks noChangeShapeType="1"/>
        </xdr:cNvSpPr>
      </xdr:nvSpPr>
      <xdr:spPr bwMode="auto">
        <a:xfrm>
          <a:off x="8166100" y="7188200"/>
          <a:ext cx="317500" cy="609600"/>
        </a:xfrm>
        <a:prstGeom prst="line">
          <a:avLst/>
        </a:prstGeom>
        <a:noFill/>
        <a:ln w="57150">
          <a:solidFill>
            <a:schemeClr val="accent6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43</xdr:row>
      <xdr:rowOff>0</xdr:rowOff>
    </xdr:from>
    <xdr:to>
      <xdr:col>18</xdr:col>
      <xdr:colOff>152400</xdr:colOff>
      <xdr:row>43</xdr:row>
      <xdr:rowOff>152400</xdr:rowOff>
    </xdr:to>
    <xdr:sp macro="" textlink="">
      <xdr:nvSpPr>
        <xdr:cNvPr id="1375" name="Triangle 19">
          <a:extLst>
            <a:ext uri="{FF2B5EF4-FFF2-40B4-BE49-F238E27FC236}">
              <a16:creationId xmlns:a16="http://schemas.microsoft.com/office/drawing/2014/main" id="{7136E78F-538F-4C45-84D2-2187CABD3193}"/>
            </a:ext>
          </a:extLst>
        </xdr:cNvPr>
        <xdr:cNvSpPr/>
      </xdr:nvSpPr>
      <xdr:spPr>
        <a:xfrm rot="16200000">
          <a:off x="10134600" y="8737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43</xdr:row>
      <xdr:rowOff>76200</xdr:rowOff>
    </xdr:from>
    <xdr:to>
      <xdr:col>18</xdr:col>
      <xdr:colOff>0</xdr:colOff>
      <xdr:row>43</xdr:row>
      <xdr:rowOff>76200</xdr:rowOff>
    </xdr:to>
    <xdr:sp macro="" textlink="">
      <xdr:nvSpPr>
        <xdr:cNvPr id="1376" name="Line 282">
          <a:extLst>
            <a:ext uri="{FF2B5EF4-FFF2-40B4-BE49-F238E27FC236}">
              <a16:creationId xmlns:a16="http://schemas.microsoft.com/office/drawing/2014/main" id="{FA724A15-34AE-6C45-8F80-C526BB2F8D90}"/>
            </a:ext>
          </a:extLst>
        </xdr:cNvPr>
        <xdr:cNvSpPr>
          <a:spLocks noChangeShapeType="1"/>
        </xdr:cNvSpPr>
      </xdr:nvSpPr>
      <xdr:spPr bwMode="auto">
        <a:xfrm>
          <a:off x="8483600" y="88138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43</xdr:row>
      <xdr:rowOff>76200</xdr:rowOff>
    </xdr:from>
    <xdr:to>
      <xdr:col>16</xdr:col>
      <xdr:colOff>0</xdr:colOff>
      <xdr:row>45</xdr:row>
      <xdr:rowOff>76200</xdr:rowOff>
    </xdr:to>
    <xdr:sp macro="" textlink="">
      <xdr:nvSpPr>
        <xdr:cNvPr id="1377" name="Line 283">
          <a:extLst>
            <a:ext uri="{FF2B5EF4-FFF2-40B4-BE49-F238E27FC236}">
              <a16:creationId xmlns:a16="http://schemas.microsoft.com/office/drawing/2014/main" id="{D5A3C901-429E-3F4E-B753-BBBD4208F087}"/>
            </a:ext>
          </a:extLst>
        </xdr:cNvPr>
        <xdr:cNvSpPr>
          <a:spLocks noChangeShapeType="1"/>
        </xdr:cNvSpPr>
      </xdr:nvSpPr>
      <xdr:spPr bwMode="auto">
        <a:xfrm flipV="1">
          <a:off x="8166100" y="8813800"/>
          <a:ext cx="317500" cy="406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18</xdr:col>
      <xdr:colOff>0</xdr:colOff>
      <xdr:row>48</xdr:row>
      <xdr:rowOff>0</xdr:rowOff>
    </xdr:from>
    <xdr:to>
      <xdr:col>18</xdr:col>
      <xdr:colOff>152400</xdr:colOff>
      <xdr:row>48</xdr:row>
      <xdr:rowOff>152400</xdr:rowOff>
    </xdr:to>
    <xdr:sp macro="" textlink="">
      <xdr:nvSpPr>
        <xdr:cNvPr id="1378" name="Triangle 20">
          <a:extLst>
            <a:ext uri="{FF2B5EF4-FFF2-40B4-BE49-F238E27FC236}">
              <a16:creationId xmlns:a16="http://schemas.microsoft.com/office/drawing/2014/main" id="{D98CF4D0-3ADB-A249-9985-F5F3CD0122ED}"/>
            </a:ext>
          </a:extLst>
        </xdr:cNvPr>
        <xdr:cNvSpPr/>
      </xdr:nvSpPr>
      <xdr:spPr>
        <a:xfrm rot="16200000">
          <a:off x="10134600" y="9753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48</xdr:row>
      <xdr:rowOff>76200</xdr:rowOff>
    </xdr:from>
    <xdr:to>
      <xdr:col>18</xdr:col>
      <xdr:colOff>0</xdr:colOff>
      <xdr:row>48</xdr:row>
      <xdr:rowOff>76200</xdr:rowOff>
    </xdr:to>
    <xdr:sp macro="" textlink="">
      <xdr:nvSpPr>
        <xdr:cNvPr id="1379" name="Line 284">
          <a:extLst>
            <a:ext uri="{FF2B5EF4-FFF2-40B4-BE49-F238E27FC236}">
              <a16:creationId xmlns:a16="http://schemas.microsoft.com/office/drawing/2014/main" id="{27B3F15F-8DDF-4B42-948C-017851222811}"/>
            </a:ext>
          </a:extLst>
        </xdr:cNvPr>
        <xdr:cNvSpPr>
          <a:spLocks noChangeShapeType="1"/>
        </xdr:cNvSpPr>
      </xdr:nvSpPr>
      <xdr:spPr bwMode="auto">
        <a:xfrm>
          <a:off x="8483600" y="98298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152400</xdr:colOff>
      <xdr:row>45</xdr:row>
      <xdr:rowOff>76200</xdr:rowOff>
    </xdr:from>
    <xdr:to>
      <xdr:col>16</xdr:col>
      <xdr:colOff>0</xdr:colOff>
      <xdr:row>48</xdr:row>
      <xdr:rowOff>76200</xdr:rowOff>
    </xdr:to>
    <xdr:sp macro="" textlink="">
      <xdr:nvSpPr>
        <xdr:cNvPr id="1380" name="Line 285">
          <a:extLst>
            <a:ext uri="{FF2B5EF4-FFF2-40B4-BE49-F238E27FC236}">
              <a16:creationId xmlns:a16="http://schemas.microsoft.com/office/drawing/2014/main" id="{DEC62D25-F574-074F-997F-E6E66CBD9D12}"/>
            </a:ext>
          </a:extLst>
        </xdr:cNvPr>
        <xdr:cNvSpPr>
          <a:spLocks noChangeShapeType="1"/>
        </xdr:cNvSpPr>
      </xdr:nvSpPr>
      <xdr:spPr bwMode="auto">
        <a:xfrm>
          <a:off x="8166100" y="9220200"/>
          <a:ext cx="317500" cy="609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53</xdr:row>
      <xdr:rowOff>0</xdr:rowOff>
    </xdr:from>
    <xdr:to>
      <xdr:col>14</xdr:col>
      <xdr:colOff>152400</xdr:colOff>
      <xdr:row>53</xdr:row>
      <xdr:rowOff>152400</xdr:rowOff>
    </xdr:to>
    <xdr:sp macro="" textlink="">
      <xdr:nvSpPr>
        <xdr:cNvPr id="1381" name="Triangle 21">
          <a:extLst>
            <a:ext uri="{FF2B5EF4-FFF2-40B4-BE49-F238E27FC236}">
              <a16:creationId xmlns:a16="http://schemas.microsoft.com/office/drawing/2014/main" id="{8E3C7D94-B24A-384C-B934-31A16769B184}"/>
            </a:ext>
          </a:extLst>
        </xdr:cNvPr>
        <xdr:cNvSpPr/>
      </xdr:nvSpPr>
      <xdr:spPr>
        <a:xfrm rot="16200000">
          <a:off x="8013700" y="10769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152400</xdr:colOff>
      <xdr:row>53</xdr:row>
      <xdr:rowOff>76200</xdr:rowOff>
    </xdr:from>
    <xdr:to>
      <xdr:col>18</xdr:col>
      <xdr:colOff>0</xdr:colOff>
      <xdr:row>53</xdr:row>
      <xdr:rowOff>76200</xdr:rowOff>
    </xdr:to>
    <xdr:sp macro="" textlink="">
      <xdr:nvSpPr>
        <xdr:cNvPr id="1382" name="Line 286">
          <a:extLst>
            <a:ext uri="{FF2B5EF4-FFF2-40B4-BE49-F238E27FC236}">
              <a16:creationId xmlns:a16="http://schemas.microsoft.com/office/drawing/2014/main" id="{0C633DAF-226A-2A42-861E-0DD2DE1D287B}"/>
            </a:ext>
          </a:extLst>
        </xdr:cNvPr>
        <xdr:cNvSpPr>
          <a:spLocks noChangeShapeType="1"/>
        </xdr:cNvSpPr>
      </xdr:nvSpPr>
      <xdr:spPr bwMode="auto">
        <a:xfrm>
          <a:off x="8166100" y="10845800"/>
          <a:ext cx="1968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53</xdr:row>
      <xdr:rowOff>76200</xdr:rowOff>
    </xdr:from>
    <xdr:to>
      <xdr:col>14</xdr:col>
      <xdr:colOff>0</xdr:colOff>
      <xdr:row>53</xdr:row>
      <xdr:rowOff>76200</xdr:rowOff>
    </xdr:to>
    <xdr:sp macro="" textlink="">
      <xdr:nvSpPr>
        <xdr:cNvPr id="1383" name="Line 287">
          <a:extLst>
            <a:ext uri="{FF2B5EF4-FFF2-40B4-BE49-F238E27FC236}">
              <a16:creationId xmlns:a16="http://schemas.microsoft.com/office/drawing/2014/main" id="{56736DC8-F76B-EC43-95E5-3823D027455E}"/>
            </a:ext>
          </a:extLst>
        </xdr:cNvPr>
        <xdr:cNvSpPr>
          <a:spLocks noChangeShapeType="1"/>
        </xdr:cNvSpPr>
      </xdr:nvSpPr>
      <xdr:spPr bwMode="auto">
        <a:xfrm>
          <a:off x="6362700" y="10845800"/>
          <a:ext cx="1651000" cy="0"/>
        </a:xfrm>
        <a:prstGeom prst="line">
          <a:avLst/>
        </a:prstGeom>
        <a:noFill/>
        <a:ln w="57150">
          <a:solidFill>
            <a:schemeClr val="accent6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10</xdr:col>
      <xdr:colOff>152400</xdr:colOff>
      <xdr:row>53</xdr:row>
      <xdr:rowOff>76200</xdr:rowOff>
    </xdr:from>
    <xdr:to>
      <xdr:col>12</xdr:col>
      <xdr:colOff>0</xdr:colOff>
      <xdr:row>55</xdr:row>
      <xdr:rowOff>76200</xdr:rowOff>
    </xdr:to>
    <xdr:sp macro="" textlink="">
      <xdr:nvSpPr>
        <xdr:cNvPr id="1384" name="Line 288">
          <a:extLst>
            <a:ext uri="{FF2B5EF4-FFF2-40B4-BE49-F238E27FC236}">
              <a16:creationId xmlns:a16="http://schemas.microsoft.com/office/drawing/2014/main" id="{700B175A-6046-144C-9A7C-D8F81BD60689}"/>
            </a:ext>
          </a:extLst>
        </xdr:cNvPr>
        <xdr:cNvSpPr>
          <a:spLocks noChangeShapeType="1"/>
        </xdr:cNvSpPr>
      </xdr:nvSpPr>
      <xdr:spPr bwMode="auto">
        <a:xfrm flipV="1">
          <a:off x="6045200" y="10845800"/>
          <a:ext cx="317500" cy="406400"/>
        </a:xfrm>
        <a:prstGeom prst="line">
          <a:avLst/>
        </a:prstGeom>
        <a:noFill/>
        <a:ln w="57150">
          <a:solidFill>
            <a:schemeClr val="accent6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58</xdr:row>
      <xdr:rowOff>0</xdr:rowOff>
    </xdr:from>
    <xdr:to>
      <xdr:col>14</xdr:col>
      <xdr:colOff>152400</xdr:colOff>
      <xdr:row>58</xdr:row>
      <xdr:rowOff>152400</xdr:rowOff>
    </xdr:to>
    <xdr:sp macro="" textlink="">
      <xdr:nvSpPr>
        <xdr:cNvPr id="1385" name="Triangle 22">
          <a:extLst>
            <a:ext uri="{FF2B5EF4-FFF2-40B4-BE49-F238E27FC236}">
              <a16:creationId xmlns:a16="http://schemas.microsoft.com/office/drawing/2014/main" id="{C0360FFE-E07C-8845-A8E3-AAC0664AA0A1}"/>
            </a:ext>
          </a:extLst>
        </xdr:cNvPr>
        <xdr:cNvSpPr/>
      </xdr:nvSpPr>
      <xdr:spPr>
        <a:xfrm rot="16200000">
          <a:off x="8013700" y="11785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152400</xdr:colOff>
      <xdr:row>58</xdr:row>
      <xdr:rowOff>76200</xdr:rowOff>
    </xdr:from>
    <xdr:to>
      <xdr:col>18</xdr:col>
      <xdr:colOff>0</xdr:colOff>
      <xdr:row>58</xdr:row>
      <xdr:rowOff>76200</xdr:rowOff>
    </xdr:to>
    <xdr:sp macro="" textlink="">
      <xdr:nvSpPr>
        <xdr:cNvPr id="1386" name="Line 289">
          <a:extLst>
            <a:ext uri="{FF2B5EF4-FFF2-40B4-BE49-F238E27FC236}">
              <a16:creationId xmlns:a16="http://schemas.microsoft.com/office/drawing/2014/main" id="{1711D70B-E661-134E-B08A-173D6E024017}"/>
            </a:ext>
          </a:extLst>
        </xdr:cNvPr>
        <xdr:cNvSpPr>
          <a:spLocks noChangeShapeType="1"/>
        </xdr:cNvSpPr>
      </xdr:nvSpPr>
      <xdr:spPr bwMode="auto">
        <a:xfrm>
          <a:off x="8166100" y="11861800"/>
          <a:ext cx="1968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58</xdr:row>
      <xdr:rowOff>76200</xdr:rowOff>
    </xdr:from>
    <xdr:to>
      <xdr:col>14</xdr:col>
      <xdr:colOff>0</xdr:colOff>
      <xdr:row>58</xdr:row>
      <xdr:rowOff>76200</xdr:rowOff>
    </xdr:to>
    <xdr:sp macro="" textlink="">
      <xdr:nvSpPr>
        <xdr:cNvPr id="1387" name="Line 290">
          <a:extLst>
            <a:ext uri="{FF2B5EF4-FFF2-40B4-BE49-F238E27FC236}">
              <a16:creationId xmlns:a16="http://schemas.microsoft.com/office/drawing/2014/main" id="{ABC22F90-2DEF-BC4C-9677-9A86F0DE3C54}"/>
            </a:ext>
          </a:extLst>
        </xdr:cNvPr>
        <xdr:cNvSpPr>
          <a:spLocks noChangeShapeType="1"/>
        </xdr:cNvSpPr>
      </xdr:nvSpPr>
      <xdr:spPr bwMode="auto">
        <a:xfrm>
          <a:off x="6362700" y="11861800"/>
          <a:ext cx="1651000" cy="0"/>
        </a:xfrm>
        <a:prstGeom prst="line">
          <a:avLst/>
        </a:prstGeom>
        <a:noFill/>
        <a:ln w="57150">
          <a:solidFill>
            <a:schemeClr val="accent6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152400</xdr:colOff>
      <xdr:row>55</xdr:row>
      <xdr:rowOff>76200</xdr:rowOff>
    </xdr:from>
    <xdr:to>
      <xdr:col>12</xdr:col>
      <xdr:colOff>0</xdr:colOff>
      <xdr:row>58</xdr:row>
      <xdr:rowOff>76200</xdr:rowOff>
    </xdr:to>
    <xdr:sp macro="" textlink="">
      <xdr:nvSpPr>
        <xdr:cNvPr id="1388" name="Line 291">
          <a:extLst>
            <a:ext uri="{FF2B5EF4-FFF2-40B4-BE49-F238E27FC236}">
              <a16:creationId xmlns:a16="http://schemas.microsoft.com/office/drawing/2014/main" id="{E7F4EAB6-DBDC-B245-BAE2-26A0380625AB}"/>
            </a:ext>
          </a:extLst>
        </xdr:cNvPr>
        <xdr:cNvSpPr>
          <a:spLocks noChangeShapeType="1"/>
        </xdr:cNvSpPr>
      </xdr:nvSpPr>
      <xdr:spPr bwMode="auto">
        <a:xfrm>
          <a:off x="6045200" y="11252200"/>
          <a:ext cx="317500" cy="609600"/>
        </a:xfrm>
        <a:prstGeom prst="line">
          <a:avLst/>
        </a:prstGeom>
        <a:noFill/>
        <a:ln w="57150">
          <a:solidFill>
            <a:schemeClr val="accent6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152400</xdr:colOff>
      <xdr:row>49</xdr:row>
      <xdr:rowOff>152400</xdr:rowOff>
    </xdr:to>
    <xdr:sp macro="" textlink="">
      <xdr:nvSpPr>
        <xdr:cNvPr id="1389" name="Square 0">
          <a:extLst>
            <a:ext uri="{FF2B5EF4-FFF2-40B4-BE49-F238E27FC236}">
              <a16:creationId xmlns:a16="http://schemas.microsoft.com/office/drawing/2014/main" id="{DA77185C-8F16-0B48-9B94-4B6213B0B0D7}"/>
            </a:ext>
          </a:extLst>
        </xdr:cNvPr>
        <xdr:cNvSpPr/>
      </xdr:nvSpPr>
      <xdr:spPr>
        <a:xfrm>
          <a:off x="1651000" y="99568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49</xdr:row>
      <xdr:rowOff>76200</xdr:rowOff>
    </xdr:from>
    <xdr:to>
      <xdr:col>2</xdr:col>
      <xdr:colOff>0</xdr:colOff>
      <xdr:row>49</xdr:row>
      <xdr:rowOff>76200</xdr:rowOff>
    </xdr:to>
    <xdr:sp macro="" textlink="">
      <xdr:nvSpPr>
        <xdr:cNvPr id="1390" name="Line 292">
          <a:extLst>
            <a:ext uri="{FF2B5EF4-FFF2-40B4-BE49-F238E27FC236}">
              <a16:creationId xmlns:a16="http://schemas.microsoft.com/office/drawing/2014/main" id="{252A749F-D977-DB4E-9E07-EC129DC3DA6F}"/>
            </a:ext>
          </a:extLst>
        </xdr:cNvPr>
        <xdr:cNvSpPr>
          <a:spLocks noChangeShapeType="1"/>
        </xdr:cNvSpPr>
      </xdr:nvSpPr>
      <xdr:spPr bwMode="auto">
        <a:xfrm>
          <a:off x="825500" y="10033000"/>
          <a:ext cx="825500" cy="0"/>
        </a:xfrm>
        <a:prstGeom prst="line">
          <a:avLst/>
        </a:prstGeom>
        <a:noFill/>
        <a:ln w="57150">
          <a:solidFill>
            <a:schemeClr val="accent6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776112</xdr:colOff>
      <xdr:row>53</xdr:row>
      <xdr:rowOff>129352</xdr:rowOff>
    </xdr:from>
    <xdr:to>
      <xdr:col>4</xdr:col>
      <xdr:colOff>117593</xdr:colOff>
      <xdr:row>56</xdr:row>
      <xdr:rowOff>176389</xdr:rowOff>
    </xdr:to>
    <xdr:sp macro="" textlink="">
      <xdr:nvSpPr>
        <xdr:cNvPr id="1391" name="Multiply 1390">
          <a:extLst>
            <a:ext uri="{FF2B5EF4-FFF2-40B4-BE49-F238E27FC236}">
              <a16:creationId xmlns:a16="http://schemas.microsoft.com/office/drawing/2014/main" id="{5095E470-F2D6-5544-9201-4F81B85D1362}"/>
            </a:ext>
          </a:extLst>
        </xdr:cNvPr>
        <xdr:cNvSpPr/>
      </xdr:nvSpPr>
      <xdr:spPr>
        <a:xfrm>
          <a:off x="1599260" y="11524074"/>
          <a:ext cx="635000" cy="693796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518349</xdr:colOff>
      <xdr:row>17</xdr:row>
      <xdr:rowOff>137348</xdr:rowOff>
    </xdr:from>
    <xdr:to>
      <xdr:col>12</xdr:col>
      <xdr:colOff>47037</xdr:colOff>
      <xdr:row>20</xdr:row>
      <xdr:rowOff>70555</xdr:rowOff>
    </xdr:to>
    <xdr:sp macro="" textlink="">
      <xdr:nvSpPr>
        <xdr:cNvPr id="432" name="Multiply 431">
          <a:extLst>
            <a:ext uri="{FF2B5EF4-FFF2-40B4-BE49-F238E27FC236}">
              <a16:creationId xmlns:a16="http://schemas.microsoft.com/office/drawing/2014/main" id="{F5C23E0B-B408-0D45-A1F0-86A2BA035251}"/>
            </a:ext>
          </a:extLst>
        </xdr:cNvPr>
        <xdr:cNvSpPr/>
      </xdr:nvSpPr>
      <xdr:spPr>
        <a:xfrm>
          <a:off x="6727238" y="3770959"/>
          <a:ext cx="528225" cy="579966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14</xdr:row>
      <xdr:rowOff>35278</xdr:rowOff>
    </xdr:from>
    <xdr:to>
      <xdr:col>12</xdr:col>
      <xdr:colOff>82315</xdr:colOff>
      <xdr:row>16</xdr:row>
      <xdr:rowOff>152870</xdr:rowOff>
    </xdr:to>
    <xdr:sp macro="" textlink="">
      <xdr:nvSpPr>
        <xdr:cNvPr id="433" name="Multiply 432">
          <a:extLst>
            <a:ext uri="{FF2B5EF4-FFF2-40B4-BE49-F238E27FC236}">
              <a16:creationId xmlns:a16="http://schemas.microsoft.com/office/drawing/2014/main" id="{6B501E2F-44B7-C44D-A551-F54D5BD55C21}"/>
            </a:ext>
          </a:extLst>
        </xdr:cNvPr>
        <xdr:cNvSpPr/>
      </xdr:nvSpPr>
      <xdr:spPr>
        <a:xfrm>
          <a:off x="6914444" y="3022130"/>
          <a:ext cx="376297" cy="564444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517406</xdr:colOff>
      <xdr:row>41</xdr:row>
      <xdr:rowOff>117592</xdr:rowOff>
    </xdr:from>
    <xdr:to>
      <xdr:col>12</xdr:col>
      <xdr:colOff>152870</xdr:colOff>
      <xdr:row>44</xdr:row>
      <xdr:rowOff>82315</xdr:rowOff>
    </xdr:to>
    <xdr:sp macro="" textlink="">
      <xdr:nvSpPr>
        <xdr:cNvPr id="434" name="Multiply 433">
          <a:extLst>
            <a:ext uri="{FF2B5EF4-FFF2-40B4-BE49-F238E27FC236}">
              <a16:creationId xmlns:a16="http://schemas.microsoft.com/office/drawing/2014/main" id="{56A244B6-A815-F348-AE0B-6229DECC6926}"/>
            </a:ext>
          </a:extLst>
        </xdr:cNvPr>
        <xdr:cNvSpPr/>
      </xdr:nvSpPr>
      <xdr:spPr>
        <a:xfrm>
          <a:off x="6726295" y="8925277"/>
          <a:ext cx="635001" cy="611482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1517650</xdr:colOff>
      <xdr:row>10</xdr:row>
      <xdr:rowOff>190500</xdr:rowOff>
    </xdr:from>
    <xdr:to>
      <xdr:col>8</xdr:col>
      <xdr:colOff>787400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DE209-A327-4F45-BA8C-72CDBE6A3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B2351-8EBA-1347-A8DA-314FFD7E7F83}">
  <sheetPr>
    <pageSetUpPr fitToPage="1"/>
  </sheetPr>
  <dimension ref="B1:GV1023"/>
  <sheetViews>
    <sheetView topLeftCell="A7" zoomScale="65" zoomScaleNormal="82" workbookViewId="0">
      <selection activeCell="T9" sqref="T9"/>
    </sheetView>
  </sheetViews>
  <sheetFormatPr baseColWidth="10" defaultRowHeight="16"/>
  <cols>
    <col min="3" max="3" width="2.33203125" customWidth="1"/>
    <col min="4" max="4" width="3.83203125" customWidth="1"/>
    <col min="7" max="7" width="2.33203125" customWidth="1"/>
    <col min="8" max="8" width="3.83203125" customWidth="1"/>
    <col min="9" max="9" width="26" bestFit="1" customWidth="1"/>
    <col min="10" max="10" width="7" bestFit="1" customWidth="1"/>
    <col min="11" max="11" width="2.33203125" customWidth="1"/>
    <col min="12" max="12" width="3.83203125" customWidth="1"/>
    <col min="13" max="13" width="27" bestFit="1" customWidth="1"/>
    <col min="14" max="14" width="5" bestFit="1" customWidth="1"/>
    <col min="15" max="15" width="2.33203125" customWidth="1"/>
    <col min="16" max="16" width="3.83203125" customWidth="1"/>
    <col min="19" max="19" width="2.33203125" customWidth="1"/>
  </cols>
  <sheetData>
    <row r="1" spans="2:20" ht="17" thickBot="1"/>
    <row r="2" spans="2:20">
      <c r="B2" s="4" t="s">
        <v>32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>
        <v>0.8</v>
      </c>
      <c r="R2" s="5"/>
      <c r="S2" s="5"/>
      <c r="T2" s="7"/>
    </row>
    <row r="3" spans="2:20" ht="19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0" t="s">
        <v>27</v>
      </c>
      <c r="R3" s="9"/>
      <c r="S3" s="9"/>
      <c r="T3" s="11"/>
    </row>
    <row r="4" spans="2:20"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22">
        <f>SUM(E37,I17,M7,Q5)</f>
        <v>20</v>
      </c>
    </row>
    <row r="5" spans="2:20" ht="19"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10" t="s">
        <v>24</v>
      </c>
      <c r="N5" s="9"/>
      <c r="O5" s="9"/>
      <c r="P5" s="9"/>
      <c r="Q5" s="13">
        <v>50</v>
      </c>
      <c r="R5" s="14">
        <f>T4</f>
        <v>20</v>
      </c>
      <c r="S5" s="9"/>
      <c r="T5" s="11"/>
    </row>
    <row r="6" spans="2:20"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1"/>
    </row>
    <row r="7" spans="2:20"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13">
        <v>-10</v>
      </c>
      <c r="N7" s="14">
        <f>IF(ABS(1-(Q2+Q7))&lt;=0.00001,Q2*R5+Q7*R10,NA())</f>
        <v>12</v>
      </c>
      <c r="O7" s="9"/>
      <c r="P7" s="9"/>
      <c r="Q7" s="15">
        <v>0.2</v>
      </c>
      <c r="R7" s="9"/>
      <c r="S7" s="9"/>
      <c r="T7" s="11"/>
    </row>
    <row r="8" spans="2:20" ht="19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0" t="s">
        <v>28</v>
      </c>
      <c r="R8" s="9"/>
      <c r="S8" s="9"/>
      <c r="T8" s="11"/>
    </row>
    <row r="9" spans="2:20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22">
        <f>SUM(E37,I17,M7,Q10)</f>
        <v>-20</v>
      </c>
    </row>
    <row r="10" spans="2:20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3">
        <v>10</v>
      </c>
      <c r="R10" s="14">
        <f>T9</f>
        <v>-20</v>
      </c>
      <c r="S10" s="9"/>
      <c r="T10" s="11"/>
    </row>
    <row r="11" spans="2:20"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11"/>
    </row>
    <row r="12" spans="2:20"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5">
        <v>0.6</v>
      </c>
      <c r="R12" s="9"/>
      <c r="S12" s="9"/>
      <c r="T12" s="11"/>
    </row>
    <row r="13" spans="2:20" ht="19"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0" t="s">
        <v>27</v>
      </c>
      <c r="R13" s="9"/>
      <c r="S13" s="9"/>
      <c r="T13" s="11"/>
    </row>
    <row r="14" spans="2:20">
      <c r="B14" s="8"/>
      <c r="C14" s="9"/>
      <c r="D14" s="9"/>
      <c r="E14" s="9"/>
      <c r="F14" s="9"/>
      <c r="G14" s="9"/>
      <c r="H14" s="9"/>
      <c r="I14" s="15">
        <v>0.4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12">
        <f>SUM(E37,I17,M17,Q15)</f>
        <v>25</v>
      </c>
    </row>
    <row r="15" spans="2:20" ht="19">
      <c r="B15" s="8"/>
      <c r="C15" s="9"/>
      <c r="D15" s="9"/>
      <c r="E15" s="9"/>
      <c r="F15" s="9"/>
      <c r="G15" s="9"/>
      <c r="H15" s="9"/>
      <c r="I15" s="10" t="s">
        <v>21</v>
      </c>
      <c r="J15" s="9"/>
      <c r="K15" s="9"/>
      <c r="L15" s="9"/>
      <c r="M15" s="10" t="s">
        <v>25</v>
      </c>
      <c r="N15" s="9"/>
      <c r="O15" s="9"/>
      <c r="P15" s="9"/>
      <c r="Q15" s="13">
        <v>50</v>
      </c>
      <c r="R15" s="14">
        <f>T14</f>
        <v>25</v>
      </c>
      <c r="S15" s="9"/>
      <c r="T15" s="11"/>
    </row>
    <row r="16" spans="2:20">
      <c r="B16" s="8"/>
      <c r="C16" s="9"/>
      <c r="D16" s="9"/>
      <c r="E16" s="9"/>
      <c r="F16" s="9"/>
      <c r="G16" s="9"/>
      <c r="H16" s="9"/>
      <c r="I16" s="9"/>
      <c r="J16" s="9"/>
      <c r="K16" s="9">
        <f>IF(J17=N7,1,IF(J17=N17,2,IF(J17=N27,3)))</f>
        <v>1</v>
      </c>
      <c r="L16" s="9"/>
      <c r="M16" s="9"/>
      <c r="N16" s="9"/>
      <c r="O16" s="9"/>
      <c r="P16" s="9"/>
      <c r="Q16" s="9"/>
      <c r="R16" s="9"/>
      <c r="S16" s="9"/>
      <c r="T16" s="11"/>
    </row>
    <row r="17" spans="2:20">
      <c r="B17" s="8"/>
      <c r="C17" s="9"/>
      <c r="D17" s="9"/>
      <c r="E17" s="9"/>
      <c r="F17" s="9"/>
      <c r="G17" s="9"/>
      <c r="H17" s="9"/>
      <c r="I17" s="13">
        <v>0</v>
      </c>
      <c r="J17" s="14">
        <f>MAX(N7,N17,N27)</f>
        <v>12</v>
      </c>
      <c r="K17" s="9"/>
      <c r="L17" s="9"/>
      <c r="M17" s="13">
        <v>-5</v>
      </c>
      <c r="N17" s="14">
        <f>IF(ABS(1-(Q12+Q17))&lt;=0.00001,Q12*R15+Q17*R20,NA())</f>
        <v>9</v>
      </c>
      <c r="O17" s="9"/>
      <c r="P17" s="9"/>
      <c r="Q17" s="15">
        <v>0.4</v>
      </c>
      <c r="R17" s="9"/>
      <c r="S17" s="9"/>
      <c r="T17" s="11"/>
    </row>
    <row r="18" spans="2:20" ht="19"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0" t="s">
        <v>28</v>
      </c>
      <c r="R18" s="9"/>
      <c r="S18" s="9"/>
      <c r="T18" s="11"/>
    </row>
    <row r="19" spans="2:20"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2">
        <f>SUM(E37,I17,M17,Q20)</f>
        <v>-15</v>
      </c>
    </row>
    <row r="20" spans="2:20"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3">
        <v>10</v>
      </c>
      <c r="R20" s="14">
        <f>T19</f>
        <v>-15</v>
      </c>
      <c r="S20" s="9"/>
      <c r="T20" s="11"/>
    </row>
    <row r="21" spans="2:20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1"/>
    </row>
    <row r="22" spans="2:20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5">
        <v>0.1</v>
      </c>
      <c r="R22" s="9"/>
      <c r="S22" s="9"/>
      <c r="T22" s="11"/>
    </row>
    <row r="23" spans="2:20" ht="19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0" t="s">
        <v>27</v>
      </c>
      <c r="R23" s="9"/>
      <c r="S23" s="9"/>
      <c r="T23" s="11"/>
    </row>
    <row r="24" spans="2:20"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2">
        <f>SUM(E37,I17,M27,Q25)</f>
        <v>30</v>
      </c>
    </row>
    <row r="25" spans="2:20" ht="19"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10" t="s">
        <v>26</v>
      </c>
      <c r="N25" s="9"/>
      <c r="O25" s="9"/>
      <c r="P25" s="9"/>
      <c r="Q25" s="13">
        <v>50</v>
      </c>
      <c r="R25" s="14">
        <f>T24</f>
        <v>30</v>
      </c>
      <c r="S25" s="9"/>
      <c r="T25" s="11"/>
    </row>
    <row r="26" spans="2:20"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1"/>
    </row>
    <row r="27" spans="2:20"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13">
        <v>0</v>
      </c>
      <c r="N27" s="14">
        <f>IF(ABS(1-(Q22+Q27))&lt;=0.00001,Q22*R25+Q27*R30,NA())</f>
        <v>-6</v>
      </c>
      <c r="O27" s="9"/>
      <c r="P27" s="9"/>
      <c r="Q27" s="15">
        <v>0.9</v>
      </c>
      <c r="R27" s="9"/>
      <c r="S27" s="9"/>
      <c r="T27" s="11"/>
    </row>
    <row r="28" spans="2:20" ht="19"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0" t="s">
        <v>28</v>
      </c>
      <c r="R28" s="9"/>
      <c r="S28" s="9"/>
      <c r="T28" s="11"/>
    </row>
    <row r="29" spans="2:20"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2">
        <f>SUM(E37,I17,M27,Q30)</f>
        <v>-10</v>
      </c>
    </row>
    <row r="30" spans="2:20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13">
        <v>10</v>
      </c>
      <c r="R30" s="14">
        <f>T29</f>
        <v>-10</v>
      </c>
      <c r="S30" s="9"/>
      <c r="T30" s="11"/>
    </row>
    <row r="31" spans="2:20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1"/>
    </row>
    <row r="32" spans="2:20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15">
        <v>0.7</v>
      </c>
      <c r="R32" s="9"/>
      <c r="S32" s="9"/>
      <c r="T32" s="11"/>
    </row>
    <row r="33" spans="2:20" ht="19"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10" t="s">
        <v>27</v>
      </c>
      <c r="R33" s="9"/>
      <c r="S33" s="9"/>
      <c r="T33" s="11"/>
    </row>
    <row r="34" spans="2:20"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22">
        <f>SUM(E37,I42,M37,Q35)</f>
        <v>28</v>
      </c>
    </row>
    <row r="35" spans="2:20" ht="19">
      <c r="B35" s="8"/>
      <c r="C35" s="9"/>
      <c r="D35" s="9"/>
      <c r="E35" s="10" t="s">
        <v>18</v>
      </c>
      <c r="F35" s="9"/>
      <c r="G35" s="9"/>
      <c r="H35" s="9"/>
      <c r="I35" s="9"/>
      <c r="J35" s="9"/>
      <c r="K35" s="9"/>
      <c r="L35" s="9"/>
      <c r="M35" s="10" t="s">
        <v>29</v>
      </c>
      <c r="N35" s="9"/>
      <c r="O35" s="9"/>
      <c r="P35" s="9"/>
      <c r="Q35" s="13">
        <v>50</v>
      </c>
      <c r="R35" s="14">
        <f>T34</f>
        <v>28</v>
      </c>
      <c r="S35" s="9"/>
      <c r="T35" s="11"/>
    </row>
    <row r="36" spans="2:20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1"/>
    </row>
    <row r="37" spans="2:20">
      <c r="B37" s="8"/>
      <c r="C37" s="9"/>
      <c r="D37" s="9"/>
      <c r="E37" s="13">
        <v>-20</v>
      </c>
      <c r="F37" s="14">
        <f>IF(ABS(1-(I14+I39+I54))&lt;=0.00001,I14*J17+I39*J42+I54*J57,NA())</f>
        <v>17.399999999999999</v>
      </c>
      <c r="G37" s="9"/>
      <c r="H37" s="9"/>
      <c r="I37" s="9"/>
      <c r="J37" s="9"/>
      <c r="K37" s="9"/>
      <c r="L37" s="9"/>
      <c r="M37" s="13">
        <v>-2</v>
      </c>
      <c r="N37" s="14">
        <f>IF(ABS(1-(Q32+Q37))&lt;=0.00001,Q32*R35+Q37*R40,NA())</f>
        <v>15.999999999999998</v>
      </c>
      <c r="O37" s="9"/>
      <c r="P37" s="9"/>
      <c r="Q37" s="15">
        <v>0.3</v>
      </c>
      <c r="R37" s="9"/>
      <c r="S37" s="9"/>
      <c r="T37" s="11"/>
    </row>
    <row r="38" spans="2:20" ht="19"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10" t="s">
        <v>28</v>
      </c>
      <c r="R38" s="9"/>
      <c r="S38" s="9"/>
      <c r="T38" s="11"/>
    </row>
    <row r="39" spans="2:20">
      <c r="B39" s="8"/>
      <c r="C39" s="9"/>
      <c r="D39" s="9"/>
      <c r="E39" s="9"/>
      <c r="F39" s="9"/>
      <c r="G39" s="9"/>
      <c r="H39" s="9"/>
      <c r="I39" s="15">
        <v>0.35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22">
        <f>SUM(E37,I42,M37,Q40)</f>
        <v>-12</v>
      </c>
    </row>
    <row r="40" spans="2:20" ht="19">
      <c r="B40" s="8"/>
      <c r="C40" s="9"/>
      <c r="D40" s="9"/>
      <c r="E40" s="9"/>
      <c r="F40" s="9"/>
      <c r="G40" s="9"/>
      <c r="H40" s="9"/>
      <c r="I40" s="10" t="s">
        <v>22</v>
      </c>
      <c r="J40" s="9"/>
      <c r="K40" s="9"/>
      <c r="L40" s="9"/>
      <c r="M40" s="9"/>
      <c r="N40" s="9"/>
      <c r="O40" s="9"/>
      <c r="P40" s="9"/>
      <c r="Q40" s="13">
        <v>10</v>
      </c>
      <c r="R40" s="14">
        <f>T39</f>
        <v>-12</v>
      </c>
      <c r="S40" s="9"/>
      <c r="T40" s="11"/>
    </row>
    <row r="41" spans="2:20">
      <c r="B41" s="8"/>
      <c r="C41" s="9"/>
      <c r="D41" s="9"/>
      <c r="E41" s="9"/>
      <c r="F41" s="9"/>
      <c r="G41" s="9"/>
      <c r="H41" s="9"/>
      <c r="I41" s="9"/>
      <c r="J41" s="9"/>
      <c r="K41" s="9">
        <f>IF(J42=N37,1,IF(J42=N47,2))</f>
        <v>1</v>
      </c>
      <c r="L41" s="9"/>
      <c r="M41" s="9"/>
      <c r="N41" s="9"/>
      <c r="O41" s="9"/>
      <c r="P41" s="9"/>
      <c r="Q41" s="9"/>
      <c r="R41" s="9"/>
      <c r="S41" s="9"/>
      <c r="T41" s="11"/>
    </row>
    <row r="42" spans="2:20">
      <c r="B42" s="8"/>
      <c r="C42" s="9"/>
      <c r="D42" s="9"/>
      <c r="E42" s="9"/>
      <c r="F42" s="9"/>
      <c r="G42" s="9"/>
      <c r="H42" s="9"/>
      <c r="I42" s="13">
        <v>0</v>
      </c>
      <c r="J42" s="14">
        <f>MAX(N37,N47)</f>
        <v>15.999999999999998</v>
      </c>
      <c r="K42" s="9"/>
      <c r="L42" s="9"/>
      <c r="M42" s="9"/>
      <c r="N42" s="9"/>
      <c r="O42" s="9"/>
      <c r="P42" s="9"/>
      <c r="Q42" s="15">
        <v>0.3</v>
      </c>
      <c r="R42" s="9"/>
      <c r="S42" s="9"/>
      <c r="T42" s="11"/>
    </row>
    <row r="43" spans="2:20" ht="19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10" t="s">
        <v>27</v>
      </c>
      <c r="R43" s="9"/>
      <c r="S43" s="9"/>
      <c r="T43" s="11"/>
    </row>
    <row r="44" spans="2:20"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2">
        <f>SUM(E37,I42,M47,Q45)</f>
        <v>30</v>
      </c>
    </row>
    <row r="45" spans="2:20" ht="19"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10" t="s">
        <v>26</v>
      </c>
      <c r="N45" s="9"/>
      <c r="O45" s="9"/>
      <c r="P45" s="9"/>
      <c r="Q45" s="13">
        <v>50</v>
      </c>
      <c r="R45" s="14">
        <f>T44</f>
        <v>30</v>
      </c>
      <c r="S45" s="9"/>
      <c r="T45" s="11"/>
    </row>
    <row r="46" spans="2:20"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1"/>
    </row>
    <row r="47" spans="2:20"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13">
        <v>0</v>
      </c>
      <c r="N47" s="14">
        <f>IF(ABS(1-(Q42+Q47))&lt;=0.00001,Q42*R45+Q47*R50,NA())</f>
        <v>2</v>
      </c>
      <c r="O47" s="9"/>
      <c r="P47" s="9"/>
      <c r="Q47" s="15">
        <v>0.7</v>
      </c>
      <c r="R47" s="9"/>
      <c r="S47" s="9"/>
      <c r="T47" s="11"/>
    </row>
    <row r="48" spans="2:20" ht="19"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10" t="s">
        <v>28</v>
      </c>
      <c r="R48" s="9"/>
      <c r="S48" s="9"/>
      <c r="T48" s="11"/>
    </row>
    <row r="49" spans="2:20"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2">
        <f>SUM(E37,I42,M47,Q50)</f>
        <v>-10</v>
      </c>
    </row>
    <row r="50" spans="2:20">
      <c r="B50" s="8"/>
      <c r="C50" s="9">
        <f>IF(B51=F37,1,IF(B51=F65,2))</f>
        <v>1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3">
        <v>10</v>
      </c>
      <c r="R50" s="14">
        <f>T49</f>
        <v>-10</v>
      </c>
      <c r="S50" s="9"/>
      <c r="T50" s="11"/>
    </row>
    <row r="51" spans="2:20">
      <c r="B51" s="16">
        <f>MAX(F37,F65)</f>
        <v>17.399999999999999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1"/>
    </row>
    <row r="52" spans="2:20"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15">
        <v>0.95</v>
      </c>
      <c r="N52" s="9"/>
      <c r="O52" s="9"/>
      <c r="P52" s="9"/>
      <c r="Q52" s="9"/>
      <c r="R52" s="9"/>
      <c r="S52" s="9"/>
      <c r="T52" s="11"/>
    </row>
    <row r="53" spans="2:20" ht="19"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10" t="s">
        <v>27</v>
      </c>
      <c r="N53" s="9"/>
      <c r="O53" s="9"/>
      <c r="P53" s="9"/>
      <c r="Q53" s="9"/>
      <c r="R53" s="9"/>
      <c r="S53" s="9"/>
      <c r="T53" s="11"/>
    </row>
    <row r="54" spans="2:20">
      <c r="B54" s="8"/>
      <c r="C54" s="9"/>
      <c r="D54" s="9"/>
      <c r="E54" s="9"/>
      <c r="F54" s="9"/>
      <c r="G54" s="9"/>
      <c r="H54" s="9"/>
      <c r="I54" s="15">
        <v>0.25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22">
        <f>SUM(E37,I57,M55)</f>
        <v>30</v>
      </c>
    </row>
    <row r="55" spans="2:20" ht="19">
      <c r="B55" s="8"/>
      <c r="C55" s="9"/>
      <c r="D55" s="9"/>
      <c r="E55" s="9"/>
      <c r="F55" s="9"/>
      <c r="G55" s="9"/>
      <c r="H55" s="9"/>
      <c r="I55" s="10" t="s">
        <v>23</v>
      </c>
      <c r="J55" s="9"/>
      <c r="K55" s="9"/>
      <c r="L55" s="9"/>
      <c r="M55" s="13">
        <f>50</f>
        <v>50</v>
      </c>
      <c r="N55" s="14">
        <f>T54</f>
        <v>30</v>
      </c>
      <c r="O55" s="9"/>
      <c r="P55" s="9"/>
      <c r="Q55" s="9"/>
      <c r="R55" s="9"/>
      <c r="S55" s="9"/>
      <c r="T55" s="11"/>
    </row>
    <row r="56" spans="2:20"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1"/>
    </row>
    <row r="57" spans="2:20">
      <c r="B57" s="8"/>
      <c r="C57" s="9"/>
      <c r="D57" s="9"/>
      <c r="E57" s="9"/>
      <c r="F57" s="9"/>
      <c r="G57" s="9"/>
      <c r="H57" s="9"/>
      <c r="I57" s="13">
        <v>0</v>
      </c>
      <c r="J57" s="14">
        <f>IF(ABS(1-(M52+M57))&lt;=0.00001,M52*N55+M57*N60,NA())</f>
        <v>28</v>
      </c>
      <c r="K57" s="9"/>
      <c r="L57" s="9"/>
      <c r="M57" s="15">
        <v>0.05</v>
      </c>
      <c r="N57" s="9"/>
      <c r="O57" s="9"/>
      <c r="P57" s="9"/>
      <c r="Q57" s="9"/>
      <c r="R57" s="9"/>
      <c r="S57" s="9"/>
      <c r="T57" s="11"/>
    </row>
    <row r="58" spans="2:20" ht="19"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10" t="s">
        <v>28</v>
      </c>
      <c r="N58" s="9"/>
      <c r="O58" s="9"/>
      <c r="P58" s="9"/>
      <c r="Q58" s="9"/>
      <c r="R58" s="9"/>
      <c r="S58" s="9"/>
      <c r="T58" s="11"/>
    </row>
    <row r="59" spans="2:20"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22">
        <f>SUM(E37,I57,M60)</f>
        <v>-10</v>
      </c>
    </row>
    <row r="60" spans="2:20"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13">
        <v>10</v>
      </c>
      <c r="N60" s="14">
        <f>T59</f>
        <v>-10</v>
      </c>
      <c r="O60" s="9"/>
      <c r="P60" s="9"/>
      <c r="Q60" s="9"/>
      <c r="R60" s="9"/>
      <c r="S60" s="9"/>
      <c r="T60" s="11"/>
    </row>
    <row r="61" spans="2:20"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11"/>
    </row>
    <row r="62" spans="2:20"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11"/>
    </row>
    <row r="63" spans="2:20" ht="19">
      <c r="B63" s="8"/>
      <c r="C63" s="9"/>
      <c r="D63" s="9"/>
      <c r="E63" s="10" t="s">
        <v>19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11"/>
    </row>
    <row r="64" spans="2:20"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12">
        <f>SUM(E65)</f>
        <v>0</v>
      </c>
    </row>
    <row r="65" spans="2:20" ht="17" thickBot="1">
      <c r="B65" s="17"/>
      <c r="C65" s="18"/>
      <c r="D65" s="18"/>
      <c r="E65" s="19">
        <v>0</v>
      </c>
      <c r="F65" s="20">
        <f>T64</f>
        <v>0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21"/>
    </row>
    <row r="66" spans="2:20">
      <c r="E66" s="3" t="s">
        <v>30</v>
      </c>
    </row>
    <row r="67" spans="2:20">
      <c r="E67" t="s">
        <v>31</v>
      </c>
    </row>
    <row r="1000" spans="190:204">
      <c r="GH1000" s="1" t="s">
        <v>0</v>
      </c>
      <c r="GI1000" s="1" t="s">
        <v>1</v>
      </c>
      <c r="GJ1000" s="1" t="s">
        <v>2</v>
      </c>
      <c r="GK1000" s="1" t="s">
        <v>3</v>
      </c>
      <c r="GL1000" s="1" t="s">
        <v>5</v>
      </c>
      <c r="GM1000" s="1" t="s">
        <v>6</v>
      </c>
      <c r="GN1000" s="1" t="s">
        <v>7</v>
      </c>
      <c r="GO1000" s="1" t="s">
        <v>8</v>
      </c>
      <c r="GP1000" s="1" t="s">
        <v>9</v>
      </c>
      <c r="GQ1000" s="1" t="s">
        <v>10</v>
      </c>
      <c r="GR1000" s="1" t="s">
        <v>11</v>
      </c>
      <c r="GS1000" s="1" t="s">
        <v>12</v>
      </c>
      <c r="GT1000" s="1" t="s">
        <v>13</v>
      </c>
      <c r="GU1000" s="1" t="s">
        <v>14</v>
      </c>
      <c r="GV1000" s="1" t="s">
        <v>15</v>
      </c>
    </row>
    <row r="1001" spans="190:204">
      <c r="GH1001" s="1">
        <v>0</v>
      </c>
      <c r="GI1001" s="1" t="s">
        <v>4</v>
      </c>
      <c r="GJ1001" s="1">
        <v>0</v>
      </c>
      <c r="GK1001" s="1">
        <v>0</v>
      </c>
      <c r="GL1001" s="1">
        <v>0</v>
      </c>
      <c r="GM1001" s="1" t="s">
        <v>16</v>
      </c>
      <c r="GN1001" s="1">
        <v>2</v>
      </c>
      <c r="GO1001" s="1">
        <v>1</v>
      </c>
      <c r="GP1001" s="1">
        <v>2</v>
      </c>
      <c r="GQ1001" s="1">
        <v>0</v>
      </c>
      <c r="GR1001" s="1">
        <v>0</v>
      </c>
      <c r="GS1001" s="1">
        <v>0</v>
      </c>
      <c r="GT1001" s="2">
        <v>48</v>
      </c>
      <c r="GU1001" s="2">
        <v>1</v>
      </c>
      <c r="GV1001" s="2" t="b">
        <v>1</v>
      </c>
    </row>
    <row r="1002" spans="190:204">
      <c r="GH1002" s="1">
        <v>1</v>
      </c>
      <c r="GK1002">
        <v>0</v>
      </c>
      <c r="GL1002" s="1">
        <v>0</v>
      </c>
      <c r="GM1002" s="1" t="s">
        <v>20</v>
      </c>
      <c r="GN1002" s="1">
        <v>3</v>
      </c>
      <c r="GO1002" s="1">
        <v>3</v>
      </c>
      <c r="GP1002" s="1">
        <v>4</v>
      </c>
      <c r="GQ1002" s="1">
        <v>5</v>
      </c>
      <c r="GR1002" s="1">
        <v>0</v>
      </c>
      <c r="GS1002" s="1">
        <v>0</v>
      </c>
      <c r="GT1002" s="2">
        <v>34</v>
      </c>
      <c r="GU1002" s="2">
        <v>5</v>
      </c>
      <c r="GV1002" s="2" t="b">
        <v>1</v>
      </c>
    </row>
    <row r="1003" spans="190:204">
      <c r="GH1003" s="1">
        <v>2</v>
      </c>
      <c r="GK1003">
        <v>0</v>
      </c>
      <c r="GL1003" s="1">
        <v>0</v>
      </c>
      <c r="GM1003" s="1" t="s">
        <v>17</v>
      </c>
      <c r="GN1003" s="1">
        <v>0</v>
      </c>
      <c r="GO1003" s="1">
        <v>0</v>
      </c>
      <c r="GP1003" s="1">
        <v>0</v>
      </c>
      <c r="GQ1003" s="1">
        <v>0</v>
      </c>
      <c r="GR1003" s="1">
        <v>0</v>
      </c>
      <c r="GS1003" s="1">
        <v>0</v>
      </c>
      <c r="GT1003" s="2">
        <v>62</v>
      </c>
      <c r="GU1003" s="2">
        <v>5</v>
      </c>
      <c r="GV1003" s="2" t="b">
        <v>1</v>
      </c>
    </row>
    <row r="1004" spans="190:204">
      <c r="GH1004">
        <v>3</v>
      </c>
      <c r="GL1004">
        <v>1</v>
      </c>
      <c r="GM1004" t="s">
        <v>16</v>
      </c>
      <c r="GN1004">
        <v>3</v>
      </c>
      <c r="GO1004">
        <v>6</v>
      </c>
      <c r="GP1004">
        <v>7</v>
      </c>
      <c r="GQ1004">
        <v>8</v>
      </c>
      <c r="GR1004">
        <v>0</v>
      </c>
      <c r="GS1004">
        <v>0</v>
      </c>
      <c r="GT1004">
        <v>14</v>
      </c>
      <c r="GU1004">
        <v>9</v>
      </c>
      <c r="GV1004" t="b">
        <v>1</v>
      </c>
    </row>
    <row r="1005" spans="190:204">
      <c r="GH1005">
        <v>4</v>
      </c>
      <c r="GL1005">
        <v>1</v>
      </c>
      <c r="GM1005" t="s">
        <v>16</v>
      </c>
      <c r="GN1005">
        <v>2</v>
      </c>
      <c r="GO1005">
        <v>15</v>
      </c>
      <c r="GP1005">
        <v>16</v>
      </c>
      <c r="GQ1005">
        <v>0</v>
      </c>
      <c r="GR1005">
        <v>0</v>
      </c>
      <c r="GS1005">
        <v>0</v>
      </c>
      <c r="GT1005">
        <v>39</v>
      </c>
      <c r="GU1005">
        <v>9</v>
      </c>
      <c r="GV1005" t="b">
        <v>1</v>
      </c>
    </row>
    <row r="1006" spans="190:204">
      <c r="GH1006">
        <v>5</v>
      </c>
      <c r="GL1006">
        <v>1</v>
      </c>
      <c r="GM1006" t="s">
        <v>20</v>
      </c>
      <c r="GN1006">
        <v>2</v>
      </c>
      <c r="GO1006">
        <v>21</v>
      </c>
      <c r="GP1006">
        <v>22</v>
      </c>
      <c r="GQ1006">
        <v>0</v>
      </c>
      <c r="GR1006">
        <v>0</v>
      </c>
      <c r="GS1006">
        <v>0</v>
      </c>
      <c r="GT1006">
        <v>54</v>
      </c>
      <c r="GU1006">
        <v>9</v>
      </c>
      <c r="GV1006" t="b">
        <v>1</v>
      </c>
    </row>
    <row r="1007" spans="190:204">
      <c r="GH1007">
        <v>6</v>
      </c>
      <c r="GK1007">
        <v>0</v>
      </c>
      <c r="GL1007">
        <v>3</v>
      </c>
      <c r="GM1007" t="s">
        <v>20</v>
      </c>
      <c r="GN1007">
        <v>2</v>
      </c>
      <c r="GO1007">
        <v>9</v>
      </c>
      <c r="GP1007">
        <v>10</v>
      </c>
      <c r="GQ1007">
        <v>0</v>
      </c>
      <c r="GR1007">
        <v>0</v>
      </c>
      <c r="GS1007">
        <v>0</v>
      </c>
      <c r="GT1007">
        <v>4</v>
      </c>
      <c r="GU1007">
        <v>13</v>
      </c>
      <c r="GV1007" t="b">
        <v>1</v>
      </c>
    </row>
    <row r="1008" spans="190:204">
      <c r="GH1008">
        <v>7</v>
      </c>
      <c r="GK1008">
        <v>0</v>
      </c>
      <c r="GL1008">
        <v>3</v>
      </c>
      <c r="GM1008" t="s">
        <v>20</v>
      </c>
      <c r="GN1008">
        <v>2</v>
      </c>
      <c r="GO1008">
        <v>11</v>
      </c>
      <c r="GP1008">
        <v>12</v>
      </c>
      <c r="GQ1008">
        <v>0</v>
      </c>
      <c r="GR1008">
        <v>0</v>
      </c>
      <c r="GS1008">
        <v>0</v>
      </c>
      <c r="GT1008">
        <v>14</v>
      </c>
      <c r="GU1008">
        <v>13</v>
      </c>
      <c r="GV1008" t="b">
        <v>1</v>
      </c>
    </row>
    <row r="1009" spans="190:204">
      <c r="GH1009">
        <v>8</v>
      </c>
      <c r="GK1009">
        <v>0</v>
      </c>
      <c r="GL1009">
        <v>3</v>
      </c>
      <c r="GM1009" t="s">
        <v>20</v>
      </c>
      <c r="GN1009">
        <v>2</v>
      </c>
      <c r="GO1009">
        <v>13</v>
      </c>
      <c r="GP1009">
        <v>14</v>
      </c>
      <c r="GQ1009">
        <v>0</v>
      </c>
      <c r="GR1009">
        <v>0</v>
      </c>
      <c r="GS1009">
        <v>0</v>
      </c>
      <c r="GT1009">
        <v>24</v>
      </c>
      <c r="GU1009">
        <v>13</v>
      </c>
      <c r="GV1009" t="b">
        <v>1</v>
      </c>
    </row>
    <row r="1010" spans="190:204">
      <c r="GH1010">
        <v>9</v>
      </c>
      <c r="GL1010">
        <v>6</v>
      </c>
      <c r="GM1010" t="s">
        <v>17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2</v>
      </c>
      <c r="GU1010">
        <v>17</v>
      </c>
      <c r="GV1010" t="b">
        <v>1</v>
      </c>
    </row>
    <row r="1011" spans="190:204">
      <c r="GH1011">
        <v>10</v>
      </c>
      <c r="GL1011">
        <v>6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7</v>
      </c>
      <c r="GU1011">
        <v>17</v>
      </c>
      <c r="GV1011" t="b">
        <v>1</v>
      </c>
    </row>
    <row r="1012" spans="190:204">
      <c r="GH1012">
        <v>11</v>
      </c>
      <c r="GL1012">
        <v>7</v>
      </c>
      <c r="GM1012" t="s">
        <v>17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12</v>
      </c>
      <c r="GU1012">
        <v>17</v>
      </c>
      <c r="GV1012" t="b">
        <v>1</v>
      </c>
    </row>
    <row r="1013" spans="190:204">
      <c r="GH1013">
        <v>12</v>
      </c>
      <c r="GL1013">
        <v>7</v>
      </c>
      <c r="GM1013" t="s">
        <v>17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17</v>
      </c>
      <c r="GU1013">
        <v>17</v>
      </c>
      <c r="GV1013" t="b">
        <v>1</v>
      </c>
    </row>
    <row r="1014" spans="190:204">
      <c r="GH1014">
        <v>13</v>
      </c>
      <c r="GL1014">
        <v>8</v>
      </c>
      <c r="GM1014" t="s">
        <v>17</v>
      </c>
      <c r="GN1014">
        <v>0</v>
      </c>
      <c r="GO1014">
        <v>0</v>
      </c>
      <c r="GP1014">
        <v>0</v>
      </c>
      <c r="GQ1014">
        <v>0</v>
      </c>
      <c r="GR1014">
        <v>0</v>
      </c>
      <c r="GS1014">
        <v>0</v>
      </c>
      <c r="GT1014">
        <v>22</v>
      </c>
      <c r="GU1014">
        <v>17</v>
      </c>
      <c r="GV1014" t="b">
        <v>1</v>
      </c>
    </row>
    <row r="1015" spans="190:204">
      <c r="GH1015">
        <v>14</v>
      </c>
      <c r="GL1015">
        <v>8</v>
      </c>
      <c r="GM1015" t="s">
        <v>17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27</v>
      </c>
      <c r="GU1015">
        <v>17</v>
      </c>
      <c r="GV1015" t="b">
        <v>1</v>
      </c>
    </row>
    <row r="1016" spans="190:204">
      <c r="GH1016">
        <v>15</v>
      </c>
      <c r="GK1016">
        <v>0</v>
      </c>
      <c r="GL1016">
        <v>4</v>
      </c>
      <c r="GM1016" t="s">
        <v>20</v>
      </c>
      <c r="GN1016">
        <v>2</v>
      </c>
      <c r="GO1016">
        <v>17</v>
      </c>
      <c r="GP1016">
        <v>18</v>
      </c>
      <c r="GQ1016">
        <v>0</v>
      </c>
      <c r="GR1016">
        <v>0</v>
      </c>
      <c r="GS1016">
        <v>0</v>
      </c>
      <c r="GT1016">
        <v>34</v>
      </c>
      <c r="GU1016">
        <v>13</v>
      </c>
      <c r="GV1016" t="b">
        <v>1</v>
      </c>
    </row>
    <row r="1017" spans="190:204">
      <c r="GH1017">
        <v>16</v>
      </c>
      <c r="GK1017">
        <v>0</v>
      </c>
      <c r="GL1017">
        <v>4</v>
      </c>
      <c r="GM1017" t="s">
        <v>20</v>
      </c>
      <c r="GN1017">
        <v>2</v>
      </c>
      <c r="GO1017">
        <v>19</v>
      </c>
      <c r="GP1017">
        <v>20</v>
      </c>
      <c r="GQ1017">
        <v>0</v>
      </c>
      <c r="GR1017">
        <v>0</v>
      </c>
      <c r="GS1017">
        <v>0</v>
      </c>
      <c r="GT1017">
        <v>44</v>
      </c>
      <c r="GU1017">
        <v>13</v>
      </c>
      <c r="GV1017" t="b">
        <v>1</v>
      </c>
    </row>
    <row r="1018" spans="190:204">
      <c r="GH1018">
        <v>17</v>
      </c>
      <c r="GL1018">
        <v>15</v>
      </c>
      <c r="GM1018" t="s">
        <v>17</v>
      </c>
      <c r="GN1018">
        <v>0</v>
      </c>
      <c r="GO1018">
        <v>0</v>
      </c>
      <c r="GP1018">
        <v>0</v>
      </c>
      <c r="GQ1018">
        <v>0</v>
      </c>
      <c r="GR1018">
        <v>0</v>
      </c>
      <c r="GS1018">
        <v>0</v>
      </c>
      <c r="GT1018">
        <v>32</v>
      </c>
      <c r="GU1018">
        <v>17</v>
      </c>
      <c r="GV1018" t="b">
        <v>1</v>
      </c>
    </row>
    <row r="1019" spans="190:204">
      <c r="GH1019">
        <v>18</v>
      </c>
      <c r="GL1019">
        <v>15</v>
      </c>
      <c r="GM1019" t="s">
        <v>17</v>
      </c>
      <c r="GN1019">
        <v>0</v>
      </c>
      <c r="GO1019">
        <v>0</v>
      </c>
      <c r="GP1019">
        <v>0</v>
      </c>
      <c r="GQ1019">
        <v>0</v>
      </c>
      <c r="GR1019">
        <v>0</v>
      </c>
      <c r="GS1019">
        <v>0</v>
      </c>
      <c r="GT1019">
        <v>37</v>
      </c>
      <c r="GU1019">
        <v>17</v>
      </c>
      <c r="GV1019" t="b">
        <v>1</v>
      </c>
    </row>
    <row r="1020" spans="190:204">
      <c r="GH1020">
        <v>19</v>
      </c>
      <c r="GL1020">
        <v>16</v>
      </c>
      <c r="GM1020" t="s">
        <v>17</v>
      </c>
      <c r="GN1020">
        <v>0</v>
      </c>
      <c r="GO1020">
        <v>0</v>
      </c>
      <c r="GP1020">
        <v>0</v>
      </c>
      <c r="GQ1020">
        <v>0</v>
      </c>
      <c r="GR1020">
        <v>0</v>
      </c>
      <c r="GS1020">
        <v>0</v>
      </c>
      <c r="GT1020">
        <v>42</v>
      </c>
      <c r="GU1020">
        <v>17</v>
      </c>
      <c r="GV1020" t="b">
        <v>1</v>
      </c>
    </row>
    <row r="1021" spans="190:204">
      <c r="GH1021">
        <v>20</v>
      </c>
      <c r="GL1021">
        <v>16</v>
      </c>
      <c r="GM1021" t="s">
        <v>17</v>
      </c>
      <c r="GN1021">
        <v>0</v>
      </c>
      <c r="GO1021">
        <v>0</v>
      </c>
      <c r="GP1021">
        <v>0</v>
      </c>
      <c r="GQ1021">
        <v>0</v>
      </c>
      <c r="GR1021">
        <v>0</v>
      </c>
      <c r="GS1021">
        <v>0</v>
      </c>
      <c r="GT1021">
        <v>47</v>
      </c>
      <c r="GU1021">
        <v>17</v>
      </c>
      <c r="GV1021" t="b">
        <v>1</v>
      </c>
    </row>
    <row r="1022" spans="190:204">
      <c r="GH1022">
        <v>21</v>
      </c>
      <c r="GL1022">
        <v>5</v>
      </c>
      <c r="GM1022" t="s">
        <v>17</v>
      </c>
      <c r="GN1022">
        <v>0</v>
      </c>
      <c r="GO1022">
        <v>0</v>
      </c>
      <c r="GP1022">
        <v>0</v>
      </c>
      <c r="GQ1022">
        <v>0</v>
      </c>
      <c r="GR1022">
        <v>0</v>
      </c>
      <c r="GS1022">
        <v>0</v>
      </c>
      <c r="GT1022">
        <v>52</v>
      </c>
      <c r="GU1022">
        <v>13</v>
      </c>
      <c r="GV1022" t="b">
        <v>1</v>
      </c>
    </row>
    <row r="1023" spans="190:204">
      <c r="GH1023">
        <v>22</v>
      </c>
      <c r="GL1023">
        <v>5</v>
      </c>
      <c r="GM1023" t="s">
        <v>17</v>
      </c>
      <c r="GN1023">
        <v>0</v>
      </c>
      <c r="GO1023">
        <v>0</v>
      </c>
      <c r="GP1023">
        <v>0</v>
      </c>
      <c r="GQ1023">
        <v>0</v>
      </c>
      <c r="GR1023">
        <v>0</v>
      </c>
      <c r="GS1023">
        <v>0</v>
      </c>
      <c r="GT1023">
        <v>57</v>
      </c>
      <c r="GU1023">
        <v>13</v>
      </c>
      <c r="GV1023" t="b">
        <v>1</v>
      </c>
    </row>
  </sheetData>
  <pageMargins left="0.7" right="0.7" top="0.75" bottom="0.75" header="0.3" footer="0.3"/>
  <pageSetup scale="54" orientation="portrait" horizontalDpi="0" verticalDpi="0"/>
  <headerFooter>
    <oddHeader>&amp;A</oddHeader>
    <oddFooter>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307C-94F8-7A4A-939C-2C0EF184D122}">
  <sheetPr>
    <pageSetUpPr fitToPage="1"/>
  </sheetPr>
  <dimension ref="A2:H10"/>
  <sheetViews>
    <sheetView tabSelected="1" workbookViewId="0">
      <selection activeCell="B4" sqref="B4"/>
    </sheetView>
  </sheetViews>
  <sheetFormatPr baseColWidth="10" defaultRowHeight="16"/>
  <cols>
    <col min="1" max="1" width="20.1640625" bestFit="1" customWidth="1"/>
  </cols>
  <sheetData>
    <row r="2" spans="1:8">
      <c r="B2" s="3" t="s">
        <v>33</v>
      </c>
    </row>
    <row r="3" spans="1:8">
      <c r="B3" t="s">
        <v>40</v>
      </c>
    </row>
    <row r="4" spans="1:8">
      <c r="B4" t="s">
        <v>34</v>
      </c>
    </row>
    <row r="5" spans="1:8">
      <c r="B5" t="s">
        <v>35</v>
      </c>
    </row>
    <row r="6" spans="1:8">
      <c r="B6" t="s">
        <v>36</v>
      </c>
    </row>
    <row r="7" spans="1:8" ht="17" thickBot="1"/>
    <row r="8" spans="1:8" ht="17" thickBot="1">
      <c r="B8" s="26" t="s">
        <v>37</v>
      </c>
      <c r="C8" s="27"/>
      <c r="D8" s="27"/>
      <c r="E8" s="27"/>
      <c r="F8" s="27"/>
      <c r="G8" s="28"/>
    </row>
    <row r="9" spans="1:8">
      <c r="A9" s="29" t="s">
        <v>39</v>
      </c>
      <c r="B9" s="24">
        <v>-20</v>
      </c>
      <c r="C9" s="24">
        <v>-12</v>
      </c>
      <c r="D9" s="24">
        <v>-10</v>
      </c>
      <c r="E9" s="24">
        <v>20</v>
      </c>
      <c r="F9" s="24">
        <v>28</v>
      </c>
      <c r="G9" s="24">
        <v>30</v>
      </c>
    </row>
    <row r="10" spans="1:8">
      <c r="A10" s="29" t="s">
        <v>38</v>
      </c>
      <c r="B10" s="25">
        <f>0.2*0.4</f>
        <v>8.0000000000000016E-2</v>
      </c>
      <c r="C10" s="25">
        <f>0.3*0.35</f>
        <v>0.105</v>
      </c>
      <c r="D10" s="25">
        <f>0.05*0.25</f>
        <v>1.2500000000000001E-2</v>
      </c>
      <c r="E10" s="25">
        <f>0.8*0.4</f>
        <v>0.32000000000000006</v>
      </c>
      <c r="F10" s="25">
        <f>0.7*0.35</f>
        <v>0.24499999999999997</v>
      </c>
      <c r="G10" s="25">
        <f>0.95*0.25</f>
        <v>0.23749999999999999</v>
      </c>
      <c r="H10" s="23"/>
    </row>
  </sheetData>
  <mergeCells count="1">
    <mergeCell ref="B8:G8"/>
  </mergeCells>
  <pageMargins left="0.7" right="0.7" top="0.75" bottom="0.75" header="0.3" footer="0.3"/>
  <pageSetup scale="79" orientation="portrait" horizontalDpi="0" verticalDpi="0"/>
  <headerFooter>
    <oddHeader>&amp;A</oddHeader>
    <oddFooter>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SM's Decision Tree</vt:lpstr>
      <vt:lpstr>SM's Strategy and Risk Profile</vt:lpstr>
      <vt:lpstr>'SM''s Decision Tree'!Print_Area</vt:lpstr>
      <vt:lpstr>'SM''s Decision Tree'!TreeData</vt:lpstr>
      <vt:lpstr>'SM''s Decision Tree'!TreeDiagBase</vt:lpstr>
      <vt:lpstr>'SM''s Decision Tree'!TreeDiagram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 Jones</dc:creator>
  <cp:lastModifiedBy>Henry H Jones</cp:lastModifiedBy>
  <dcterms:created xsi:type="dcterms:W3CDTF">2019-06-25T17:55:12Z</dcterms:created>
  <dcterms:modified xsi:type="dcterms:W3CDTF">2019-06-25T19:05:06Z</dcterms:modified>
</cp:coreProperties>
</file>