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26812"/>
  <workbookPr/>
  <mc:AlternateContent>
    <mc:Choice Requires="x15">
      <x15ac:absPath xmlns:x15ac="http://schemas.microsoft.com/office/spreadsheetml/2010/11/ac" url="/Users/northsailor/Downloads/work/src/main/resources/templates/excel/"/>
    </mc:Choice>
  </mc:AlternateContent>
  <bookViews>
    <workbookView activeTab="3" firstSheet="1" windowHeight="16340" windowWidth="28800" xWindow="0" yWindow="460"/>
  </bookViews>
  <sheets>
    <sheet name="方案(吴金玲)" r:id="rId1" sheetId="5" state="hidden"/>
    <sheet name="文章汇总" r:id="rId2" sheetId="14"/>
    <sheet name="工作量绩效" r:id="rId3" sheetId="7"/>
    <sheet name="公式" r:id="rId4" sheetId="8"/>
    <sheet name="方案(助教)" r:id="rId5" sheetId="11"/>
  </sheets>
  <definedNames>
    <definedName hidden="1" localSheetId="1" name="_xlnm._FilterDatabase">文章汇总!$B$1:$B$11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7" r="L47"/>
  <c i="7" r="H45"/>
  <c i="7" r="G44"/>
  <c i="7" r="G45"/>
  <c i="7" r="H44"/>
  <c i="7" r="M44"/>
  <c i="7" r="M45"/>
  <c i="7" r="K44"/>
  <c i="7" r="K48"/>
  <c i="7" r="K45"/>
  <c i="7" r="J44"/>
  <c i="7" r="J48"/>
  <c i="7" r="I44"/>
  <c i="7" r="I48"/>
  <c i="7" r="M46"/>
  <c i="7" r="L46"/>
  <c i="7" r="H48"/>
  <c i="7" r="G48"/>
  <c i="7" r="N48"/>
  <c i="7" r="M47"/>
  <c i="7" r="M48"/>
  <c i="7" r="L44"/>
  <c i="7" r="L48"/>
  <c i="7" r="I45"/>
  <c i="7" r="L45"/>
  <c i="7" r="J45"/>
  <c i="7" r="N44"/>
  <c i="7" r="N45"/>
</calcChain>
</file>

<file path=xl/comments1.xml><?xml version="1.0" encoding="utf-8"?>
<comments xmlns="http://schemas.openxmlformats.org/spreadsheetml/2006/main">
  <authors>
    <author>Microsoft Office 用户</author>
    <author>作者</author>
  </authors>
  <commentList>
    <comment authorId="1" ref="BY1">
      <text>
        <r>
          <rPr>
            <b/>
            <sz val="9"/>
            <color indexed="81"/>
            <rFont val="宋体"/>
            <family val="3"/>
            <charset val="134"/>
          </rPr>
          <t>此列数据为了统一使用一个分值，按照实际数据折算后显示的</t>
        </r>
      </text>
    </comment>
    <comment authorId="1" ref="E2">
      <text>
        <r>
          <rPr>
            <b/>
            <sz val="9"/>
            <color indexed="81"/>
            <rFont val="宋体"/>
            <family val="3"/>
            <charset val="134"/>
          </rPr>
          <t>增量计算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作者</author>
  </authors>
  <commentList>
    <comment ref="AI2" authorId="1">
      <text>
        <t>此列数据为了统一使用一个分值，按照实际数据折算后显示的</t>
      </text>
    </comment>
  </commentList>
</comments>
</file>

<file path=xl/comments3.xml><?xml version="1.0" encoding="utf-8"?>
<comments xmlns="http://schemas.openxmlformats.org/spreadsheetml/2006/main">
  <authors>
    <author>w</author>
  </authors>
  <commentList>
    <comment authorId="0" ref="F41">
      <text>
        <r>
          <rPr>
            <sz val="9"/>
            <color indexed="81"/>
            <rFont val="微软雅黑"/>
            <family val="2"/>
            <charset val="134"/>
          </rPr>
          <t>活跃度:
本月登录TTS人数/本方向在读VIP人数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<sst xmlns="http://schemas.openxmlformats.org/spreadsheetml/2006/main" count="600" uniqueCount="428">
  <si>
    <t>题库</t>
    <phoneticPr fontId="4" type="noConversion"/>
  </si>
  <si>
    <t>协作</t>
    <phoneticPr fontId="4" type="noConversion"/>
  </si>
  <si>
    <t>用时/小时</t>
  </si>
  <si>
    <t>120/60</t>
    <phoneticPr fontId="4" type="noConversion"/>
  </si>
  <si>
    <t>30/60</t>
    <phoneticPr fontId="4" type="noConversion"/>
  </si>
  <si>
    <t>30/360</t>
    <phoneticPr fontId="4" type="noConversion"/>
  </si>
  <si>
    <t>120/360</t>
    <phoneticPr fontId="4" type="noConversion"/>
  </si>
  <si>
    <t>培训</t>
    <phoneticPr fontId="4" type="noConversion"/>
  </si>
  <si>
    <t>提升</t>
    <phoneticPr fontId="4" type="noConversion"/>
  </si>
  <si>
    <t>360/360</t>
    <phoneticPr fontId="4" type="noConversion"/>
  </si>
  <si>
    <t>360/60</t>
    <phoneticPr fontId="4" type="noConversion"/>
  </si>
  <si>
    <t>灵活调整</t>
    <phoneticPr fontId="4" type="noConversion"/>
  </si>
  <si>
    <t>天数</t>
    <phoneticPr fontId="4" type="noConversion"/>
  </si>
  <si>
    <t>说明</t>
    <phoneticPr fontId="4" type="noConversion"/>
  </si>
  <si>
    <t>在线答疑审核</t>
    <phoneticPr fontId="4" type="noConversion"/>
  </si>
  <si>
    <t>0.5/60</t>
    <phoneticPr fontId="4" type="noConversion"/>
  </si>
  <si>
    <t>0.5/360</t>
    <phoneticPr fontId="4" type="noConversion"/>
  </si>
  <si>
    <t>查看TTS、QQ群、及互动社区中学员提出的问题是否按时解答，如未解答告知助教解答</t>
    <phoneticPr fontId="4" type="noConversion"/>
  </si>
  <si>
    <t>汇总、审核
资源整理</t>
    <phoneticPr fontId="4" type="noConversion"/>
  </si>
  <si>
    <t>2/60</t>
    <phoneticPr fontId="4" type="noConversion"/>
  </si>
  <si>
    <t>2/360</t>
    <phoneticPr fontId="4" type="noConversion"/>
  </si>
  <si>
    <t>审核文档</t>
    <phoneticPr fontId="4" type="noConversion"/>
  </si>
  <si>
    <t>查看微课笔记：
检查点：①是否与课程对应②格式是否整洁③是否有错别字④有代码时注释是否完整
审核Wiki：
检查点：①查看Wiki是否与所在知识点对应②是否存在格式、文字上的错误③是否精致</t>
    <phoneticPr fontId="4" type="noConversion"/>
  </si>
  <si>
    <t>查看大纲知识点细化设计是否合理，网盘资源是否有效</t>
    <phoneticPr fontId="4" type="noConversion"/>
  </si>
  <si>
    <t>审核题库中录入的题目：
检查点：①代码格式是否正常②是否存在错别字③答案是否正确④解析是否到位、合理</t>
    <phoneticPr fontId="4" type="noConversion"/>
  </si>
  <si>
    <t>协助其他部门完成编写、审核、录入、制作等任务(目前主要涉及：①新版视频对应PPT、大纲、COOKBOOK ②脱产班题库题目审核、录入③图片、原型图制作)，将最终产品汇总数据并交予其他部门</t>
    <phoneticPr fontId="4" type="noConversion"/>
  </si>
  <si>
    <t>2/360</t>
    <phoneticPr fontId="4" type="noConversion"/>
  </si>
  <si>
    <t>0.5/60</t>
    <phoneticPr fontId="4" type="noConversion"/>
  </si>
  <si>
    <t>0.5/360</t>
    <phoneticPr fontId="4" type="noConversion"/>
  </si>
  <si>
    <t>TTS审核：
检查点：①是否按时审核②是否有错误审核。
QQ审核：①处理是否及时②拒绝时是否与学员发生冲突</t>
    <phoneticPr fontId="4" type="noConversion"/>
  </si>
  <si>
    <t>汇总</t>
    <phoneticPr fontId="4" type="noConversion"/>
  </si>
  <si>
    <t>120/60</t>
    <phoneticPr fontId="4" type="noConversion"/>
  </si>
  <si>
    <t>组织教法培训，提前准备资料，对助教表现加以点评并形成记录</t>
    <phoneticPr fontId="4" type="noConversion"/>
  </si>
  <si>
    <t>安排直播计划和内容，过课</t>
    <phoneticPr fontId="4" type="noConversion"/>
  </si>
  <si>
    <t>每周/每月核对、汇总工作量并提交</t>
    <phoneticPr fontId="4" type="noConversion"/>
  </si>
  <si>
    <t>审核题库</t>
    <phoneticPr fontId="4" type="noConversion"/>
  </si>
  <si>
    <t>审核</t>
    <phoneticPr fontId="4" type="noConversion"/>
  </si>
  <si>
    <t>120/360</t>
    <phoneticPr fontId="4" type="noConversion"/>
  </si>
  <si>
    <t>用时(小时)</t>
    <phoneticPr fontId="4" type="noConversion"/>
  </si>
  <si>
    <t>考勤</t>
    <phoneticPr fontId="4" type="noConversion"/>
  </si>
  <si>
    <t>基本考核</t>
    <phoneticPr fontId="4" type="noConversion"/>
  </si>
  <si>
    <t>项目</t>
    <phoneticPr fontId="4" type="noConversion"/>
  </si>
  <si>
    <t>工作内容</t>
    <phoneticPr fontId="4" type="noConversion"/>
  </si>
  <si>
    <t>90/60</t>
    <phoneticPr fontId="4" type="noConversion"/>
  </si>
  <si>
    <t>90/360</t>
    <phoneticPr fontId="4" type="noConversion"/>
  </si>
  <si>
    <t>执行</t>
    <phoneticPr fontId="4" type="noConversion"/>
  </si>
  <si>
    <t>上班玩游戏、听音乐、睡觉、逛淘宝等工作无关内容</t>
    <phoneticPr fontId="4" type="noConversion"/>
  </si>
  <si>
    <t>违纪</t>
    <phoneticPr fontId="4" type="noConversion"/>
  </si>
  <si>
    <t>业务投诉</t>
    <phoneticPr fontId="4" type="noConversion"/>
  </si>
  <si>
    <t>投诉</t>
    <phoneticPr fontId="4" type="noConversion"/>
  </si>
  <si>
    <t>分低</t>
    <phoneticPr fontId="4" type="noConversion"/>
  </si>
  <si>
    <t>1、更新VIP课程：文档和视频明显不符
2、答疑不及时（白天10分钟之内，周末晚上半小时之内）
   a）答疑错误、漏答
   b）只有学员代答，老师不答</t>
    <phoneticPr fontId="4" type="noConversion"/>
  </si>
  <si>
    <t>组评比</t>
    <phoneticPr fontId="4" type="noConversion"/>
  </si>
  <si>
    <t>25/60</t>
    <phoneticPr fontId="4" type="noConversion"/>
  </si>
  <si>
    <t>25/360</t>
    <phoneticPr fontId="4" type="noConversion"/>
  </si>
  <si>
    <t>180/360</t>
    <phoneticPr fontId="4" type="noConversion"/>
  </si>
  <si>
    <r>
      <t>提升</t>
    </r>
    <r>
      <rPr>
        <b/>
        <sz val="9"/>
        <color rgb="FFFF0000"/>
        <rFont val="微软雅黑"/>
        <family val="2"/>
        <charset val="134"/>
      </rPr>
      <t>（本周超过150分）</t>
    </r>
    <phoneticPr fontId="4" type="noConversion"/>
  </si>
  <si>
    <t>分数试情况定</t>
    <phoneticPr fontId="4" type="noConversion"/>
  </si>
  <si>
    <t>主管评分</t>
    <phoneticPr fontId="4" type="noConversion"/>
  </si>
  <si>
    <t>方向负责人</t>
    <phoneticPr fontId="18" type="noConversion"/>
  </si>
  <si>
    <t>工作内容</t>
    <phoneticPr fontId="18" type="noConversion"/>
  </si>
  <si>
    <t>分数</t>
    <phoneticPr fontId="18" type="noConversion"/>
  </si>
  <si>
    <t>星期一</t>
    <phoneticPr fontId="18" type="noConversion"/>
  </si>
  <si>
    <t>星期二</t>
    <phoneticPr fontId="18" type="noConversion"/>
  </si>
  <si>
    <t>星期三</t>
  </si>
  <si>
    <t>星期四</t>
  </si>
  <si>
    <t>星期五</t>
  </si>
  <si>
    <t>星期六</t>
  </si>
  <si>
    <t>星期日</t>
    <phoneticPr fontId="18" type="noConversion"/>
  </si>
  <si>
    <t>项目周总数</t>
    <phoneticPr fontId="18" type="noConversion"/>
  </si>
  <si>
    <t>项目周总分</t>
    <phoneticPr fontId="18" type="noConversion"/>
  </si>
  <si>
    <t>周总分</t>
    <phoneticPr fontId="18" type="noConversion"/>
  </si>
  <si>
    <t>周答疑总数</t>
    <phoneticPr fontId="18" type="noConversion"/>
  </si>
  <si>
    <t>基础（每周须满150分）</t>
    <phoneticPr fontId="18" type="noConversion"/>
  </si>
  <si>
    <t>答疑</t>
    <phoneticPr fontId="18" type="noConversion"/>
  </si>
  <si>
    <t>企业QQ答疑总数</t>
    <phoneticPr fontId="18" type="noConversion"/>
  </si>
  <si>
    <t>题库录入（道）</t>
    <phoneticPr fontId="18" type="noConversion"/>
  </si>
  <si>
    <t>群转发文章</t>
    <phoneticPr fontId="18" type="noConversion"/>
  </si>
  <si>
    <t>FAQ微视频</t>
    <phoneticPr fontId="18" type="noConversion"/>
  </si>
  <si>
    <t>云盘资源（阶段）</t>
    <phoneticPr fontId="18" type="noConversion"/>
  </si>
  <si>
    <t>PPT（修改）</t>
    <phoneticPr fontId="18" type="noConversion"/>
  </si>
  <si>
    <t>PPT（编写）</t>
    <phoneticPr fontId="18" type="noConversion"/>
  </si>
  <si>
    <t>cookbook（修订）</t>
    <phoneticPr fontId="18" type="noConversion"/>
  </si>
  <si>
    <t>homework（编写）</t>
    <phoneticPr fontId="18" type="noConversion"/>
  </si>
  <si>
    <t>日总分</t>
    <phoneticPr fontId="18" type="noConversion"/>
  </si>
  <si>
    <t xml:space="preserve">
</t>
    <phoneticPr fontId="18" type="noConversion"/>
  </si>
  <si>
    <t>日绩效在家</t>
    <phoneticPr fontId="18" type="noConversion"/>
  </si>
  <si>
    <t>日绩效在公司</t>
    <phoneticPr fontId="18" type="noConversion"/>
  </si>
  <si>
    <t>日绩效</t>
    <phoneticPr fontId="18" type="noConversion"/>
  </si>
  <si>
    <t>题库</t>
    <phoneticPr fontId="4" type="noConversion"/>
  </si>
  <si>
    <t>5分</t>
    <phoneticPr fontId="4" type="noConversion"/>
  </si>
  <si>
    <t>10分</t>
    <phoneticPr fontId="4" type="noConversion"/>
  </si>
  <si>
    <t>4分</t>
    <phoneticPr fontId="4" type="noConversion"/>
  </si>
  <si>
    <t>8分</t>
    <phoneticPr fontId="4" type="noConversion"/>
  </si>
  <si>
    <t>2分</t>
    <phoneticPr fontId="4" type="noConversion"/>
  </si>
  <si>
    <t>5分</t>
    <phoneticPr fontId="4" type="noConversion"/>
  </si>
  <si>
    <t>2分</t>
    <phoneticPr fontId="4" type="noConversion"/>
  </si>
  <si>
    <t>周六日白天绩效</t>
    <phoneticPr fontId="18" type="noConversion"/>
  </si>
  <si>
    <t>写明协作内容</t>
    <phoneticPr fontId="18" type="noConversion"/>
  </si>
  <si>
    <t>答疑总数</t>
    <phoneticPr fontId="18" type="noConversion"/>
  </si>
  <si>
    <t>20/360</t>
    <phoneticPr fontId="4" type="noConversion"/>
  </si>
  <si>
    <t>更新VIP课程
1、内容包括：新版视频剪辑后按照粗略知识点切分，新版视频需要与大纲、PPT、COOKBOOK、视频、代码保持一致。
2、cookbook和homework可以根据实际情况申请不同系数</t>
    <phoneticPr fontId="4" type="noConversion"/>
  </si>
  <si>
    <t>180/60</t>
    <phoneticPr fontId="4" type="noConversion"/>
  </si>
  <si>
    <t>480/60</t>
    <phoneticPr fontId="4" type="noConversion"/>
  </si>
  <si>
    <t>480/360</t>
    <phoneticPr fontId="4" type="noConversion"/>
  </si>
  <si>
    <t>240/60</t>
    <phoneticPr fontId="4" type="noConversion"/>
  </si>
  <si>
    <t>其他协作</t>
    <phoneticPr fontId="4" type="noConversion"/>
  </si>
  <si>
    <t>如审核、录入脱产班月考题等工作</t>
    <phoneticPr fontId="4" type="noConversion"/>
  </si>
  <si>
    <t>人均工作量最高的组，组长加管理绩效分</t>
    <phoneticPr fontId="4" type="noConversion"/>
  </si>
  <si>
    <t>每月评分</t>
    <phoneticPr fontId="4" type="noConversion"/>
  </si>
  <si>
    <t>总监评分</t>
    <phoneticPr fontId="4" type="noConversion"/>
  </si>
  <si>
    <t>减分</t>
    <phoneticPr fontId="4" type="noConversion"/>
  </si>
  <si>
    <t>基础分 &lt; 150分，按比例扣除绩效</t>
    <phoneticPr fontId="4" type="noConversion"/>
  </si>
  <si>
    <t>1、专员投诉邮件提醒，发给组长，抄送给主管、总监，误报漏报扣2分
2、助教本周积分有问题，助教、组长各扣2分</t>
    <phoneticPr fontId="4" type="noConversion"/>
  </si>
  <si>
    <t>答疑</t>
    <phoneticPr fontId="18" type="noConversion"/>
  </si>
  <si>
    <t>题库</t>
    <phoneticPr fontId="18" type="noConversion"/>
  </si>
  <si>
    <t>配置VIP（SVIP）考试方案（个）</t>
    <phoneticPr fontId="18" type="noConversion"/>
  </si>
  <si>
    <t>PPT（编写）</t>
    <phoneticPr fontId="18" type="noConversion"/>
  </si>
  <si>
    <t>homework（修订）</t>
    <phoneticPr fontId="18" type="noConversion"/>
  </si>
  <si>
    <t>homework（编写）</t>
    <phoneticPr fontId="18" type="noConversion"/>
  </si>
  <si>
    <t>其他协作</t>
    <phoneticPr fontId="18" type="noConversion"/>
  </si>
  <si>
    <t>分数（红色为基础）</t>
    <phoneticPr fontId="4" type="noConversion"/>
  </si>
  <si>
    <t>说明</t>
    <phoneticPr fontId="4" type="noConversion"/>
  </si>
  <si>
    <r>
      <t>答疑</t>
    </r>
    <r>
      <rPr>
        <b/>
        <sz val="9"/>
        <color rgb="FFFF0000"/>
        <rFont val="微软雅黑"/>
        <family val="2"/>
        <charset val="134"/>
      </rPr>
      <t>（满150分后，可替换60分基本工作量）</t>
    </r>
    <phoneticPr fontId="4" type="noConversion"/>
  </si>
  <si>
    <t>20/60</t>
    <phoneticPr fontId="4" type="noConversion"/>
  </si>
  <si>
    <t>可选（2分）</t>
    <phoneticPr fontId="4" type="noConversion"/>
  </si>
  <si>
    <t>组织QQ群里”今日笔试题“活动，并跟进解答</t>
    <phoneticPr fontId="4" type="noConversion"/>
  </si>
  <si>
    <t>可以使用群自带功能</t>
    <phoneticPr fontId="4" type="noConversion"/>
  </si>
  <si>
    <t>FAQ</t>
    <phoneticPr fontId="4" type="noConversion"/>
  </si>
  <si>
    <t>PPT编写</t>
    <phoneticPr fontId="4" type="noConversion"/>
  </si>
  <si>
    <t>240/360</t>
    <phoneticPr fontId="4" type="noConversion"/>
  </si>
  <si>
    <t>按时完成上级交代的任务，工作积极、高效</t>
    <phoneticPr fontId="4" type="noConversion"/>
  </si>
  <si>
    <t>奖励</t>
    <phoneticPr fontId="4" type="noConversion"/>
  </si>
  <si>
    <t>组奖励</t>
    <phoneticPr fontId="4" type="noConversion"/>
  </si>
  <si>
    <t>第一名，组长加100分，组员加50分
第二名，组长加60分，组员加30分
第三名，组长加40分，组员加20分</t>
    <phoneticPr fontId="4" type="noConversion"/>
  </si>
  <si>
    <t>按照组每周平均积分排名</t>
    <phoneticPr fontId="4" type="noConversion"/>
  </si>
  <si>
    <t>满意度</t>
    <phoneticPr fontId="4" type="noConversion"/>
  </si>
  <si>
    <t>第一次【 扣10分】
第二次【扣30分】
第三次【扣本月所有积分】</t>
    <phoneticPr fontId="4" type="noConversion"/>
  </si>
  <si>
    <r>
      <t xml:space="preserve">1、第一次【 扣10分】，第二次【扣30分】，第三次【扣本月所有积分】
</t>
    </r>
    <r>
      <rPr>
        <sz val="9"/>
        <color rgb="FFFF0000"/>
        <rFont val="微软雅黑"/>
        <family val="2"/>
        <charset val="134"/>
      </rPr>
      <t>2、违纪及投诉，第一次【 扣100元】，第二次【扣300元】，第三次本月绩效为0元</t>
    </r>
    <phoneticPr fontId="4" type="noConversion"/>
  </si>
  <si>
    <t>积分执行流程</t>
    <phoneticPr fontId="4" type="noConversion"/>
  </si>
  <si>
    <t>第一名组长100分</t>
    <phoneticPr fontId="4" type="noConversion"/>
  </si>
  <si>
    <t>第一名组员50分</t>
    <phoneticPr fontId="4" type="noConversion"/>
  </si>
  <si>
    <t>第二名组长60分</t>
    <phoneticPr fontId="4" type="noConversion"/>
  </si>
  <si>
    <t>第二名组员30分</t>
    <phoneticPr fontId="4" type="noConversion"/>
  </si>
  <si>
    <t>第三名组长40分</t>
    <phoneticPr fontId="4" type="noConversion"/>
  </si>
  <si>
    <t>第三名组员20分</t>
    <phoneticPr fontId="4" type="noConversion"/>
  </si>
  <si>
    <t>120/60</t>
    <phoneticPr fontId="4" type="noConversion"/>
  </si>
  <si>
    <t>30/360</t>
    <phoneticPr fontId="4" type="noConversion"/>
  </si>
  <si>
    <t>25/60</t>
    <phoneticPr fontId="4" type="noConversion"/>
  </si>
  <si>
    <t>25/360</t>
    <phoneticPr fontId="4" type="noConversion"/>
  </si>
  <si>
    <t>PPT修订</t>
    <phoneticPr fontId="4" type="noConversion"/>
  </si>
  <si>
    <t>1、助教自己算得本周积分
2、专员投诉邮件提醒
2、执行</t>
    <phoneticPr fontId="4" type="noConversion"/>
  </si>
  <si>
    <t>加班绩效（修改）</t>
    <phoneticPr fontId="4" type="noConversion"/>
  </si>
  <si>
    <t>直播值班在家</t>
    <phoneticPr fontId="4" type="noConversion"/>
  </si>
  <si>
    <t>扣分</t>
    <phoneticPr fontId="4" type="noConversion"/>
  </si>
  <si>
    <t>漏答</t>
  </si>
  <si>
    <t>当班负责人每漏答一题扣5分
组长负责小组一周超5题扣10分
督查人员未发现扣10分</t>
  </si>
  <si>
    <t>为提升满意度，避免投诉。尽量做到群内问题不漏答，主要负责人仍然为各方向助教，组长和监督人员负责抽查，起到监管作用。</t>
  </si>
  <si>
    <t>组员漏答问题</t>
  </si>
  <si>
    <t>组长监控漏答</t>
  </si>
  <si>
    <t>超过5个扣10分</t>
    <phoneticPr fontId="4" type="noConversion"/>
  </si>
  <si>
    <t>1、每个方向一旦发现漏答，方向当班负责人每题扣5分。    
2、组长平时在群里抽查。如果有漏掉的，要提醒。如果一周超过5个漏答，且没有提醒，组长扣10分。         
3、督查人员（王瑶和谭雪）平时在群里，抽查即可。      
4、如果发现有群里漏答，督查人员没发现，扣10分。     
5、群内和私聊同时提问，并且私聊解决的，在群内@一下该学员，以避免学员感觉群里没有老师。
6、督查需截图存证，各方向也可截图存证，责任到周</t>
    <phoneticPr fontId="4" type="noConversion"/>
  </si>
  <si>
    <t>80/60</t>
    <phoneticPr fontId="4" type="noConversion"/>
  </si>
  <si>
    <t>远程</t>
    <phoneticPr fontId="4" type="noConversion"/>
  </si>
  <si>
    <t>远程答疑</t>
    <phoneticPr fontId="4" type="noConversion"/>
  </si>
  <si>
    <t xml:space="preserve">1、有问必答（辅导老师回答，不可漏答），态度良好，回答正确
2、QQ群及私聊问题：白天10分钟内反馈，晚上半小时内反馈
3、TTS在线问答（脱产班）：及时审核回复
4、TMOOC互动社区：问题及时回复
</t>
    <phoneticPr fontId="4" type="noConversion"/>
  </si>
  <si>
    <t>1、远程每半小时5分，表格里填写半小时的倍数即可，即半小时填1,1小时填2，1.5小时填3.
2、远程超过一小时的，需要将对话和远程界面一起截图（主要是时间），截图命名：日期+问题+是否解决</t>
    <phoneticPr fontId="4" type="noConversion"/>
  </si>
  <si>
    <t>每半小时5分</t>
    <phoneticPr fontId="4" type="noConversion"/>
  </si>
  <si>
    <t>1分</t>
    <phoneticPr fontId="4" type="noConversion"/>
  </si>
  <si>
    <t>1分</t>
    <phoneticPr fontId="4" type="noConversion"/>
  </si>
  <si>
    <t>根据月满意度表填写</t>
  </si>
  <si>
    <t>见满意度表</t>
  </si>
  <si>
    <t>远程</t>
    <phoneticPr fontId="4" type="noConversion"/>
  </si>
  <si>
    <r>
      <t xml:space="preserve">
</t>
    </r>
    <r>
      <rPr>
        <b/>
        <sz val="9"/>
        <color theme="1"/>
        <rFont val="微软雅黑"/>
        <family val="2"/>
        <charset val="134"/>
      </rPr>
      <t>全天答疑（包含晚班）</t>
    </r>
    <r>
      <rPr>
        <sz val="9"/>
        <color theme="1"/>
        <rFont val="微软雅黑"/>
        <family val="2"/>
        <charset val="134"/>
      </rPr>
      <t>：
1、一周工作六天（周日休息）：周六1条答疑量4元，白班和晚班分开核算，白班在公司</t>
    </r>
    <r>
      <rPr>
        <b/>
        <sz val="9"/>
        <color theme="1"/>
        <rFont val="微软雅黑"/>
        <family val="2"/>
        <charset val="134"/>
      </rPr>
      <t>值域【240,380】元。晚班在公司值域【60,120】元</t>
    </r>
    <r>
      <rPr>
        <sz val="9"/>
        <color theme="1"/>
        <rFont val="微软雅黑"/>
        <family val="2"/>
        <charset val="134"/>
      </rPr>
      <t xml:space="preserve">
2、周一到周五，晚班：1条答疑量3元，在公司值域【60,120】元
3、周六白天、周一到周六晚班：在家=在公司*0.6
</t>
    </r>
    <r>
      <rPr>
        <sz val="9"/>
        <rFont val="微软雅黑"/>
        <family val="2"/>
        <charset val="134"/>
      </rPr>
      <t>（发放绩效后不再计算加班费，不安排倒休）</t>
    </r>
    <phoneticPr fontId="4" type="noConversion"/>
  </si>
  <si>
    <t>1/30</t>
    <phoneticPr fontId="4" type="noConversion"/>
  </si>
  <si>
    <t>5分</t>
    <phoneticPr fontId="4" type="noConversion"/>
  </si>
  <si>
    <t>视频切点（半天）</t>
    <phoneticPr fontId="4" type="noConversion"/>
  </si>
  <si>
    <t>扣分</t>
    <phoneticPr fontId="4" type="noConversion"/>
  </si>
  <si>
    <t>时间</t>
    <phoneticPr fontId="4" type="noConversion"/>
  </si>
  <si>
    <t>类型</t>
    <phoneticPr fontId="4" type="noConversion"/>
  </si>
  <si>
    <t>方向负责人</t>
  </si>
  <si>
    <t>基础（每周须满150分）</t>
  </si>
  <si>
    <t>日总分</t>
  </si>
  <si>
    <r>
      <rPr>
        <b/>
        <sz val="9"/>
        <color rgb="FFFF0000"/>
        <rFont val="微软雅黑"/>
        <family val="2"/>
        <charset val="134"/>
      </rPr>
      <t>基本考核（周）</t>
    </r>
    <r>
      <rPr>
        <sz val="9"/>
        <color theme="1"/>
        <rFont val="微软雅黑"/>
        <family val="2"/>
        <charset val="134"/>
      </rPr>
      <t xml:space="preserve">
1、达到基本工作标准（150分），各项工作无投诉，无扣款
2、如果某周积分小于150，则王瑶提醒邮件发送总监，抄送主管。</t>
    </r>
  </si>
  <si>
    <r>
      <rPr>
        <b/>
        <sz val="9"/>
        <color rgb="FFFF0000"/>
        <rFont val="微软雅黑"/>
        <family val="2"/>
        <charset val="134"/>
      </rPr>
      <t>优秀员工考核（季度第二）</t>
    </r>
    <r>
      <rPr>
        <sz val="9"/>
        <color theme="1"/>
        <rFont val="微软雅黑"/>
        <family val="2"/>
        <charset val="134"/>
      </rPr>
      <t xml:space="preserve">
达到基本工作标准，各项工作无投诉，无扣款。</t>
    </r>
    <r>
      <rPr>
        <b/>
        <sz val="9"/>
        <color theme="1"/>
        <rFont val="微软雅黑"/>
        <family val="2"/>
        <charset val="134"/>
      </rPr>
      <t>每周积分均高于180分，且满足：
1、积分排名本季度第2；
2、答疑数量排名前三；
3、本季度学员满意度均&gt;4.5分，且达到第二档；
4、工作量大于22天。
季度绩效增加500元，，如无人达到，则本季度无最佳</t>
    </r>
  </si>
  <si>
    <r>
      <rPr>
        <b/>
        <sz val="9"/>
        <color rgb="FFFF0000"/>
        <rFont val="微软雅黑"/>
        <family val="2"/>
        <charset val="134"/>
      </rPr>
      <t>优秀团队考核（季度）</t>
    </r>
    <r>
      <rPr>
        <sz val="9"/>
        <color theme="1"/>
        <rFont val="微软雅黑"/>
        <family val="2"/>
        <charset val="134"/>
      </rPr>
      <t xml:space="preserve">
本小组所有成员均达到基本工作标准，各项工作无投诉，无扣款。且满足。
</t>
    </r>
    <r>
      <rPr>
        <b/>
        <sz val="9"/>
        <color theme="1"/>
        <rFont val="微软雅黑"/>
        <family val="2"/>
        <charset val="134"/>
      </rPr>
      <t>方案A：</t>
    </r>
    <r>
      <rPr>
        <sz val="9"/>
        <color theme="1"/>
        <rFont val="微软雅黑"/>
        <family val="2"/>
        <charset val="134"/>
      </rPr>
      <t xml:space="preserve">基础分高于200分，且满足：
1、答疑数量小组排名本季度第1；
2、积分小组排名本季度第1；
3、本季度学员满意度均&gt;4.5分，且达到第二档；
4、工作量大于22天。
</t>
    </r>
    <r>
      <rPr>
        <b/>
        <sz val="9"/>
        <color theme="1"/>
        <rFont val="微软雅黑"/>
        <family val="2"/>
        <charset val="134"/>
      </rPr>
      <t>季度绩效奖励小组500元，促进小组合作与竞争</t>
    </r>
  </si>
  <si>
    <r>
      <rPr>
        <b/>
        <sz val="9"/>
        <color rgb="FFFF0000"/>
        <rFont val="微软雅黑"/>
        <family val="2"/>
        <charset val="134"/>
      </rPr>
      <t>优秀员工考核（季度第一）</t>
    </r>
    <r>
      <rPr>
        <sz val="9"/>
        <color theme="1"/>
        <rFont val="微软雅黑"/>
        <family val="2"/>
        <charset val="134"/>
      </rPr>
      <t xml:space="preserve">
达到基本工作标准，各项工作无投诉，无扣款。
每周积分均高于200分，且满足：
1、积分排名本季度第1；
2、答疑数量排名前三；
3、本季度学员满意度均&gt;4.5分，且达到第二档；
4、工作量大于22天。
</t>
    </r>
    <r>
      <rPr>
        <b/>
        <sz val="9"/>
        <color theme="1"/>
        <rFont val="微软雅黑"/>
        <family val="2"/>
        <charset val="134"/>
      </rPr>
      <t xml:space="preserve">季度绩效增加1000元，如无人达到，则本季度无最佳
</t>
    </r>
    <phoneticPr fontId="4" type="noConversion"/>
  </si>
  <si>
    <t>FAQ</t>
    <phoneticPr fontId="18" type="noConversion"/>
  </si>
  <si>
    <t>直播</t>
    <phoneticPr fontId="4" type="noConversion"/>
  </si>
  <si>
    <t>学员管理</t>
    <phoneticPr fontId="18" type="noConversion"/>
  </si>
  <si>
    <t>0.5分</t>
    <phoneticPr fontId="4" type="noConversion"/>
  </si>
  <si>
    <t>入群审核、转脱产转方向学员处理</t>
    <phoneticPr fontId="18" type="noConversion"/>
  </si>
  <si>
    <t>视频剪辑</t>
    <phoneticPr fontId="18" type="noConversion"/>
  </si>
  <si>
    <t>配置VIP考题方案（个）</t>
    <phoneticPr fontId="18" type="noConversion"/>
  </si>
  <si>
    <t>10分</t>
  </si>
  <si>
    <t>5分</t>
  </si>
  <si>
    <t>1分</t>
    <phoneticPr fontId="4" type="noConversion"/>
  </si>
  <si>
    <t>分数</t>
    <phoneticPr fontId="18" type="noConversion"/>
  </si>
  <si>
    <t>审核已录考题（不要删题，只能改）</t>
  </si>
  <si>
    <t>cookbook（编写）/微课笔记</t>
  </si>
  <si>
    <t>社区、公众号、博客发帖、转发发帖</t>
  </si>
  <si>
    <t>社区、公众号、博客发帖、转发发帖</t>
    <phoneticPr fontId="18" type="noConversion"/>
  </si>
  <si>
    <t>群转发文章</t>
  </si>
  <si>
    <t>社区、公众号、博客发帖、转发发帖</t>
    <phoneticPr fontId="4" type="noConversion"/>
  </si>
  <si>
    <t>基础知识点整理/笔试面试题/非技术问题</t>
  </si>
  <si>
    <t>基础知识点整理/笔试面试题/非技术问题</t>
    <phoneticPr fontId="4" type="noConversion"/>
  </si>
  <si>
    <t xml:space="preserve">1、每个知识点下保障20道题，可以配置考题方案，不够的，每人每周补充一个
2、考题方案完整后，拓展知识点下考题，逐渐扩充至每个知识点考题（最好能在40左右）
</t>
    <phoneticPr fontId="4" type="noConversion"/>
  </si>
  <si>
    <t>题库录入（道）</t>
  </si>
  <si>
    <t>配置VIP考题方案（个）</t>
  </si>
  <si>
    <t>3分</t>
    <phoneticPr fontId="4" type="noConversion"/>
  </si>
  <si>
    <t xml:space="preserve">1、及时解答QQ群学员问题，忙碌时需要向学员解释并设置为忙碌（小窗或明显群中在答）
2、及时解答QQ小窗学员问题、远程协助问题
3、QQ群氛围维护，如早午晚问好，大家是否有问题等
4、及时解答TMOOC互动社区问题，及时审核、回答TTS在线问答（1分）
5、超纲问题积极帮学员求解，及时发邮件求助
6、TTS在线问答（脱产班学员提问）：
      1）审核TTS学员提问是否为合理问题，技术问题予以通过
      2）非技术问题根据情况不予以通过，并协调其他人员予以解决并回复
      3）如为不当言论，不予以通过并回复、警告学员。
7、QQ答疑数量自己提报，如果2次抽查误差&gt;5个，则以后每月提供截图
</t>
    <phoneticPr fontId="4" type="noConversion"/>
  </si>
  <si>
    <t>2分</t>
  </si>
  <si>
    <t>2分</t>
    <phoneticPr fontId="4" type="noConversion"/>
  </si>
  <si>
    <t>小于100道：0.84分
大于100道：2分
TTS在线以及TMOOC技术问答：1分</t>
    <phoneticPr fontId="4" type="noConversion"/>
  </si>
  <si>
    <t>学员管理</t>
    <phoneticPr fontId="4" type="noConversion"/>
  </si>
  <si>
    <t xml:space="preserve">入群审核、转脱产转方向学员处理
</t>
    <phoneticPr fontId="4" type="noConversion"/>
  </si>
  <si>
    <t>学员跟进信息录入（条）</t>
    <phoneticPr fontId="18" type="noConversion"/>
  </si>
  <si>
    <t>学员跟进信息录入（条）</t>
    <phoneticPr fontId="4" type="noConversion"/>
  </si>
  <si>
    <t>1.可在帮学员回答问题时进行跟进。
2.主要了解学员的学习进度，是否有技术问题未解，毕业学员可了解就业情况，挖掘口碑
3.跟踪录入（后期是维护）学员学习详细进度信息，并及时反馈</t>
    <phoneticPr fontId="4" type="noConversion"/>
  </si>
  <si>
    <t xml:space="preserve">1、直播答疑中的问题与QQ答疑统一计算，建议自己观看回放后统计有效答疑
2、直播内容：知识点串讲，项目，补充VIP视频知识点
3、直播准备：首次直播需要准备课程大纲，内容，备课，由组长或者谭雪帮助过客
                    提供课程内容给设计做banner图，安排直播时间，安装直播软件，
</t>
    <phoneticPr fontId="4" type="noConversion"/>
  </si>
  <si>
    <t>集体直播（1小时）</t>
    <phoneticPr fontId="4" type="noConversion"/>
  </si>
  <si>
    <t>1分/群/次</t>
    <phoneticPr fontId="4" type="noConversion"/>
  </si>
  <si>
    <t xml:space="preserve">直播过课（组长/谭雪）
</t>
    <phoneticPr fontId="4" type="noConversion"/>
  </si>
  <si>
    <t>30分</t>
    <phoneticPr fontId="4" type="noConversion"/>
  </si>
  <si>
    <t>直播值班公司</t>
    <phoneticPr fontId="4" type="noConversion"/>
  </si>
  <si>
    <t>项目功能整理/DEMO/微视频/软文</t>
  </si>
  <si>
    <t xml:space="preserve">1.基础知识点整理/笔试面试题/非技术问题，5分1个
2.项目功能整理/DEMO/微视频/r软文，20分/10页
3.cookbook（编写）/微课笔记，20分/10页
4.各渠道发帖，包括不限于社区、公众号、博客发帖、转发发帖，2分一次
5.群转发文章1分1次
</t>
    <phoneticPr fontId="4" type="noConversion"/>
  </si>
  <si>
    <t>视频切点（半天）</t>
  </si>
  <si>
    <t>视频检查（一个阶段）</t>
    <phoneticPr fontId="4" type="noConversion"/>
  </si>
  <si>
    <t>视频改名字（一个阶段）</t>
    <phoneticPr fontId="4" type="noConversion"/>
  </si>
  <si>
    <t>修订大纲（阶段）</t>
    <phoneticPr fontId="4" type="noConversion"/>
  </si>
  <si>
    <t>cookbook（修订）</t>
    <phoneticPr fontId="18" type="noConversion"/>
  </si>
  <si>
    <t>cookbook（修订）</t>
    <phoneticPr fontId="4" type="noConversion"/>
  </si>
  <si>
    <t>homework（修订）</t>
    <phoneticPr fontId="18" type="noConversion"/>
  </si>
  <si>
    <t>homework（修订）</t>
    <phoneticPr fontId="4" type="noConversion"/>
  </si>
  <si>
    <t>homework（编写）</t>
    <phoneticPr fontId="4" type="noConversion"/>
  </si>
  <si>
    <t>云盘资源（阶段）</t>
    <phoneticPr fontId="4" type="noConversion"/>
  </si>
  <si>
    <t>4分</t>
  </si>
  <si>
    <t>8分</t>
  </si>
  <si>
    <t>必选（满分10分）</t>
    <phoneticPr fontId="4" type="noConversion"/>
  </si>
  <si>
    <t>视频剪辑</t>
    <phoneticPr fontId="4" type="noConversion"/>
  </si>
  <si>
    <t>1、周报按时提交</t>
    <phoneticPr fontId="4" type="noConversion"/>
  </si>
  <si>
    <t>1、每月迟到（15分钟之内）、忘刷卡合计3次之内记为正常
2、每月最后一周核查</t>
    <phoneticPr fontId="4" type="noConversion"/>
  </si>
  <si>
    <t>FAQ</t>
    <phoneticPr fontId="18" type="noConversion"/>
  </si>
  <si>
    <t>直播</t>
    <phoneticPr fontId="4" type="noConversion"/>
  </si>
  <si>
    <t>周六日白天在家</t>
    <phoneticPr fontId="4" type="noConversion"/>
  </si>
  <si>
    <t>周六日白天公司</t>
    <phoneticPr fontId="4" type="noConversion"/>
  </si>
  <si>
    <t>晚班绩效在家</t>
    <phoneticPr fontId="4" type="noConversion"/>
  </si>
  <si>
    <t>晚班绩效在公司</t>
    <phoneticPr fontId="4" type="noConversion"/>
  </si>
  <si>
    <t>加班绩效</t>
    <phoneticPr fontId="4" type="noConversion"/>
  </si>
  <si>
    <t>组奖励（上周）第一名</t>
    <phoneticPr fontId="4" type="noConversion"/>
  </si>
  <si>
    <t>组奖励（上周）第二名</t>
    <phoneticPr fontId="18" type="noConversion"/>
  </si>
  <si>
    <t>组奖励（上周）第三名</t>
    <phoneticPr fontId="18" type="noConversion"/>
  </si>
  <si>
    <t>漏答问题组员</t>
    <phoneticPr fontId="4" type="noConversion"/>
  </si>
  <si>
    <t>漏答问题组长</t>
    <phoneticPr fontId="4" type="noConversion"/>
  </si>
  <si>
    <t>社群推广（直播推广、活动推广）</t>
    <phoneticPr fontId="18" type="noConversion"/>
  </si>
  <si>
    <t>1分/群</t>
    <phoneticPr fontId="4" type="noConversion"/>
  </si>
  <si>
    <t>社群推广（直播推广、活动推广）</t>
    <phoneticPr fontId="4" type="noConversion"/>
  </si>
  <si>
    <t>2分/1页</t>
    <phoneticPr fontId="4" type="noConversion"/>
  </si>
  <si>
    <t>基础知识点整理</t>
    <phoneticPr fontId="18" type="noConversion"/>
  </si>
  <si>
    <t>笔试面试题</t>
    <phoneticPr fontId="18" type="noConversion"/>
  </si>
  <si>
    <t>项目功能整理</t>
    <phoneticPr fontId="18" type="noConversion"/>
  </si>
  <si>
    <t>demo</t>
    <phoneticPr fontId="18" type="noConversion"/>
  </si>
  <si>
    <t>软文</t>
    <phoneticPr fontId="18" type="noConversion"/>
  </si>
  <si>
    <t>COOKBOOK编写</t>
    <phoneticPr fontId="18" type="noConversion"/>
  </si>
  <si>
    <t>微课笔记</t>
    <phoneticPr fontId="18" type="noConversion"/>
  </si>
  <si>
    <t>基础知识点/笔试面试题/DEMO</t>
    <phoneticPr fontId="18" type="noConversion"/>
  </si>
  <si>
    <t>组长100</t>
    <phoneticPr fontId="18" type="noConversion"/>
  </si>
  <si>
    <t>组员50</t>
    <phoneticPr fontId="18" type="noConversion"/>
  </si>
  <si>
    <t>组长60</t>
    <phoneticPr fontId="18" type="noConversion"/>
  </si>
  <si>
    <t>组员30</t>
    <phoneticPr fontId="18" type="noConversion"/>
  </si>
  <si>
    <t>组长40</t>
    <phoneticPr fontId="18" type="noConversion"/>
  </si>
  <si>
    <t>组员20</t>
    <phoneticPr fontId="18" type="noConversion"/>
  </si>
  <si>
    <t>每题扣5</t>
    <phoneticPr fontId="4" type="noConversion"/>
  </si>
  <si>
    <t>链接</t>
    <phoneticPr fontId="4" type="noConversion"/>
  </si>
  <si>
    <t>名称</t>
    <phoneticPr fontId="4" type="noConversion"/>
  </si>
  <si>
    <t>微视频</t>
    <phoneticPr fontId="4" type="noConversion"/>
  </si>
  <si>
    <t>项目功能整理/DEMO/软文/cookbook（编写）/微课笔记</t>
    <phoneticPr fontId="4" type="noConversion"/>
  </si>
  <si>
    <t>审核已录考题（不要删题，只能改）</t>
    <phoneticPr fontId="18" type="noConversion"/>
  </si>
  <si>
    <t>2分/页</t>
    <phoneticPr fontId="18" type="noConversion"/>
  </si>
  <si>
    <t>10分</t>
    <phoneticPr fontId="18" type="noConversion"/>
  </si>
  <si>
    <t>2分</t>
    <phoneticPr fontId="18" type="noConversion"/>
  </si>
  <si>
    <t>5分</t>
    <phoneticPr fontId="18" type="noConversion"/>
  </si>
  <si>
    <t>1分</t>
    <phoneticPr fontId="18" type="noConversion"/>
  </si>
  <si>
    <t>3分</t>
    <phoneticPr fontId="18" type="noConversion"/>
  </si>
  <si>
    <t>项目功能/软文/CB(编写)/微课笔记</t>
    <phoneticPr fontId="18" type="noConversion"/>
  </si>
  <si>
    <t>本周跟进人数</t>
    <phoneticPr fontId="4" type="noConversion"/>
  </si>
  <si>
    <t>总跟进人数</t>
    <phoneticPr fontId="4" type="noConversion"/>
  </si>
  <si>
    <t>总有效人数（在读非转方向）</t>
    <phoneticPr fontId="4" type="noConversion"/>
  </si>
  <si>
    <t>0.05分</t>
    <phoneticPr fontId="4" type="noConversion"/>
  </si>
  <si>
    <t>群周活跃人数（汇总给方向负责人填写）</t>
    <phoneticPr fontId="4" type="noConversion"/>
  </si>
  <si>
    <t>100-：0.84分
100+：2分
远程：5/30M</t>
    <phoneticPr fontId="4" type="noConversion"/>
  </si>
  <si>
    <t>每周交周报之前查看，只填写一个总数</t>
    <phoneticPr fontId="4" type="noConversion"/>
  </si>
  <si>
    <t>群周活跃人数</t>
    <phoneticPr fontId="4" type="noConversion"/>
  </si>
  <si>
    <t>总有效跟进人数</t>
    <phoneticPr fontId="4" type="noConversion"/>
  </si>
  <si>
    <t>小范围直播练习（必须包含PPT）</t>
    <phoneticPr fontId="18" type="noConversion"/>
  </si>
  <si>
    <t>40分</t>
    <phoneticPr fontId="4" type="noConversion"/>
  </si>
  <si>
    <t>30分</t>
    <phoneticPr fontId="4" type="noConversion"/>
  </si>
  <si>
    <t>正式直播（必须包含PPT）</t>
    <phoneticPr fontId="18" type="noConversion"/>
  </si>
  <si>
    <t>直播过课（组长/黄烨）</t>
    <phoneticPr fontId="18" type="noConversion"/>
  </si>
  <si>
    <t>15分</t>
    <phoneticPr fontId="4" type="noConversion"/>
  </si>
  <si>
    <t>视频检查（5天,视频天数）</t>
    <phoneticPr fontId="4" type="noConversion"/>
  </si>
  <si>
    <t>修订大纲（一个阶段）</t>
    <phoneticPr fontId="18" type="noConversion"/>
  </si>
  <si>
    <t>本周有效人数</t>
    <phoneticPr fontId="4" type="noConversion"/>
  </si>
  <si>
    <t>本周有效人数</t>
    <phoneticPr fontId="4" type="noConversion"/>
  </si>
  <si>
    <t>社群推广（直播推广、活动推广）</t>
    <phoneticPr fontId="4" type="noConversion"/>
  </si>
  <si>
    <t>正式直播（必须包含PPT）</t>
    <phoneticPr fontId="4" type="noConversion"/>
  </si>
  <si>
    <t>直播过课（组长/黄烨）</t>
  </si>
  <si>
    <t>视频检查（5天,视频天数）</t>
    <phoneticPr fontId="4" type="noConversion"/>
  </si>
  <si>
    <t>视频改名字（15天，视频天数）</t>
    <phoneticPr fontId="4" type="noConversion"/>
  </si>
  <si>
    <t>视频改名字（15天，视频天数）</t>
    <phoneticPr fontId="4" type="noConversion"/>
  </si>
  <si>
    <t>修订大纲（一个阶段）</t>
    <phoneticPr fontId="4" type="noConversion"/>
  </si>
  <si>
    <t>协作</t>
    <phoneticPr fontId="18" type="noConversion"/>
  </si>
  <si>
    <t>小组奖励</t>
    <phoneticPr fontId="4" type="noConversion"/>
  </si>
  <si>
    <t>群周活跃人数</t>
    <phoneticPr fontId="18" type="noConversion"/>
  </si>
  <si>
    <t>本周跟进人数</t>
    <phoneticPr fontId="18" type="noConversion"/>
  </si>
  <si>
    <t>本周有效人数</t>
    <phoneticPr fontId="18" type="noConversion"/>
  </si>
  <si>
    <t>总跟进人数</t>
    <phoneticPr fontId="18" type="noConversion"/>
  </si>
  <si>
    <t>总有效跟进人数</t>
    <phoneticPr fontId="18" type="noConversion"/>
  </si>
  <si>
    <t>汇总</t>
    <phoneticPr fontId="4" type="noConversion"/>
  </si>
  <si>
    <t>60分</t>
    <phoneticPr fontId="4" type="noConversion"/>
  </si>
  <si>
    <t>一</t>
    <phoneticPr fontId="18" type="noConversion"/>
  </si>
  <si>
    <t>二</t>
  </si>
  <si>
    <t>三</t>
  </si>
  <si>
    <t>四</t>
  </si>
  <si>
    <t>五</t>
  </si>
  <si>
    <t>六</t>
  </si>
  <si>
    <t>日</t>
  </si>
  <si>
    <t>${week1.answer}</t>
    <phoneticPr fontId="4" type="noConversion"/>
  </si>
  <si>
    <t>${week2.answer}</t>
  </si>
  <si>
    <t>${week3.answer}</t>
  </si>
  <si>
    <t>${week4.answer}</t>
  </si>
  <si>
    <t>${week5.answer}</t>
  </si>
  <si>
    <t>${week6.answer}</t>
  </si>
  <si>
    <t>${week7.answer}</t>
  </si>
  <si>
    <t>${week2.remote}</t>
  </si>
  <si>
    <t>${week3.remote}</t>
  </si>
  <si>
    <t>${week4.remote}</t>
  </si>
  <si>
    <t>${week5.remote}</t>
  </si>
  <si>
    <t>${week6.remote}</t>
  </si>
  <si>
    <t>${week7.remote}</t>
  </si>
  <si>
    <t>${week1.remote}</t>
    <phoneticPr fontId="4" type="noConversion"/>
  </si>
  <si>
    <t>${week1.count}</t>
    <phoneticPr fontId="4" type="noConversion"/>
  </si>
  <si>
    <t>${week2.count}</t>
  </si>
  <si>
    <t>${week3.count}</t>
  </si>
  <si>
    <t>${week4.count}</t>
  </si>
  <si>
    <t>${week5.count}</t>
  </si>
  <si>
    <t>${week6.count}</t>
  </si>
  <si>
    <t>${week7.count}</t>
  </si>
  <si>
    <t>${week8.count}</t>
    <phoneticPr fontId="4" type="noConversion"/>
  </si>
  <si>
    <t>${week8.validCount}</t>
    <phoneticPr fontId="4" type="noConversion"/>
  </si>
  <si>
    <t>${week1.broadcast}</t>
    <phoneticPr fontId="4" type="noConversion"/>
  </si>
  <si>
    <t>${week2.broadcast}</t>
  </si>
  <si>
    <t>${week3.broadcast}</t>
  </si>
  <si>
    <t>${week4.broadcast}</t>
  </si>
  <si>
    <t>${week5.broadcast}</t>
  </si>
  <si>
    <t>${week6.broadcast}</t>
  </si>
  <si>
    <t>${week7.broadcast}</t>
  </si>
  <si>
    <t>${week1.forward}</t>
    <phoneticPr fontId="4" type="noConversion"/>
  </si>
  <si>
    <t>${week1.inputTitle}</t>
    <phoneticPr fontId="4" type="noConversion"/>
  </si>
  <si>
    <t>${week2.inputTitle}</t>
  </si>
  <si>
    <t>${week3.inputTitle}</t>
  </si>
  <si>
    <t>${week4.inputTitle}</t>
  </si>
  <si>
    <t>${week5.inputTitle}</t>
  </si>
  <si>
    <t>${week6.inputTitle}</t>
  </si>
  <si>
    <t>${week7.inputTitle}</t>
  </si>
  <si>
    <t>${week2.forward}</t>
  </si>
  <si>
    <t>${week3.forward}</t>
  </si>
  <si>
    <t>${week4.forward}</t>
  </si>
  <si>
    <t>${week5.forward}</t>
  </si>
  <si>
    <t>${week6.forward}</t>
  </si>
  <si>
    <t>${week7.forward}</t>
  </si>
  <si>
    <t>${week1.other}</t>
    <phoneticPr fontId="4" type="noConversion"/>
  </si>
  <si>
    <t>${week2.other}</t>
  </si>
  <si>
    <t>${week3.other}</t>
  </si>
  <si>
    <t>${week4.other}</t>
  </si>
  <si>
    <t>${week5.other}</t>
  </si>
  <si>
    <t>${week6.other}</t>
  </si>
  <si>
    <t>${week7.other}</t>
  </si>
  <si>
    <t/>
  </si>
  <si>
    <t>星期一</t>
  </si>
  <si>
    <t>星期二</t>
  </si>
  <si>
    <t>星期日</t>
  </si>
  <si>
    <t>项目周总数</t>
  </si>
  <si>
    <t>答疑总数</t>
  </si>
  <si>
    <t>项目周总分</t>
  </si>
  <si>
    <t>一</t>
  </si>
  <si>
    <t>周总分</t>
  </si>
  <si>
    <t>周答疑总数</t>
  </si>
  <si>
    <t>群周活跃人数</t>
  </si>
  <si>
    <t>本周跟进人数</t>
  </si>
  <si>
    <t>本周有效人数</t>
  </si>
  <si>
    <t>总跟进人数</t>
  </si>
  <si>
    <t>总有效跟进人数</t>
  </si>
  <si>
    <t>答疑</t>
  </si>
  <si>
    <t>企业QQ答疑总数</t>
  </si>
  <si>
    <t>远程</t>
  </si>
  <si>
    <t>学员管理</t>
  </si>
  <si>
    <t>入群审核、转脱产转方向学员处理</t>
  </si>
  <si>
    <t>学员跟进信息录入（条）</t>
  </si>
  <si>
    <t>题库</t>
  </si>
  <si>
    <t>配置VIP（SVIP）考试方案（个）</t>
  </si>
  <si>
    <t>FAQ</t>
  </si>
  <si>
    <t>直播</t>
  </si>
  <si>
    <t>社群推广（直播推广、活动推广）</t>
  </si>
  <si>
    <t>小范围直播练习（必须包含PPT）</t>
  </si>
  <si>
    <t>正式直播（必须包含PPT）</t>
  </si>
  <si>
    <t>视频剪辑</t>
  </si>
  <si>
    <t>视频检查（5天,视频天数）</t>
  </si>
  <si>
    <t>视频改名字（15天，视频天数）</t>
  </si>
  <si>
    <t>修订大纲（一个阶段）</t>
  </si>
  <si>
    <t>云盘资源（阶段）</t>
  </si>
  <si>
    <t>PPT（修改）</t>
  </si>
  <si>
    <t>PPT（编写）</t>
  </si>
  <si>
    <t>cookbook（修订）</t>
  </si>
  <si>
    <t>homework（修订）</t>
  </si>
  <si>
    <t>homework（编写）</t>
  </si>
  <si>
    <t>小组奖励</t>
  </si>
  <si>
    <t>第一名组长100分</t>
  </si>
  <si>
    <t>第一名组员50分</t>
  </si>
  <si>
    <t>第二名组长60分</t>
  </si>
  <si>
    <t>第二名组员30分</t>
  </si>
  <si>
    <t>第三名组长40分</t>
  </si>
  <si>
    <t>第三名组员20分</t>
  </si>
  <si>
    <t>扣分</t>
  </si>
  <si>
    <t>协作</t>
  </si>
  <si>
    <t>写明协作内容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</si>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</sst>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\ ???/???"/>
  </numFmts>
  <fonts count="39" x14ac:knownFonts="1"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b/>
      <sz val="10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B95C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CADD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9F9F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/>
      <top style="thin">
        <color theme="0" tint="-0.499984740745262"/>
      </top>
      <bottom style="thin">
        <color auto="1"/>
      </bottom>
      <diagonal/>
    </border>
  </borders>
  <cellStyleXfs count="13">
    <xf borderId="0" fillId="0" fontId="0" numFmtId="0">
      <alignment vertical="center"/>
    </xf>
    <xf borderId="0" fillId="0" fontId="6" numFmtId="0">
      <alignment vertical="center"/>
    </xf>
    <xf borderId="0" fillId="0" fontId="16" numFmtId="0"/>
    <xf borderId="0" fillId="0" fontId="16" numFmtId="0"/>
    <xf borderId="0" fillId="0" fontId="28" numFmtId="0">
      <alignment vertical="center"/>
    </xf>
    <xf applyAlignment="0" applyBorder="0" applyNumberFormat="0" applyProtection="0" borderId="0" fillId="9" fontId="30" numFmtId="0">
      <alignment vertical="center"/>
    </xf>
    <xf borderId="0" fillId="0" fontId="29" numFmtId="0"/>
    <xf applyAlignment="0" applyBorder="0" applyNumberFormat="0" applyProtection="0" borderId="0" fillId="8" fontId="31" numFmtId="0">
      <alignment vertical="center"/>
    </xf>
    <xf applyAlignment="0" applyBorder="0" applyNumberFormat="0" applyProtection="0" borderId="0" fillId="9" fontId="32" numFmtId="0">
      <alignment vertical="center"/>
    </xf>
    <xf applyAlignment="0" applyBorder="0" applyNumberFormat="0" applyProtection="0" borderId="0" fillId="8" fontId="33" numFmtId="0">
      <alignment vertical="center"/>
    </xf>
    <xf applyAlignment="0" applyBorder="0" applyNumberFormat="0" applyProtection="0" borderId="0" fillId="9" fontId="32" numFmtId="0">
      <alignment vertical="center"/>
    </xf>
    <xf applyAlignment="0" applyBorder="0" applyNumberFormat="0" applyProtection="0" borderId="0" fillId="8" fontId="33" numFmtId="0">
      <alignment vertical="center"/>
    </xf>
    <xf borderId="0" fillId="0" fontId="34" numFmtId="0"/>
  </cellStyleXfs>
  <cellXfs count="241">
    <xf borderId="0" fillId="0" fontId="0" numFmtId="0" xfId="0">
      <alignment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4" fillId="0" fontId="3" numFmtId="0" xfId="0">
      <alignment horizontal="center"/>
    </xf>
    <xf applyAlignment="1" applyBorder="1" applyFont="1" borderId="2" fillId="0" fontId="3" numFmtId="0" xfId="0">
      <alignment horizontal="center" vertical="center" wrapText="1"/>
    </xf>
    <xf applyAlignment="1" applyBorder="1" applyFill="1" applyFont="1" borderId="2" fillId="0" fontId="3" numFmtId="0" xfId="0">
      <alignment horizontal="center" vertical="center" wrapText="1"/>
    </xf>
    <xf applyAlignment="1" applyBorder="1" applyFill="1" applyFont="1" borderId="2" fillId="0" fontId="3" numFmtId="0" xfId="0">
      <alignment horizontal="center" vertical="center"/>
    </xf>
    <xf applyAlignment="1" applyBorder="1" applyFill="1" applyFont="1" borderId="3" fillId="0" fontId="3" numFmtId="0" xfId="0">
      <alignment horizontal="center" vertical="center"/>
    </xf>
    <xf applyAlignment="1" applyBorder="1" applyFill="1" applyFont="1" borderId="1" fillId="0" fontId="3" numFmtId="0" xfId="0">
      <alignment horizontal="center" vertical="center"/>
    </xf>
    <xf applyAlignment="1" applyBorder="1" applyFont="1" borderId="1" fillId="0" fontId="5" numFmtId="0" xfId="0">
      <alignment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horizontal="center" vertical="center"/>
    </xf>
    <xf applyAlignment="1" applyBorder="1" applyFill="1" applyFont="1" borderId="4" fillId="0" fontId="3" numFmtId="0" xfId="0">
      <alignment horizontal="center" vertical="center"/>
    </xf>
    <xf applyAlignment="1" applyBorder="1" applyFont="1" borderId="4" fillId="0" fontId="3" numFmtId="0" xfId="0">
      <alignment horizontal="left" vertical="center"/>
    </xf>
    <xf applyAlignment="1" applyBorder="1" applyFill="1" applyFont="1" borderId="4" fillId="0" fontId="3" numFmtId="0" xfId="0">
      <alignment horizontal="left" vertical="center"/>
    </xf>
    <xf applyAlignment="1" applyBorder="1" applyFill="1" applyFont="1" borderId="5" fillId="0" fontId="3" numFmtId="0" xfId="0">
      <alignment horizontal="center" vertical="center"/>
    </xf>
    <xf applyAlignment="1" applyBorder="1" applyFill="1" applyFont="1" borderId="6" fillId="0" fontId="3" numFmtId="0" xfId="0">
      <alignment horizontal="center" vertical="center"/>
    </xf>
    <xf applyAlignment="1" applyBorder="1" applyFill="1" applyFont="1" borderId="7" fillId="0" fontId="3" numFmtId="0" xfId="0">
      <alignment horizontal="left" vertical="center"/>
    </xf>
    <xf applyAlignment="1" applyBorder="1" applyFont="1" borderId="5" fillId="0" fontId="5" numFmtId="0" xfId="0">
      <alignment vertical="center" wrapText="1"/>
    </xf>
    <xf applyAlignment="1" applyBorder="1" applyFont="1" borderId="7" fillId="0" fontId="3" numFmtId="0" xfId="0">
      <alignment horizontal="left" vertical="center"/>
    </xf>
    <xf applyAlignment="1" applyBorder="1" applyFont="1" borderId="8" fillId="0" fontId="3" numFmtId="0" xfId="0">
      <alignment horizontal="left" vertical="center"/>
    </xf>
    <xf applyAlignment="1" applyBorder="1" applyFont="1" borderId="1" fillId="0" fontId="3" numFmtId="0" xfId="0">
      <alignment horizontal="left" vertical="center"/>
    </xf>
    <xf applyAlignment="1" applyBorder="1" applyFill="1" applyFont="1" borderId="1" fillId="0" fontId="3" numFmtId="0" xfId="0">
      <alignment horizontal="left" vertical="center"/>
    </xf>
    <xf applyAlignment="1" applyBorder="1" applyFill="1" applyFont="1" borderId="1" fillId="3" fontId="9" numFmtId="0" xfId="0">
      <alignment horizontal="center" vertical="center"/>
    </xf>
    <xf applyAlignment="1" applyBorder="1" applyFill="1" applyFont="1" borderId="1" fillId="3" fontId="9" numFmtId="0" xfId="0">
      <alignment horizontal="center" vertical="center" wrapText="1"/>
    </xf>
    <xf applyFill="1" applyFont="1" borderId="0" fillId="2" fontId="10" numFmtId="0" xfId="0">
      <alignment vertical="center"/>
    </xf>
    <xf applyAlignment="1" applyBorder="1" applyFill="1" applyFont="1" borderId="1" fillId="2" fontId="5" numFmtId="0" xfId="0">
      <alignment horizontal="left" vertical="top"/>
    </xf>
    <xf applyAlignment="1" applyFill="1" applyFont="1" borderId="0" fillId="2" fontId="10" numFmtId="0" xfId="0">
      <alignment horizontal="left" vertical="top"/>
    </xf>
    <xf applyAlignment="1" applyFill="1" applyFont="1" borderId="0" fillId="2" fontId="10" numFmtId="0" xfId="0">
      <alignment horizontal="left" vertical="top" wrapText="1"/>
    </xf>
    <xf applyAlignment="1" applyBorder="1" applyFill="1" applyFont="1" borderId="1" fillId="2" fontId="9" numFmtId="0" xfId="0">
      <alignment horizontal="left" vertical="top"/>
    </xf>
    <xf applyAlignment="1" applyBorder="1" applyFill="1" applyFont="1" borderId="1" fillId="2" fontId="9" numFmtId="0" xfId="0">
      <alignment horizontal="left" vertical="top" wrapText="1"/>
    </xf>
    <xf applyAlignment="1" applyFill="1" applyFont="1" borderId="0" fillId="2" fontId="10" numFmtId="0" xfId="0">
      <alignment horizontal="center" vertical="center"/>
    </xf>
    <xf applyAlignment="1" applyBorder="1" applyFill="1" applyFont="1" borderId="1" fillId="2" fontId="12" numFmtId="0" xfId="0">
      <alignment horizontal="left" vertical="top" wrapText="1"/>
    </xf>
    <xf applyAlignment="1" applyFill="1" applyFont="1" borderId="0" fillId="2" fontId="10" numFmtId="0" xfId="0">
      <alignment horizontal="left" vertical="center"/>
    </xf>
    <xf applyAlignment="1" applyBorder="1" applyFill="1" applyFont="1" borderId="1" fillId="2" fontId="5" numFmtId="0" xfId="0">
      <alignment horizontal="left" vertical="center" wrapText="1"/>
    </xf>
    <xf applyAlignment="1" applyBorder="1" applyFill="1" applyFont="1" borderId="1" fillId="2" fontId="12" numFmtId="0" xfId="0">
      <alignment vertical="center" wrapText="1"/>
    </xf>
    <xf applyAlignment="1" applyBorder="1" applyFill="1" applyFont="1" borderId="14" fillId="2" fontId="5" numFmtId="0" xfId="0">
      <alignment horizontal="center" vertical="top" wrapText="1"/>
    </xf>
    <xf applyAlignment="1" applyBorder="1" applyFill="1" applyFont="1" borderId="15" fillId="2" fontId="5" numFmtId="0" xfId="0">
      <alignment horizontal="center" vertical="top" wrapText="1"/>
    </xf>
    <xf applyAlignment="1" applyBorder="1" applyFill="1" applyFont="1" applyProtection="1" borderId="1" fillId="2" fontId="19" numFmtId="0" xfId="2">
      <alignment horizontal="center"/>
      <protection locked="0"/>
    </xf>
    <xf applyAlignment="1" applyBorder="1" applyFill="1" applyFont="1" applyProtection="1" borderId="1" fillId="4" fontId="17" numFmtId="0" xfId="2">
      <alignment horizontal="left"/>
    </xf>
    <xf applyBorder="1" applyFill="1" applyFont="1" applyProtection="1" borderId="1" fillId="4" fontId="17" numFmtId="0" xfId="2"/>
    <xf applyFill="1" applyProtection="1" borderId="0" fillId="2" fontId="16" numFmtId="0" xfId="2">
      <protection locked="0"/>
    </xf>
    <xf applyAlignment="1" applyBorder="1" applyFill="1" applyFont="1" applyProtection="1" borderId="1" fillId="5" fontId="22" numFmtId="0" xfId="2">
      <alignment horizontal="left"/>
    </xf>
    <xf applyBorder="1" applyFill="1" applyFont="1" applyProtection="1" borderId="1" fillId="2" fontId="22" numFmtId="0" xfId="2">
      <protection locked="0"/>
    </xf>
    <xf applyAlignment="1" applyBorder="1" applyFill="1" applyFont="1" applyProtection="1" borderId="1" fillId="2" fontId="22" numFmtId="0" xfId="2">
      <alignment horizontal="left" vertical="center"/>
      <protection locked="0"/>
    </xf>
    <xf applyAlignment="1" applyBorder="1" applyFill="1" applyFont="1" applyProtection="1" borderId="1" fillId="2" fontId="22" numFmtId="0" xfId="2">
      <alignment horizontal="left"/>
      <protection locked="0"/>
    </xf>
    <xf applyAlignment="1" applyBorder="1" applyFill="1" applyFont="1" applyProtection="1" borderId="1" fillId="4" fontId="20" numFmtId="0" xfId="2"/>
    <xf applyBorder="1" applyFill="1" applyProtection="1" borderId="1" fillId="5" fontId="16" numFmtId="0" xfId="2"/>
    <xf applyBorder="1" applyFill="1" applyProtection="1" borderId="1" fillId="2" fontId="16" numFmtId="0" xfId="2">
      <protection locked="0"/>
    </xf>
    <xf applyAlignment="1" applyBorder="1" applyFill="1" applyProtection="1" borderId="1" fillId="5" fontId="16" numFmtId="0" xfId="2">
      <alignment horizontal="left"/>
    </xf>
    <xf applyAlignment="1" applyFill="1" applyProtection="1" borderId="0" fillId="2" fontId="16" numFmtId="0" xfId="2">
      <alignment horizontal="left"/>
      <protection locked="0"/>
    </xf>
    <xf applyAlignment="1" applyBorder="1" applyFill="1" applyProtection="1" borderId="1" fillId="2" fontId="16" numFmtId="0" xfId="2">
      <alignment horizontal="left"/>
      <protection locked="0"/>
    </xf>
    <xf applyAlignment="1" applyBorder="1" applyFill="1" applyFont="1" applyProtection="1" borderId="1" fillId="6" fontId="17" numFmtId="0" xfId="2">
      <alignment horizontal="center"/>
    </xf>
    <xf applyAlignment="1" applyBorder="1" applyFill="1" applyFont="1" applyProtection="1" borderId="1" fillId="6" fontId="17" numFmtId="0" xfId="2"/>
    <xf applyBorder="1" applyFill="1" applyFont="1" applyProtection="1" borderId="1" fillId="6" fontId="17" numFmtId="0" xfId="2"/>
    <xf applyAlignment="1" applyBorder="1" applyFill="1" applyFont="1" applyProtection="1" borderId="1" fillId="6" fontId="20" numFmtId="0" xfId="2"/>
    <xf applyBorder="1" borderId="1" fillId="0" fontId="0" numFmtId="0" xfId="0">
      <alignment vertical="center"/>
    </xf>
    <xf applyAlignment="1" applyBorder="1" applyFill="1" applyFont="1" applyProtection="1" borderId="1" fillId="5" fontId="22" numFmtId="0" xfId="2">
      <alignment horizontal="left" vertical="center"/>
      <protection locked="0"/>
    </xf>
    <xf applyBorder="1" applyFill="1" applyFont="1" applyProtection="1" borderId="1" fillId="2" fontId="22" numFmtId="0" xfId="2"/>
    <xf applyAlignment="1" applyBorder="1" applyFill="1" applyFont="1" applyProtection="1" borderId="1" fillId="2" fontId="22" numFmtId="0" xfId="2">
      <alignment horizontal="center" vertical="center"/>
    </xf>
    <xf applyBorder="1" applyFill="1" applyProtection="1" borderId="1" fillId="2" fontId="16" numFmtId="0" xfId="2"/>
    <xf applyAlignment="1" applyBorder="1" applyFill="1" applyFont="1" applyProtection="1" borderId="1" fillId="5" fontId="26" numFmtId="0" xfId="0">
      <alignment horizontal="left" vertical="top" wrapText="1"/>
    </xf>
    <xf applyAlignment="1" applyBorder="1" applyFill="1" applyFont="1" applyProtection="1" borderId="9" fillId="5" fontId="21" numFmtId="0" xfId="2">
      <alignment vertical="center"/>
    </xf>
    <xf applyAlignment="1" applyBorder="1" applyFill="1" applyFont="1" applyProtection="1" borderId="1" fillId="5" fontId="22" numFmtId="0" xfId="2">
      <alignment horizontal="left"/>
      <protection locked="0"/>
    </xf>
    <xf applyAlignment="1" applyBorder="1" applyFill="1" applyFont="1" borderId="1" fillId="5" fontId="8" numFmtId="0" xfId="0">
      <alignment horizontal="left" vertical="top" wrapText="1"/>
    </xf>
    <xf applyAlignment="1" applyBorder="1" applyFill="1" applyFont="1" borderId="13" fillId="2" fontId="5" numFmtId="0" xfId="0">
      <alignment horizontal="left" vertical="top" wrapText="1"/>
    </xf>
    <xf applyAlignment="1" applyBorder="1" applyFill="1" applyFont="1" borderId="1" fillId="2" fontId="9" numFmtId="0" xfId="0">
      <alignment horizontal="left" vertical="center"/>
    </xf>
    <xf applyAlignment="1" applyBorder="1" applyFill="1" applyFont="1" borderId="1" fillId="2" fontId="5" numFmtId="0" xfId="0">
      <alignment horizontal="left" vertical="top" wrapText="1"/>
    </xf>
    <xf applyFill="1" applyFont="1" borderId="0" fillId="2" fontId="10" numFmtId="0" xfId="0">
      <alignment vertical="center"/>
    </xf>
    <xf applyAlignment="1" applyBorder="1" applyFill="1" applyFont="1" borderId="1" fillId="2" fontId="9" numFmtId="0" xfId="0">
      <alignment horizontal="left" vertical="center"/>
    </xf>
    <xf applyAlignment="1" applyBorder="1" applyFill="1" applyFont="1" borderId="12" fillId="2" fontId="5" numFmtId="0" xfId="0">
      <alignment horizontal="center" vertical="top" wrapText="1"/>
    </xf>
    <xf applyAlignment="1" applyBorder="1" applyFill="1" applyFont="1" borderId="12" fillId="2" fontId="5" numFmtId="0" xfId="0">
      <alignment horizontal="center" vertical="center" wrapText="1"/>
    </xf>
    <xf applyAlignment="1" applyBorder="1" applyFill="1" applyFont="1" borderId="1" fillId="2" fontId="5" numFmtId="0" xfId="0">
      <alignment horizontal="left" vertical="top" wrapText="1"/>
    </xf>
    <xf applyAlignment="1" applyBorder="1" applyFill="1" applyFont="1" borderId="10" fillId="2" fontId="5" numFmtId="0" xfId="0">
      <alignment horizontal="center" vertical="top" wrapText="1"/>
    </xf>
    <xf applyAlignment="1" applyBorder="1" applyFill="1" applyFont="1" borderId="10" fillId="2" fontId="5" numFmtId="0" xfId="0">
      <alignment horizontal="center" vertical="center" wrapText="1"/>
    </xf>
    <xf borderId="0" fillId="0" fontId="0" numFmtId="0" xfId="0">
      <alignment vertical="center"/>
    </xf>
    <xf applyFill="1" applyFont="1" borderId="0" fillId="2" fontId="10" numFmtId="0" xfId="0">
      <alignment vertical="center"/>
    </xf>
    <xf applyAlignment="1" applyBorder="1" applyFill="1" applyFont="1" borderId="1" fillId="2" fontId="12" numFmtId="0" xfId="0">
      <alignment horizontal="left" vertical="top" wrapText="1"/>
    </xf>
    <xf applyAlignment="1" applyBorder="1" applyFill="1" applyFont="1" borderId="1" fillId="2" fontId="5" numFmtId="0" xfId="0">
      <alignment horizontal="left" vertical="center" wrapText="1"/>
    </xf>
    <xf applyAlignment="1" applyBorder="1" applyFill="1" applyFont="1" borderId="14" fillId="2" fontId="5" numFmtId="0" xfId="0">
      <alignment horizontal="center" vertical="top" wrapText="1"/>
    </xf>
    <xf applyAlignment="1" applyBorder="1" applyFill="1" applyFont="1" borderId="15" fillId="2" fontId="5" numFmtId="0" xfId="0">
      <alignment horizontal="center" vertical="top" wrapText="1"/>
    </xf>
    <xf applyFill="1" applyProtection="1" borderId="0" fillId="2" fontId="16" numFmtId="0" xfId="2">
      <protection locked="0"/>
    </xf>
    <xf applyBorder="1" applyFill="1" applyFont="1" applyProtection="1" borderId="1" fillId="2" fontId="22" numFmtId="0" xfId="2">
      <protection locked="0"/>
    </xf>
    <xf applyAlignment="1" applyBorder="1" applyFill="1" applyFont="1" applyProtection="1" borderId="1" fillId="2" fontId="22" numFmtId="0" xfId="2">
      <alignment horizontal="left" vertical="center"/>
      <protection locked="0"/>
    </xf>
    <xf applyAlignment="1" applyBorder="1" applyFill="1" applyFont="1" applyProtection="1" borderId="1" fillId="2" fontId="22" numFmtId="0" xfId="2">
      <alignment horizontal="left"/>
      <protection locked="0"/>
    </xf>
    <xf applyAlignment="1" applyBorder="1" applyFill="1" applyFont="1" borderId="1" fillId="2" fontId="5" numFmtId="0" xfId="0">
      <alignment horizontal="left" vertical="top" wrapText="1"/>
    </xf>
    <xf applyBorder="1" applyFill="1" borderId="1" fillId="7" fontId="0" numFmtId="0" xfId="0">
      <alignment vertical="center"/>
    </xf>
    <xf applyAlignment="1" applyBorder="1" applyFill="1" applyFont="1" applyProtection="1" borderId="1" fillId="7" fontId="22" numFmtId="0" xfId="2">
      <alignment horizontal="left" vertical="center"/>
      <protection locked="0"/>
    </xf>
    <xf applyAlignment="1" applyBorder="1" applyFill="1" applyFont="1" applyProtection="1" borderId="1" fillId="7" fontId="22" numFmtId="0" xfId="2">
      <alignment horizontal="left"/>
      <protection locked="0"/>
    </xf>
    <xf applyAlignment="1" applyBorder="1" applyFill="1" applyFont="1" applyProtection="1" borderId="1" fillId="7" fontId="21" numFmtId="0" xfId="2">
      <alignment vertical="center"/>
    </xf>
    <xf applyBorder="1" applyFill="1" borderId="1" fillId="2" fontId="0" numFmtId="0" xfId="0">
      <alignment vertical="center"/>
    </xf>
    <xf applyFill="1" borderId="0" fillId="2" fontId="0" numFmtId="0" xfId="0">
      <alignment vertical="center"/>
    </xf>
    <xf applyAlignment="1" applyBorder="1" applyFill="1" applyFont="1" applyProtection="1" borderId="1" fillId="7" fontId="26" numFmtId="0" xfId="0">
      <alignment horizontal="left" vertical="top" wrapText="1"/>
      <protection locked="0"/>
    </xf>
    <xf applyBorder="1" applyFill="1" applyFont="1" borderId="1" fillId="2" fontId="5" numFmtId="0" xfId="0">
      <alignment vertical="center"/>
    </xf>
    <xf applyAlignment="1" applyBorder="1" applyFill="1" applyFont="1" borderId="22" fillId="2" fontId="8" numFmtId="0" xfId="0">
      <alignment horizontal="left" vertical="top" wrapText="1"/>
    </xf>
    <xf applyFill="1" applyFont="1" borderId="0" fillId="7" fontId="10" numFmtId="0" xfId="0">
      <alignment vertical="center"/>
    </xf>
    <xf applyAlignment="1" applyBorder="1" applyFill="1" applyFont="1" applyNumberFormat="1" borderId="1" fillId="2" fontId="5" numFmtId="49" xfId="0">
      <alignment horizontal="left" vertical="center" wrapText="1"/>
    </xf>
    <xf applyBorder="1" applyFill="1" applyFont="1" applyProtection="1" borderId="1" fillId="2" fontId="22" numFmtId="0" xfId="2">
      <protection locked="0"/>
    </xf>
    <xf applyBorder="1" applyFill="1" applyFont="1" applyProtection="1" borderId="1" fillId="2" fontId="22" numFmtId="0" xfId="2">
      <protection locked="0"/>
    </xf>
    <xf borderId="0" fillId="0" fontId="0" numFmtId="0" xfId="0">
      <alignment vertical="center"/>
    </xf>
    <xf applyAlignment="1" applyBorder="1" applyFill="1" applyFont="1" applyProtection="1" borderId="1" fillId="5" fontId="22" numFmtId="0" xfId="2"/>
    <xf applyBorder="1" applyFill="1" applyFont="1" applyProtection="1" borderId="1" fillId="2" fontId="22" numFmtId="0" xfId="2">
      <protection locked="0"/>
    </xf>
    <xf applyAlignment="1" applyBorder="1" applyFill="1" applyFont="1" borderId="1" fillId="5" fontId="26" numFmtId="0" xfId="0">
      <alignment horizontal="left" vertical="top" wrapText="1"/>
    </xf>
    <xf applyFill="1" applyProtection="1" borderId="0" fillId="2" fontId="16" numFmtId="0" xfId="2">
      <protection locked="0"/>
    </xf>
    <xf applyAlignment="1" applyBorder="1" applyFill="1" applyFont="1" applyProtection="1" borderId="1" fillId="6" fontId="17" numFmtId="0" xfId="2"/>
    <xf applyAlignment="1" applyBorder="1" applyFill="1" applyFont="1" applyProtection="1" borderId="1" fillId="6" fontId="20" numFmtId="0" xfId="2"/>
    <xf applyAlignment="1" applyBorder="1" applyFill="1" applyFont="1" borderId="5" fillId="10" fontId="9" numFmtId="0" xfId="0">
      <alignment horizontal="left" vertical="top"/>
    </xf>
    <xf applyAlignment="1" applyBorder="1" applyFill="1" applyFont="1" borderId="1" fillId="10" fontId="5" numFmtId="0" xfId="0">
      <alignment horizontal="left" vertical="top" wrapText="1"/>
    </xf>
    <xf applyAlignment="1" applyBorder="1" applyFill="1" applyFont="1" borderId="5" fillId="10" fontId="9" numFmtId="0" xfId="0">
      <alignment horizontal="left" vertical="center" wrapText="1"/>
    </xf>
    <xf applyAlignment="1" applyBorder="1" applyFill="1" applyFont="1" applyNumberFormat="1" applyProtection="1" borderId="1" fillId="10" fontId="27" numFmtId="176" xfId="0">
      <alignment horizontal="center" vertical="center" wrapText="1"/>
    </xf>
    <xf applyAlignment="1" applyBorder="1" applyFill="1" applyFont="1" borderId="1" fillId="10" fontId="8" numFmtId="0" xfId="0">
      <alignment horizontal="left" vertical="top" wrapText="1"/>
    </xf>
    <xf applyAlignment="1" applyBorder="1" applyFill="1" applyFont="1" borderId="1" fillId="7" fontId="9" numFmtId="0" xfId="0">
      <alignment horizontal="left" vertical="center" wrapText="1"/>
    </xf>
    <xf applyAlignment="1" applyBorder="1" applyFill="1" applyFont="1" borderId="1" fillId="7" fontId="5" numFmtId="0" xfId="0">
      <alignment horizontal="left" vertical="top" wrapText="1"/>
    </xf>
    <xf applyBorder="1" borderId="1" fillId="0" fontId="0" numFmtId="0" xfId="0">
      <alignment vertical="center"/>
    </xf>
    <xf borderId="0" fillId="0" fontId="0" numFmtId="0" xfId="0">
      <alignment vertical="center"/>
    </xf>
    <xf applyAlignment="1" applyBorder="1" applyFill="1" applyFont="1" borderId="13" fillId="2" fontId="9" numFmtId="0" xfId="0">
      <alignment horizontal="center" vertical="center" wrapText="1"/>
    </xf>
    <xf applyAlignment="1" applyBorder="1" applyFill="1" applyFont="1" borderId="5" fillId="2" fontId="5" numFmtId="0" xfId="0">
      <alignment horizontal="left" vertical="center" wrapText="1"/>
    </xf>
    <xf applyAlignment="1" applyBorder="1" applyFill="1" applyFont="1" applyNumberFormat="1" applyProtection="1" borderId="1" fillId="10" fontId="27" numFmtId="12" xfId="0">
      <alignment horizontal="center" vertical="center" wrapText="1"/>
    </xf>
    <xf applyFill="1" applyProtection="1" borderId="0" fillId="2" fontId="16" numFmtId="0" xfId="2">
      <protection locked="0"/>
    </xf>
    <xf applyAlignment="1" applyBorder="1" applyFill="1" applyFont="1" applyProtection="1" borderId="1" fillId="5" fontId="22" numFmtId="0" xfId="2">
      <alignment horizontal="left"/>
    </xf>
    <xf applyAlignment="1" applyBorder="1" applyFill="1" applyFont="1" applyProtection="1" borderId="1" fillId="4" fontId="20" numFmtId="0" xfId="2"/>
    <xf applyBorder="1" applyFill="1" applyProtection="1" borderId="1" fillId="2" fontId="16" numFmtId="0" xfId="2">
      <protection locked="0"/>
    </xf>
    <xf applyAlignment="1" applyBorder="1" applyFill="1" applyProtection="1" borderId="1" fillId="2" fontId="16" numFmtId="0" xfId="2">
      <alignment horizontal="left"/>
      <protection locked="0"/>
    </xf>
    <xf applyAlignment="1" applyBorder="1" applyFill="1" applyFont="1" applyProtection="1" borderId="1" fillId="6" fontId="20" numFmtId="0" xfId="2"/>
    <xf applyBorder="1" applyFill="1" applyFont="1" applyProtection="1" borderId="1" fillId="2" fontId="22" numFmtId="0" xfId="2"/>
    <xf applyAlignment="1" applyBorder="1" applyFill="1" applyFont="1" applyProtection="1" borderId="1" fillId="2" fontId="22" numFmtId="0" xfId="2">
      <alignment horizontal="center" vertical="center"/>
    </xf>
    <xf applyBorder="1" applyFill="1" applyProtection="1" borderId="1" fillId="2" fontId="16" numFmtId="0" xfId="2"/>
    <xf applyAlignment="1" applyBorder="1" applyFill="1" applyFont="1" applyProtection="1" borderId="9" fillId="2" fontId="23" numFmtId="0" xfId="2">
      <alignment horizontal="left" vertical="center" wrapText="1"/>
      <protection locked="0"/>
    </xf>
    <xf applyAlignment="1" applyBorder="1" applyFill="1" applyFont="1" applyProtection="1" borderId="1" fillId="6" fontId="17" numFmtId="0" xfId="2">
      <alignment horizontal="left"/>
    </xf>
    <xf applyAlignment="1" applyBorder="1" applyFill="1" applyFont="1" applyProtection="1" borderId="1" fillId="2" fontId="24" numFmtId="0" xfId="2">
      <alignment horizontal="left" vertical="center" wrapText="1"/>
      <protection locked="0"/>
    </xf>
    <xf applyAlignment="1" applyBorder="1" applyFill="1" applyFont="1" applyProtection="1" borderId="1" fillId="7" fontId="23" numFmtId="0" xfId="2">
      <alignment horizontal="left" vertical="center" wrapText="1"/>
      <protection locked="0"/>
    </xf>
    <xf applyAlignment="1" applyBorder="1" applyFill="1" applyFont="1" applyProtection="1" borderId="1" fillId="2" fontId="5" numFmtId="0" xfId="2">
      <alignment horizontal="left" wrapText="1"/>
      <protection locked="0"/>
    </xf>
    <xf applyAlignment="1" applyBorder="1" borderId="1" fillId="0" fontId="0" numFmtId="0" xfId="0">
      <alignment horizontal="center" vertical="center"/>
    </xf>
    <xf applyAlignment="1" applyBorder="1" applyFill="1" borderId="1" fillId="0" fontId="0" numFmtId="0" xfId="0">
      <alignment horizontal="center" vertical="center"/>
    </xf>
    <xf applyAlignment="1" applyBorder="1" applyFill="1" applyFont="1" applyProtection="1" borderId="9" fillId="2" fontId="22" numFmtId="0" xfId="2">
      <alignment horizontal="center" vertical="top"/>
    </xf>
    <xf applyAlignment="1" applyBorder="1" applyFill="1" applyFont="1" applyProtection="1" borderId="1" fillId="11" fontId="22" numFmtId="0" xfId="2">
      <alignment horizontal="left"/>
    </xf>
    <xf applyAlignment="1" applyBorder="1" applyFill="1" applyFont="1" applyProtection="1" borderId="10" fillId="11" fontId="22" numFmtId="0" xfId="2">
      <alignment horizontal="left" vertical="center"/>
    </xf>
    <xf applyAlignment="1" applyBorder="1" applyFill="1" applyFont="1" applyProtection="1" borderId="1" fillId="12" fontId="22" numFmtId="0" xfId="2">
      <alignment horizontal="left"/>
    </xf>
    <xf applyAlignment="1" applyBorder="1" applyFill="1" applyFont="1" applyProtection="1" borderId="1" fillId="12" fontId="22" numFmtId="0" xfId="2">
      <alignment horizontal="left" vertical="center" wrapText="1"/>
      <protection locked="0"/>
    </xf>
    <xf applyAlignment="1" applyBorder="1" applyFill="1" applyFont="1" applyProtection="1" borderId="10" fillId="12" fontId="22" numFmtId="0" xfId="2">
      <alignment horizontal="left" vertical="center"/>
    </xf>
    <xf applyAlignment="1" applyBorder="1" applyFill="1" applyFont="1" applyProtection="1" borderId="1" fillId="12" fontId="22" numFmtId="0" xfId="2">
      <alignment horizontal="left" vertical="center"/>
    </xf>
    <xf applyAlignment="1" applyBorder="1" applyFill="1" applyFont="1" applyProtection="1" borderId="1" fillId="12" fontId="22" numFmtId="0" xfId="2"/>
    <xf applyAlignment="1" applyBorder="1" applyFill="1" applyFont="1" applyProtection="1" borderId="1" fillId="12" fontId="22" numFmtId="0" xfId="2">
      <alignment vertical="center"/>
    </xf>
    <xf applyAlignment="1" applyBorder="1" applyFill="1" applyFont="1" applyProtection="1" borderId="1" fillId="11" fontId="22" numFmtId="0" xfId="2"/>
    <xf applyAlignment="1" applyBorder="1" applyFill="1" applyFont="1" applyProtection="1" borderId="1" fillId="11" fontId="23" numFmtId="0" xfId="2">
      <alignment horizontal="left" vertical="center"/>
    </xf>
    <xf applyAlignment="1" applyBorder="1" applyFill="1" applyFont="1" applyProtection="1" borderId="1" fillId="11" fontId="22" numFmtId="0" xfId="2">
      <alignment horizontal="left" vertical="center"/>
    </xf>
    <xf applyAlignment="1" applyBorder="1" applyFill="1" applyFont="1" applyProtection="1" borderId="1" fillId="11" fontId="22" numFmtId="0" xfId="2">
      <alignment vertical="center"/>
    </xf>
    <xf applyBorder="1" applyFill="1" applyFont="1" applyProtection="1" borderId="9" fillId="2" fontId="22" numFmtId="0" xfId="2"/>
    <xf applyAlignment="1" applyBorder="1" applyFill="1" applyFont="1" applyProtection="1" borderId="1" fillId="11" fontId="35" numFmtId="0" xfId="2">
      <alignment horizontal="left" vertical="center"/>
    </xf>
    <xf applyAlignment="1" applyBorder="1" applyFill="1" applyFont="1" applyProtection="1" borderId="1" fillId="11" fontId="35" numFmtId="0" xfId="2">
      <alignment vertical="center"/>
    </xf>
    <xf applyAlignment="1" applyBorder="1" applyFill="1" applyFont="1" applyProtection="1" borderId="9" fillId="2" fontId="22" numFmtId="0" xfId="2">
      <alignment horizontal="center" vertical="top"/>
    </xf>
    <xf applyAlignment="1" applyBorder="1" applyFill="1" applyFont="1" applyProtection="1" borderId="5" fillId="5" fontId="25" numFmtId="0" xfId="0">
      <alignment horizontal="center" vertical="center"/>
    </xf>
    <xf applyAlignment="1" applyBorder="1" applyFill="1" applyFont="1" applyProtection="1" borderId="10" fillId="13" fontId="22" numFmtId="0" xfId="2">
      <alignment horizontal="left" vertical="center"/>
    </xf>
    <xf applyAlignment="1" applyBorder="1" applyFill="1" applyFont="1" applyProtection="1" borderId="1" fillId="13" fontId="22" numFmtId="0" xfId="2">
      <alignment horizontal="left"/>
    </xf>
    <xf applyAlignment="1" applyBorder="1" applyFill="1" applyFont="1" applyProtection="1" borderId="1" fillId="11" fontId="3" numFmtId="0" xfId="2">
      <alignment horizontal="left" vertical="top" wrapText="1"/>
    </xf>
    <xf applyFont="1" borderId="0" fillId="0" fontId="36" numFmtId="0" xfId="0">
      <alignment vertical="center"/>
    </xf>
    <xf applyAlignment="1" applyBorder="1" applyFill="1" applyFont="1" applyProtection="1" borderId="1" fillId="4" fontId="17" numFmtId="0" xfId="2">
      <alignment horizontal="center" vertical="center"/>
    </xf>
    <xf applyAlignment="1" applyBorder="1" applyFill="1" applyProtection="1" borderId="1" fillId="2" fontId="16" numFmtId="0" xfId="2">
      <alignment horizontal="center" vertical="center"/>
    </xf>
    <xf applyAlignment="1" applyBorder="1" applyFill="1" applyProtection="1" borderId="1" fillId="2" fontId="16" numFmtId="0" xfId="2">
      <alignment horizontal="center" vertical="center"/>
      <protection locked="0"/>
    </xf>
    <xf applyAlignment="1" applyFill="1" applyProtection="1" borderId="0" fillId="2" fontId="16" numFmtId="0" xfId="2">
      <alignment horizontal="center" vertical="center"/>
      <protection locked="0"/>
    </xf>
    <xf applyAlignment="1" applyBorder="1" applyFill="1" applyFont="1" applyProtection="1" borderId="5" fillId="2" fontId="22" numFmtId="0" xfId="2">
      <alignment horizontal="center" vertical="top"/>
    </xf>
    <xf applyAlignment="1" applyBorder="1" applyFill="1" applyFont="1" applyProtection="1" borderId="13" fillId="2" fontId="22" numFmtId="0" xfId="2">
      <alignment horizontal="center" vertical="top"/>
    </xf>
    <xf applyAlignment="1" applyBorder="1" applyFill="1" applyFont="1" applyProtection="1" borderId="1" fillId="5" fontId="22" numFmtId="0" xfId="2">
      <alignment horizontal="center" vertical="center" wrapText="1"/>
    </xf>
    <xf applyAlignment="1" applyBorder="1" applyFill="1" applyFont="1" applyProtection="1" borderId="9" fillId="2" fontId="22" numFmtId="0" xfId="2">
      <alignment horizontal="center" vertical="top"/>
    </xf>
    <xf applyAlignment="1" applyBorder="1" applyFill="1" applyFont="1" applyProtection="1" borderId="10" fillId="2" fontId="22" numFmtId="0" xfId="2">
      <alignment horizontal="center" vertical="center"/>
    </xf>
    <xf applyAlignment="1" applyBorder="1" applyFill="1" applyFont="1" applyProtection="1" borderId="11" fillId="2" fontId="22" numFmtId="0" xfId="2">
      <alignment horizontal="center" vertical="center"/>
    </xf>
    <xf applyAlignment="1" applyBorder="1" applyFill="1" applyFont="1" applyProtection="1" borderId="12" fillId="2" fontId="22" numFmtId="0" xfId="2">
      <alignment horizontal="center" vertical="center"/>
    </xf>
    <xf applyAlignment="1" applyBorder="1" applyFill="1" applyProtection="1" borderId="10" fillId="5" fontId="16" numFmtId="0" xfId="2">
      <alignment horizontal="center"/>
    </xf>
    <xf applyAlignment="1" applyBorder="1" applyFill="1" applyProtection="1" borderId="11" fillId="5" fontId="16" numFmtId="0" xfId="2">
      <alignment horizontal="center"/>
    </xf>
    <xf applyAlignment="1" applyBorder="1" applyFill="1" applyProtection="1" borderId="12" fillId="5" fontId="16" numFmtId="0" xfId="2">
      <alignment horizontal="center"/>
    </xf>
    <xf applyAlignment="1" applyBorder="1" applyFill="1" applyFont="1" applyProtection="1" borderId="1" fillId="2" fontId="21" numFmtId="0" xfId="2">
      <alignment horizontal="center" vertical="center"/>
    </xf>
    <xf applyAlignment="1" applyBorder="1" applyFill="1" applyFont="1" applyProtection="1" borderId="1" fillId="6" fontId="20" numFmtId="0" xfId="2">
      <alignment horizontal="center" vertical="top" wrapText="1"/>
    </xf>
    <xf applyAlignment="1" applyBorder="1" applyFill="1" applyFont="1" applyProtection="1" borderId="1" fillId="12" fontId="21" numFmtId="0" xfId="2">
      <alignment horizontal="center" vertical="center" wrapText="1"/>
    </xf>
    <xf applyAlignment="1" applyBorder="1" applyFill="1" applyFont="1" applyProtection="1" borderId="5" fillId="11" fontId="21" numFmtId="0" xfId="2">
      <alignment horizontal="center" vertical="center"/>
    </xf>
    <xf applyAlignment="1" applyBorder="1" applyFill="1" applyFont="1" applyProtection="1" borderId="13" fillId="11" fontId="21" numFmtId="0" xfId="2">
      <alignment horizontal="center" vertical="center"/>
    </xf>
    <xf applyAlignment="1" applyBorder="1" applyFill="1" applyFont="1" applyProtection="1" borderId="9" fillId="11" fontId="21" numFmtId="0" xfId="2">
      <alignment horizontal="center" vertical="center"/>
    </xf>
    <xf applyAlignment="1" applyBorder="1" applyFill="1" applyFont="1" applyProtection="1" borderId="5" fillId="11" fontId="3" numFmtId="0" xfId="2">
      <alignment horizontal="center" wrapText="1"/>
    </xf>
    <xf applyAlignment="1" applyBorder="1" applyFill="1" applyFont="1" applyProtection="1" borderId="13" fillId="11" fontId="3" numFmtId="0" xfId="2">
      <alignment horizontal="center" wrapText="1"/>
    </xf>
    <xf applyAlignment="1" applyBorder="1" applyFill="1" applyFont="1" applyProtection="1" borderId="9" fillId="11" fontId="3" numFmtId="0" xfId="2">
      <alignment horizontal="center" wrapText="1"/>
    </xf>
    <xf applyAlignment="1" applyBorder="1" applyFill="1" applyFont="1" applyProtection="1" borderId="13" fillId="12" fontId="21" numFmtId="0" xfId="2">
      <alignment horizontal="center" vertical="center"/>
    </xf>
    <xf applyAlignment="1" applyBorder="1" applyFill="1" applyFont="1" applyProtection="1" borderId="9" fillId="12" fontId="21" numFmtId="0" xfId="2">
      <alignment horizontal="center" vertical="center"/>
    </xf>
    <xf applyAlignment="1" applyBorder="1" applyFill="1" applyFont="1" applyProtection="1" borderId="5" fillId="12" fontId="21" numFmtId="0" xfId="2">
      <alignment horizontal="center" vertical="center"/>
    </xf>
    <xf applyAlignment="1" applyBorder="1" applyFill="1" applyFont="1" applyProtection="1" borderId="1" fillId="12" fontId="2" numFmtId="0" xfId="2">
      <alignment horizontal="center" vertical="center" wrapText="1"/>
      <protection locked="0"/>
    </xf>
    <xf applyAlignment="1" applyBorder="1" applyFill="1" applyFont="1" applyProtection="1" borderId="1" fillId="12" fontId="5" numFmtId="0" xfId="2">
      <alignment horizontal="center" vertical="center" wrapText="1"/>
      <protection locked="0"/>
    </xf>
    <xf applyAlignment="1" applyBorder="1" applyFill="1" applyFont="1" applyProtection="1" borderId="5" fillId="2" fontId="21" numFmtId="0" xfId="2">
      <alignment horizontal="center" vertical="center"/>
    </xf>
    <xf applyAlignment="1" applyBorder="1" applyFill="1" applyFont="1" applyProtection="1" borderId="9" fillId="2" fontId="21" numFmtId="0" xfId="2">
      <alignment horizontal="center" vertical="center"/>
    </xf>
    <xf applyAlignment="1" applyBorder="1" applyFill="1" applyFont="1" applyProtection="1" borderId="5" fillId="2" fontId="23" numFmtId="0" xfId="2">
      <alignment horizontal="left" vertical="center"/>
      <protection locked="0"/>
    </xf>
    <xf applyAlignment="1" applyBorder="1" applyFill="1" applyFont="1" applyProtection="1" borderId="9" fillId="2" fontId="23" numFmtId="0" xfId="2">
      <alignment horizontal="left" vertical="center"/>
      <protection locked="0"/>
    </xf>
    <xf applyAlignment="1" applyBorder="1" applyFill="1" applyFont="1" applyProtection="1" borderId="5" fillId="2" fontId="23" numFmtId="0" xfId="2">
      <alignment horizontal="left" vertical="center" wrapText="1"/>
      <protection locked="0"/>
    </xf>
    <xf applyAlignment="1" applyBorder="1" applyFill="1" applyFont="1" applyProtection="1" borderId="9" fillId="2" fontId="23" numFmtId="0" xfId="2">
      <alignment horizontal="left" vertical="center" wrapText="1"/>
      <protection locked="0"/>
    </xf>
    <xf applyAlignment="1" applyBorder="1" applyFill="1" applyFont="1" borderId="1" fillId="5" fontId="3" numFmtId="0" xfId="0">
      <alignment horizontal="center" vertical="center"/>
    </xf>
    <xf applyAlignment="1" applyBorder="1" applyFill="1" applyFont="1" applyProtection="1" borderId="1" fillId="5" fontId="25" numFmtId="0" xfId="0">
      <alignment horizontal="center" vertical="center"/>
    </xf>
    <xf applyAlignment="1" applyBorder="1" applyFill="1" applyFont="1" applyProtection="1" borderId="17" fillId="5" fontId="25" numFmtId="0" xfId="0">
      <alignment horizontal="center" vertical="center"/>
    </xf>
    <xf applyAlignment="1" applyBorder="1" applyFill="1" applyFont="1" applyProtection="1" borderId="24" fillId="5" fontId="25" numFmtId="0" xfId="0">
      <alignment horizontal="center" vertical="center"/>
    </xf>
    <xf applyAlignment="1" applyBorder="1" applyFill="1" applyFont="1" applyProtection="1" borderId="19" fillId="5" fontId="25" numFmtId="0" xfId="0">
      <alignment horizontal="center" vertical="center"/>
    </xf>
    <xf applyAlignment="1" applyBorder="1" applyFill="1" applyFont="1" applyProtection="1" borderId="20" fillId="5" fontId="25" numFmtId="0" xfId="0">
      <alignment horizontal="center" vertical="center"/>
    </xf>
    <xf applyAlignment="1" applyBorder="1" applyFill="1" applyFont="1" applyProtection="1" borderId="25" fillId="5" fontId="25" numFmtId="0" xfId="0">
      <alignment horizontal="center" vertical="center"/>
    </xf>
    <xf applyAlignment="1" applyBorder="1" applyFill="1" applyFont="1" applyProtection="1" borderId="26" fillId="5" fontId="25" numFmtId="0" xfId="0">
      <alignment horizontal="center" vertical="center"/>
    </xf>
    <xf applyAlignment="1" applyBorder="1" applyFill="1" applyFont="1" applyProtection="1" borderId="27" fillId="5" fontId="25" numFmtId="0" xfId="0">
      <alignment horizontal="center" vertical="center"/>
    </xf>
    <xf applyAlignment="1" applyBorder="1" applyFill="1" applyFont="1" applyProtection="1" borderId="21" fillId="5" fontId="25" numFmtId="0" xfId="0">
      <alignment horizontal="center" vertical="center"/>
    </xf>
    <xf applyAlignment="1" applyBorder="1" applyFill="1" applyFont="1" applyProtection="1" borderId="28" fillId="5" fontId="25" numFmtId="0" xfId="0">
      <alignment horizontal="center" vertical="center"/>
    </xf>
    <xf applyAlignment="1" applyBorder="1" applyFill="1" applyFont="1" applyProtection="1" borderId="18" fillId="5" fontId="25" numFmtId="0" xfId="0">
      <alignment horizontal="center" vertical="center"/>
    </xf>
    <xf applyAlignment="1" applyBorder="1" applyFill="1" applyFont="1" borderId="5" fillId="2" fontId="9" numFmtId="0" xfId="0">
      <alignment horizontal="left" vertical="top" wrapText="1"/>
    </xf>
    <xf applyAlignment="1" applyBorder="1" applyFill="1" applyFont="1" borderId="13" fillId="2" fontId="9" numFmtId="0" xfId="0">
      <alignment horizontal="left" vertical="top" wrapText="1"/>
    </xf>
    <xf applyAlignment="1" applyBorder="1" applyFill="1" applyFont="1" borderId="9" fillId="2" fontId="9" numFmtId="0" xfId="0">
      <alignment horizontal="left" vertical="top" wrapText="1"/>
    </xf>
    <xf applyAlignment="1" applyBorder="1" applyFill="1" applyFont="1" borderId="5" fillId="2" fontId="5" numFmtId="0" xfId="0">
      <alignment horizontal="left" vertical="top" wrapText="1"/>
    </xf>
    <xf applyAlignment="1" applyBorder="1" applyFill="1" applyFont="1" borderId="13" fillId="2" fontId="5" numFmtId="0" xfId="0">
      <alignment horizontal="left" vertical="top" wrapText="1"/>
    </xf>
    <xf applyAlignment="1" applyBorder="1" applyFill="1" applyFont="1" borderId="9" fillId="2" fontId="5" numFmtId="0" xfId="0">
      <alignment horizontal="left" vertical="top" wrapText="1"/>
    </xf>
    <xf applyAlignment="1" applyBorder="1" applyFill="1" applyFont="1" borderId="10" fillId="7" fontId="9" numFmtId="0" xfId="0">
      <alignment vertical="center" wrapText="1"/>
    </xf>
    <xf applyAlignment="1" applyBorder="1" applyFill="1" applyFont="1" borderId="12" fillId="7" fontId="9" numFmtId="0" xfId="0">
      <alignment vertical="center" wrapText="1"/>
    </xf>
    <xf applyAlignment="1" applyBorder="1" applyFill="1" applyFont="1" borderId="10" fillId="7" fontId="5" numFmtId="0" xfId="0">
      <alignment horizontal="left" vertical="top" wrapText="1"/>
    </xf>
    <xf applyAlignment="1" applyBorder="1" applyFill="1" applyFont="1" borderId="11" fillId="7" fontId="5" numFmtId="0" xfId="0">
      <alignment horizontal="left" vertical="top" wrapText="1"/>
    </xf>
    <xf applyAlignment="1" applyBorder="1" applyFill="1" applyFont="1" borderId="12" fillId="7" fontId="5" numFmtId="0" xfId="0">
      <alignment horizontal="left" vertical="top" wrapText="1"/>
    </xf>
    <xf applyAlignment="1" applyBorder="1" applyFill="1" applyFont="1" borderId="5" fillId="2" fontId="9" numFmtId="0" xfId="0">
      <alignment horizontal="center" vertical="center" wrapText="1"/>
    </xf>
    <xf applyAlignment="1" applyBorder="1" applyFill="1" applyFont="1" borderId="13" fillId="2" fontId="9" numFmtId="0" xfId="0">
      <alignment horizontal="center" vertical="center" wrapText="1"/>
    </xf>
    <xf applyAlignment="1" applyBorder="1" applyFill="1" applyFont="1" borderId="1" fillId="2" fontId="12" numFmtId="0" xfId="0">
      <alignment horizontal="left" vertical="center"/>
    </xf>
    <xf applyAlignment="1" applyBorder="1" applyFill="1" applyFont="1" borderId="1" fillId="2" fontId="9" numFmtId="0" xfId="0">
      <alignment horizontal="left" vertical="center"/>
    </xf>
    <xf applyAlignment="1" applyBorder="1" applyFill="1" applyFont="1" borderId="14" fillId="2" fontId="12" numFmtId="0" xfId="0">
      <alignment vertical="top" wrapText="1"/>
    </xf>
    <xf applyAlignment="1" applyBorder="1" applyFill="1" applyFont="1" borderId="15" fillId="2" fontId="8" numFmtId="0" xfId="0">
      <alignment vertical="top" wrapText="1"/>
    </xf>
    <xf applyAlignment="1" applyBorder="1" applyFill="1" applyFont="1" borderId="22" fillId="2" fontId="8" numFmtId="0" xfId="0">
      <alignment vertical="top" wrapText="1"/>
    </xf>
    <xf applyAlignment="1" applyBorder="1" applyFill="1" applyFont="1" borderId="16" fillId="2" fontId="8" numFmtId="0" xfId="0">
      <alignment vertical="top" wrapText="1"/>
    </xf>
    <xf applyAlignment="1" applyBorder="1" applyFill="1" applyFont="1" borderId="0" fillId="2" fontId="8" numFmtId="0" xfId="0">
      <alignment vertical="top" wrapText="1"/>
    </xf>
    <xf applyAlignment="1" applyBorder="1" applyFill="1" applyFont="1" borderId="23" fillId="2" fontId="8" numFmtId="0" xfId="0">
      <alignment vertical="top" wrapText="1"/>
    </xf>
    <xf applyAlignment="1" applyBorder="1" applyFill="1" applyFont="1" borderId="17" fillId="2" fontId="8" numFmtId="0" xfId="0">
      <alignment vertical="top" wrapText="1"/>
    </xf>
    <xf applyAlignment="1" applyBorder="1" applyFill="1" applyFont="1" borderId="18" fillId="2" fontId="8" numFmtId="0" xfId="0">
      <alignment vertical="top" wrapText="1"/>
    </xf>
    <xf applyAlignment="1" applyBorder="1" applyFill="1" applyFont="1" borderId="24" fillId="2" fontId="8" numFmtId="0" xfId="0">
      <alignment vertical="top" wrapText="1"/>
    </xf>
    <xf applyAlignment="1" applyBorder="1" applyFill="1" applyFont="1" borderId="10" fillId="7" fontId="5" numFmtId="0" xfId="0">
      <alignment horizontal="center" vertical="top" wrapText="1"/>
    </xf>
    <xf applyAlignment="1" applyBorder="1" applyFill="1" applyFont="1" borderId="11" fillId="7" fontId="5" numFmtId="0" xfId="0">
      <alignment horizontal="center" vertical="top" wrapText="1"/>
    </xf>
    <xf applyAlignment="1" applyBorder="1" applyFill="1" applyFont="1" borderId="12" fillId="7" fontId="5" numFmtId="0" xfId="0">
      <alignment horizontal="center" vertical="top" wrapText="1"/>
    </xf>
    <xf applyAlignment="1" applyBorder="1" applyFill="1" applyFont="1" borderId="10" fillId="2" fontId="5" numFmtId="0" xfId="0">
      <alignment horizontal="left" vertical="top" wrapText="1"/>
    </xf>
    <xf applyAlignment="1" applyBorder="1" applyFill="1" applyFont="1" borderId="11" fillId="2" fontId="5" numFmtId="0" xfId="0">
      <alignment horizontal="left" vertical="top" wrapText="1"/>
    </xf>
    <xf applyAlignment="1" applyBorder="1" applyFill="1" applyFont="1" borderId="12" fillId="2" fontId="5" numFmtId="0" xfId="0">
      <alignment horizontal="left" vertical="top" wrapText="1"/>
    </xf>
    <xf applyAlignment="1" applyBorder="1" applyFill="1" applyFont="1" borderId="10" fillId="10" fontId="8" numFmtId="0" xfId="0">
      <alignment horizontal="left" vertical="top" wrapText="1"/>
    </xf>
    <xf applyAlignment="1" applyBorder="1" applyFill="1" applyFont="1" borderId="11" fillId="10" fontId="8" numFmtId="0" xfId="0">
      <alignment horizontal="left" vertical="top" wrapText="1"/>
    </xf>
    <xf applyAlignment="1" applyBorder="1" applyFill="1" applyFont="1" borderId="12" fillId="10" fontId="8" numFmtId="0" xfId="0">
      <alignment horizontal="left" vertical="top" wrapText="1"/>
    </xf>
    <xf applyAlignment="1" applyBorder="1" applyFill="1" applyFont="1" borderId="10" fillId="10" fontId="23" numFmtId="0" xfId="0">
      <alignment horizontal="center" vertical="top" wrapText="1"/>
    </xf>
    <xf applyAlignment="1" applyBorder="1" applyFill="1" applyFont="1" borderId="11" fillId="10" fontId="23" numFmtId="0" xfId="0">
      <alignment horizontal="center" vertical="top" wrapText="1"/>
    </xf>
    <xf applyAlignment="1" applyBorder="1" applyFill="1" applyFont="1" borderId="12" fillId="10" fontId="23" numFmtId="0" xfId="0">
      <alignment horizontal="center" vertical="top" wrapText="1"/>
    </xf>
    <xf applyAlignment="1" applyBorder="1" applyFill="1" applyFont="1" borderId="9" fillId="2" fontId="9" numFmtId="0" xfId="0">
      <alignment horizontal="center" vertical="center" wrapText="1"/>
    </xf>
    <xf applyAlignment="1" applyBorder="1" applyFill="1" applyFont="1" borderId="5" fillId="2" fontId="9" numFmtId="0" xfId="0">
      <alignment horizontal="left" vertical="top"/>
    </xf>
    <xf applyAlignment="1" applyBorder="1" applyFill="1" applyFont="1" borderId="13" fillId="2" fontId="9" numFmtId="0" xfId="0">
      <alignment horizontal="left" vertical="top"/>
    </xf>
    <xf applyAlignment="1" applyBorder="1" applyFill="1" applyFont="1" borderId="9" fillId="2" fontId="9" numFmtId="0" xfId="0">
      <alignment horizontal="left" vertical="top"/>
    </xf>
  </cellXfs>
  <cellStyles count="13">
    <cellStyle name="差_Sheet2" xfId="5"/>
    <cellStyle name="差_Sheet2 2" xfId="10"/>
    <cellStyle name="差_Sheet2 3" xfId="8"/>
    <cellStyle builtinId="0" name="常规" xfId="0"/>
    <cellStyle name="常规 12" xfId="4"/>
    <cellStyle name="常规 2" xfId="1"/>
    <cellStyle name="常规 3" xfId="2"/>
    <cellStyle name="常规 3 2" xfId="3"/>
    <cellStyle name="常规 3_Sheet2" xfId="6"/>
    <cellStyle name="常规 4" xfId="12"/>
    <cellStyle name="好_Sheet2" xfId="7"/>
    <cellStyle name="好_Sheet2 2" xfId="11"/>
    <cellStyle name="好_Sheet2 3" xfId="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colors>
    <mruColors>
      <color rgb="FFF9F9F9"/>
      <color rgb="FFCAC8C8"/>
      <color rgb="FF8CADD4"/>
      <color rgb="FFF3F3F3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calcChain.xml" Type="http://schemas.openxmlformats.org/officeDocument/2006/relationships/calcChain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vmlDrawing1.vml" Type="http://schemas.openxmlformats.org/officeDocument/2006/relationships/vmlDrawing"/>
<Relationship Id="rId3" Target="../comments1.xml" Type="http://schemas.openxmlformats.org/officeDocument/2006/relationships/comment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vmlDrawing2.vml" Type="http://schemas.openxmlformats.org/officeDocument/2006/relationships/vmlDrawing"/>
<Relationship Id="rId3" Target="../comments2.xml" Type="http://schemas.openxmlformats.org/officeDocument/2006/relationships/comments"/>
<Relationship Id="rId4" Target="../drawings/drawing1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vmlDrawing3.vml" Type="http://schemas.openxmlformats.org/officeDocument/2006/relationships/vmlDrawing"/>
<Relationship Id="rId2" Target="../comments3.xml" Type="http://schemas.openxmlformats.org/officeDocument/2006/relationships/comment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0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customWidth="true" width="12.33203125" collapsed="false"/>
    <col min="3" max="3" customWidth="true" hidden="true" width="8.6640625" collapsed="false"/>
    <col min="4" max="4" customWidth="true" width="64.6640625" collapsed="false"/>
  </cols>
  <sheetData>
    <row ht="16" r="1" spans="1:4" x14ac:dyDescent="0.25">
      <c r="A1" s="1"/>
      <c r="B1" s="1" t="s">
        <v>2</v>
      </c>
      <c r="C1" s="2" t="s">
        <v>12</v>
      </c>
      <c r="D1" s="9" t="s">
        <v>13</v>
      </c>
    </row>
    <row ht="16" r="2" spans="1:4" x14ac:dyDescent="0.2">
      <c r="A2" s="3" t="s">
        <v>14</v>
      </c>
      <c r="B2" s="1" t="s">
        <v>15</v>
      </c>
      <c r="C2" s="18" t="s">
        <v>16</v>
      </c>
      <c r="D2" s="8" t="s">
        <v>17</v>
      </c>
    </row>
    <row ht="56" r="3" spans="1:4" x14ac:dyDescent="0.2">
      <c r="A3" s="4" t="s">
        <v>21</v>
      </c>
      <c r="B3" s="10" t="s">
        <v>19</v>
      </c>
      <c r="C3" s="20" t="s">
        <v>20</v>
      </c>
      <c r="D3" s="8" t="s">
        <v>22</v>
      </c>
    </row>
    <row ht="32" r="4" spans="1:4" x14ac:dyDescent="0.2">
      <c r="A4" s="3" t="s">
        <v>18</v>
      </c>
      <c r="B4" s="1" t="s">
        <v>4</v>
      </c>
      <c r="C4" s="19" t="s">
        <v>5</v>
      </c>
      <c r="D4" s="8" t="s">
        <v>23</v>
      </c>
    </row>
    <row customHeight="1" ht="43.5" r="5" spans="1:4" x14ac:dyDescent="0.2">
      <c r="A5" s="1" t="s">
        <v>35</v>
      </c>
      <c r="B5" s="1" t="s">
        <v>19</v>
      </c>
      <c r="C5" s="12" t="s">
        <v>26</v>
      </c>
      <c r="D5" s="8" t="s">
        <v>24</v>
      </c>
    </row>
    <row customHeight="1" ht="44.5" r="6" spans="1:4" x14ac:dyDescent="0.2">
      <c r="A6" s="1" t="s">
        <v>1</v>
      </c>
      <c r="B6" s="1" t="s">
        <v>11</v>
      </c>
      <c r="C6" s="10" t="s">
        <v>11</v>
      </c>
      <c r="D6" s="8" t="s">
        <v>25</v>
      </c>
    </row>
    <row ht="42" r="7" spans="1:4" x14ac:dyDescent="0.2">
      <c r="A7" s="5" t="s">
        <v>36</v>
      </c>
      <c r="B7" s="5" t="s">
        <v>27</v>
      </c>
      <c r="C7" s="11" t="s">
        <v>28</v>
      </c>
      <c r="D7" s="8" t="s">
        <v>29</v>
      </c>
    </row>
    <row ht="16" r="8" spans="1:4" x14ac:dyDescent="0.2">
      <c r="A8" s="6" t="s">
        <v>7</v>
      </c>
      <c r="B8" s="5" t="s">
        <v>3</v>
      </c>
      <c r="C8" s="13" t="s">
        <v>6</v>
      </c>
      <c r="D8" s="8" t="s">
        <v>32</v>
      </c>
    </row>
    <row ht="16" r="9" spans="1:4" x14ac:dyDescent="0.2">
      <c r="A9" s="14" t="s">
        <v>8</v>
      </c>
      <c r="B9" s="15" t="s">
        <v>10</v>
      </c>
      <c r="C9" s="16" t="s">
        <v>9</v>
      </c>
      <c r="D9" s="17" t="s">
        <v>33</v>
      </c>
    </row>
    <row ht="16" r="10" spans="1:4" x14ac:dyDescent="0.2">
      <c r="A10" s="7" t="s">
        <v>30</v>
      </c>
      <c r="B10" s="7" t="s">
        <v>31</v>
      </c>
      <c r="C10" s="21" t="s">
        <v>37</v>
      </c>
      <c r="D10" s="8" t="s">
        <v>34</v>
      </c>
    </row>
  </sheetData>
  <phoneticPr fontId="4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8"/>
  <sheetViews>
    <sheetView workbookViewId="0">
      <selection activeCell="D10" sqref="D10"/>
    </sheetView>
  </sheetViews>
  <sheetFormatPr baseColWidth="10" defaultColWidth="8.83203125" defaultRowHeight="15" x14ac:dyDescent="0.2"/>
  <cols>
    <col min="1" max="1" style="55" width="8.83203125" collapsed="false"/>
    <col min="2" max="2" customWidth="true" style="55" width="12.1640625" collapsed="false"/>
    <col min="3" max="3" customWidth="true" style="55" width="31.5" collapsed="false"/>
    <col min="4" max="4" customWidth="true" style="112" width="53.1640625" collapsed="false"/>
    <col min="7" max="7" customWidth="true" width="18.83203125" collapsed="false"/>
  </cols>
  <sheetData>
    <row ht="17" r="1" spans="1:7" x14ac:dyDescent="0.25">
      <c r="A1" s="131" t="s">
        <v>178</v>
      </c>
      <c r="B1" s="131" t="s">
        <v>179</v>
      </c>
      <c r="C1" s="131" t="s">
        <v>275</v>
      </c>
      <c r="D1" s="132" t="s">
        <v>274</v>
      </c>
      <c r="E1" s="98"/>
      <c r="F1" s="98"/>
      <c r="G1" s="99" t="s">
        <v>259</v>
      </c>
    </row>
    <row ht="17" r="2" spans="1:7" x14ac:dyDescent="0.25">
      <c r="G2" s="99" t="s">
        <v>260</v>
      </c>
    </row>
    <row ht="17" r="3" spans="1:7" x14ac:dyDescent="0.25">
      <c r="G3" s="99" t="s">
        <v>261</v>
      </c>
    </row>
    <row ht="17" r="4" spans="1:7" x14ac:dyDescent="0.25">
      <c r="G4" s="99" t="s">
        <v>262</v>
      </c>
    </row>
    <row ht="17" r="5" spans="1:7" x14ac:dyDescent="0.25">
      <c r="G5" s="118" t="s">
        <v>263</v>
      </c>
    </row>
    <row ht="17" r="6" spans="1:7" x14ac:dyDescent="0.25">
      <c r="G6" s="118" t="s">
        <v>264</v>
      </c>
    </row>
    <row ht="17" r="7" spans="1:7" x14ac:dyDescent="0.25">
      <c r="G7" s="118" t="s">
        <v>265</v>
      </c>
    </row>
    <row ht="17" r="8" spans="1:7" x14ac:dyDescent="0.25">
      <c r="G8" s="118" t="s">
        <v>78</v>
      </c>
    </row>
  </sheetData>
  <dataConsolidate/>
  <phoneticPr fontId="4" type="noConversion"/>
  <dataValidations count="1">
    <dataValidation allowBlank="1" showErrorMessage="1" showInputMessage="1" sqref="B1:B1048576" type="list">
      <formula1>$G$1:$G$8</formula1>
    </dataValidation>
  </dataValidation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BY48"/>
  <sheetViews>
    <sheetView topLeftCell="B1" workbookViewId="0" zoomScale="120" zoomScaleNormal="120" zoomScalePageLayoutView="120">
      <pane activePane="bottomRight" state="frozen" topLeftCell="G7" xSplit="5" ySplit="1"/>
      <selection activeCell="B1" sqref="B1"/>
      <selection activeCell="G1" pane="topRight" sqref="G1"/>
      <selection activeCell="B2" pane="bottomLeft" sqref="B2"/>
      <selection activeCell="G9" pane="bottomRight" sqref="G9:M9"/>
    </sheetView>
  </sheetViews>
  <sheetFormatPr baseColWidth="10" defaultColWidth="8.83203125" defaultRowHeight="15" x14ac:dyDescent="0.2"/>
  <cols>
    <col min="32" max="34" customWidth="true" style="40" width="9.0" collapsed="true"/>
    <col min="28" max="28" customWidth="true" style="117" width="13.0" collapsed="true"/>
    <col min="23" max="23" customWidth="true" hidden="true" style="158" width="4.1640625" collapsed="true"/>
    <col min="22" max="22" customWidth="true" hidden="true" style="158" width="4.1640625" collapsed="true"/>
    <col min="21" max="21" customWidth="true" hidden="true" style="158" width="4.1640625" collapsed="true"/>
    <col min="20" max="20" customWidth="true" hidden="true" style="158" width="4.1640625" collapsed="true"/>
    <col min="19" max="19" customWidth="true" hidden="true" style="158" width="4.1640625" collapsed="true"/>
    <col min="18" max="18" customWidth="true" hidden="true" style="158" width="4.1640625" collapsed="true"/>
    <col min="8" max="8" customWidth="true" style="40" width="7.0" collapsed="true"/>
    <col min="1" max="1" customWidth="true" style="40" width="12.1640625" collapsed="false"/>
    <col min="2" max="2" customWidth="true" style="102" width="4.6640625" collapsed="false"/>
    <col min="3" max="3" style="40" width="8.83203125" collapsed="false"/>
    <col min="4" max="4" customWidth="true" style="40" width="34.1640625" collapsed="false"/>
    <col min="5" max="5" customWidth="true" style="40" width="10.83203125" collapsed="false"/>
    <col min="6" max="6" customWidth="true" hidden="true" style="49" width="5.6640625" collapsed="false"/>
    <col min="7" max="7" customWidth="true" style="40" width="7.0" collapsed="false"/>
    <col min="9" max="9" customWidth="true" style="40" width="7.1640625" collapsed="false"/>
    <col min="10" max="10" customWidth="true" style="40" width="7.0" collapsed="false"/>
    <col min="11" max="11" customWidth="true" style="40" width="6.6640625" collapsed="false"/>
    <col min="12" max="12" customWidth="true" style="40" width="7.0" collapsed="false"/>
    <col min="13" max="13" customWidth="true" style="40" width="6.6640625" collapsed="false"/>
    <col min="14" max="14" customWidth="true" hidden="true" style="40" width="11.6640625" collapsed="false"/>
    <col min="15" max="15" customWidth="true" hidden="true" style="40" width="9.33203125" collapsed="false"/>
    <col min="16" max="16" customWidth="true" hidden="true" style="40" width="11.1640625" collapsed="false"/>
    <col min="17" max="17" customWidth="true" hidden="true" style="158" width="4.1640625" collapsed="false"/>
    <col min="24" max="24" customWidth="true" style="40" width="7.1640625" collapsed="false"/>
    <col min="25" max="25" customWidth="true" style="40" width="11.1640625" collapsed="false"/>
    <col min="26" max="26" customWidth="true" style="117" width="13.1640625" collapsed="false"/>
    <col min="27" max="27" customWidth="true" style="117" width="13.0" collapsed="false"/>
    <col min="29" max="29" customWidth="true" style="117" width="11.1640625" collapsed="false"/>
    <col min="30" max="30" customWidth="true" style="117" width="15.1640625" collapsed="false"/>
    <col min="31" max="31" customWidth="true" style="40" width="9.0" collapsed="false"/>
    <col min="35" max="16384" style="40" width="8.83203125" collapsed="false"/>
  </cols>
  <sheetData>
    <row ht="18.0" r="1" spans="1:77" x14ac:dyDescent="0.25" customHeight="true">
      <c r="A1" s="52" t="s">
        <v>59</v>
      </c>
      <c r="B1" s="103" t="s">
        <v>180</v>
      </c>
      <c r="C1" s="37"/>
      <c r="D1" s="127" t="s">
        <v>60</v>
      </c>
      <c r="E1" s="51" t="s">
        <v>197</v>
      </c>
      <c r="F1" s="38" t="s">
        <v>61</v>
      </c>
      <c r="G1" s="53" t="s">
        <v>380</v>
      </c>
      <c r="H1" s="53" t="s">
        <v>381</v>
      </c>
      <c r="I1" s="53" t="s">
        <v>64</v>
      </c>
      <c r="J1" s="53" t="s">
        <v>65</v>
      </c>
      <c r="K1" s="53" t="s">
        <v>66</v>
      </c>
      <c r="L1" s="53" t="s">
        <v>67</v>
      </c>
      <c r="M1" s="53" t="s">
        <v>382</v>
      </c>
      <c r="N1" s="39" t="s">
        <v>383</v>
      </c>
      <c r="O1" s="39" t="s">
        <v>384</v>
      </c>
      <c r="P1" s="39" t="s">
        <v>385</v>
      </c>
      <c r="Q1" s="155" t="s">
        <v>386</v>
      </c>
      <c r="R1" s="155" t="s">
        <v>322</v>
      </c>
      <c r="S1" s="155" t="s">
        <v>323</v>
      </c>
      <c r="T1" s="155" t="s">
        <v>324</v>
      </c>
      <c r="U1" s="155" t="s">
        <v>325</v>
      </c>
      <c r="V1" s="155" t="s">
        <v>326</v>
      </c>
      <c r="W1" s="155" t="s">
        <v>327</v>
      </c>
      <c r="X1" s="53" t="s">
        <v>387</v>
      </c>
      <c r="Y1" s="53" t="s">
        <v>388</v>
      </c>
      <c r="Z1" s="39" t="s">
        <v>389</v>
      </c>
      <c r="AA1" s="53" t="s">
        <v>390</v>
      </c>
      <c r="AB1" s="53" t="s">
        <v>391</v>
      </c>
      <c r="AC1" s="53" t="s">
        <v>392</v>
      </c>
      <c r="AD1" s="53" t="s">
        <v>393</v>
      </c>
    </row>
    <row customHeight="true" ht="16.5" r="2" spans="1:77" x14ac:dyDescent="0.25">
      <c r="A2" s="170" t="s">
        <v>73</v>
      </c>
      <c r="B2" s="170" t="s">
        <v>181</v>
      </c>
      <c r="C2" s="171" t="s">
        <v>74</v>
      </c>
      <c r="D2" s="136" t="s">
        <v>75</v>
      </c>
      <c r="E2" s="181" t="s">
        <v>291</v>
      </c>
      <c r="F2" s="137">
        <v>2</v>
      </c>
      <c r="G2" s="124"/>
      <c r="H2" s="124"/>
      <c r="I2" s="124"/>
      <c r="J2" s="124"/>
      <c r="K2" s="124"/>
      <c r="L2" s="124"/>
      <c r="M2" s="124"/>
      <c r="N2" s="57">
        <f>SUM(G2:M2)</f>
      </c>
      <c r="O2" s="57">
        <f>SUM(N2:N2)</f>
      </c>
      <c r="P2" s="57">
        <f>IF(O2&lt;100,O2*0.84,IF(O2&gt;=100,(O2-100)*2+100*0.84))</f>
      </c>
      <c r="Q2" s="124">
        <f>IF((G2)&lt;100,(G2)*0.84,IF((G2)&gt;=100,((G2)-100)*2+100*0.84))</f>
      </c>
      <c r="R2" s="124">
        <f>IF((H2)&lt;100,(H2)*0.84,IF((H2)&gt;=100,((H2)-100)*2+100*0.84))</f>
      </c>
      <c r="S2" s="124">
        <f>IF((I2)&lt;100,(I2)*0.84,IF((I2)&gt;=100,((I2)-100)*2+100*0.84))</f>
      </c>
      <c r="T2" s="124">
        <f>IF((J2)&lt;100,(J2)*0.84,IF((J2)&gt;=100,((J2)-100)*2+100*0.84))</f>
      </c>
      <c r="U2" s="124">
        <f>IF((K2)&lt;100,(K2)*0.84,IF((K2)&gt;=100,((K2)-100)*2+100*0.84))</f>
      </c>
      <c r="V2" s="124">
        <f>IF((L2)&lt;100,(L2)*0.84,IF((L2)&gt;=100,((L2)-100)*2+100*0.84))</f>
      </c>
      <c r="W2" s="124">
        <f>IF((M2)&lt;100,(M2)*0.84,IF((M2)&gt;=100,((M2)-100)*2+100*0.84))</f>
      </c>
      <c r="X2" s="159">
        <f>SUM(P2:P42)</f>
      </c>
      <c r="Y2" s="159">
        <f>SUM(N2:N2)</f>
      </c>
      <c r="Z2" s="159">
        <f>N4</f>
      </c>
      <c r="AA2" s="159">
        <f>N7</f>
      </c>
      <c r="AB2" s="159">
        <f>N8</f>
      </c>
      <c r="AC2" s="159">
        <f>N9</f>
      </c>
      <c r="AD2" s="159">
        <f>N10</f>
      </c>
    </row>
    <row customFormat="1" customHeight="true" ht="16.5" r="3" s="117" spans="1:77" x14ac:dyDescent="0.25">
      <c r="A3" s="170"/>
      <c r="B3" s="170"/>
      <c r="C3" s="171"/>
      <c r="D3" s="138" t="s">
        <v>163</v>
      </c>
      <c r="E3" s="181"/>
      <c r="F3" s="137">
        <v>5</v>
      </c>
      <c r="G3" s="124"/>
      <c r="H3" s="124"/>
      <c r="I3" s="124"/>
      <c r="J3" s="124"/>
      <c r="K3" s="124"/>
      <c r="L3" s="124"/>
      <c r="M3" s="124"/>
      <c r="N3" s="123">
        <f>SUM(G3:M3)</f>
      </c>
      <c r="O3" s="123"/>
      <c r="P3" s="123">
        <f>SUM(N3*$F$3)</f>
      </c>
      <c r="Q3" s="124">
        <f>SUM(G3*$F$3)</f>
      </c>
      <c r="R3" s="124">
        <f>SUM(H3*$F$3)</f>
      </c>
      <c r="S3" s="124">
        <f>SUM(I3*$F$3)</f>
      </c>
      <c r="T3" s="124">
        <f>SUM(J3*$F$3)</f>
      </c>
      <c r="U3" s="124">
        <f>SUM(K3*$F$3)</f>
      </c>
      <c r="V3" s="124">
        <f>SUM(L3*$F$3)</f>
      </c>
      <c r="W3" s="124">
        <f>SUM(M3*$F$3)</f>
      </c>
      <c r="X3" s="160"/>
      <c r="Y3" s="160"/>
      <c r="Z3" s="160"/>
      <c r="AA3" s="160"/>
      <c r="AB3" s="160"/>
      <c r="AC3" s="160"/>
      <c r="AD3" s="160"/>
    </row>
    <row customHeight="true" ht="16.5" r="4" spans="1:77" x14ac:dyDescent="0.25">
      <c r="A4" s="170"/>
      <c r="B4" s="170"/>
      <c r="C4" s="171"/>
      <c r="D4" s="151" t="s">
        <v>290</v>
      </c>
      <c r="E4" s="182"/>
      <c r="F4" s="137"/>
      <c r="G4" s="163"/>
      <c r="H4" s="164"/>
      <c r="I4" s="164"/>
      <c r="J4" s="164"/>
      <c r="K4" s="164"/>
      <c r="L4" s="164"/>
      <c r="M4" s="165"/>
      <c r="N4" s="57">
        <f>G4</f>
      </c>
      <c r="O4" s="57"/>
      <c r="P4" s="57"/>
      <c r="Q4" s="124"/>
      <c r="R4" s="124"/>
      <c r="S4" s="124"/>
      <c r="T4" s="124"/>
      <c r="U4" s="124"/>
      <c r="V4" s="124"/>
      <c r="W4" s="124"/>
      <c r="X4" s="160"/>
      <c r="Y4" s="160"/>
      <c r="Z4" s="160"/>
      <c r="AA4" s="160"/>
      <c r="AB4" s="160"/>
      <c r="AC4" s="160"/>
      <c r="AD4" s="160"/>
    </row>
    <row customFormat="1" ht="17.0" r="5" s="117" spans="1:77" x14ac:dyDescent="0.25" customHeight="true">
      <c r="A5" s="170"/>
      <c r="B5" s="170"/>
      <c r="C5" s="172" t="s">
        <v>189</v>
      </c>
      <c r="D5" s="134" t="s">
        <v>191</v>
      </c>
      <c r="E5" s="142" t="s">
        <v>289</v>
      </c>
      <c r="F5" s="134">
        <v>0.05</v>
      </c>
      <c r="G5" s="124"/>
      <c r="H5" s="100"/>
      <c r="I5" s="100"/>
      <c r="J5" s="100"/>
      <c r="K5" s="100"/>
      <c r="L5" s="100"/>
      <c r="M5" s="100"/>
      <c r="N5" s="123">
        <f>SUM(G5:M5)</f>
      </c>
      <c r="O5" s="100"/>
      <c r="P5" s="123">
        <f>SUM(N5*F5)</f>
      </c>
      <c r="Q5" s="124">
        <f>SUM(G5*F5)</f>
      </c>
      <c r="R5" s="124">
        <f>SUM(H5*F5)</f>
      </c>
      <c r="S5" s="124">
        <f>SUM(I5*F5)</f>
      </c>
      <c r="T5" s="124">
        <f>SUM(J5*F5)</f>
      </c>
      <c r="U5" s="124">
        <f>SUM(K5*F5)</f>
      </c>
      <c r="V5" s="124">
        <f>SUM(L5*F5)</f>
      </c>
      <c r="W5" s="124">
        <f>SUM(M5*F5)</f>
      </c>
      <c r="X5" s="160"/>
      <c r="Y5" s="160"/>
      <c r="Z5" s="160"/>
      <c r="AA5" s="160"/>
      <c r="AB5" s="160"/>
      <c r="AC5" s="160"/>
      <c r="AD5" s="160"/>
    </row>
    <row customFormat="1" ht="17.0" r="6" s="117" spans="1:77" x14ac:dyDescent="0.25" customHeight="true">
      <c r="A6" s="170"/>
      <c r="B6" s="170"/>
      <c r="C6" s="173"/>
      <c r="D6" s="134" t="s">
        <v>216</v>
      </c>
      <c r="E6" s="142" t="s">
        <v>90</v>
      </c>
      <c r="F6" s="134">
        <v>5</v>
      </c>
      <c r="G6" s="124"/>
      <c r="H6" s="124"/>
      <c r="I6" s="124"/>
      <c r="J6" s="124"/>
      <c r="K6" s="124"/>
      <c r="L6" s="124"/>
      <c r="M6" s="124"/>
      <c r="N6" s="123">
        <f>SUM(G6:M6)</f>
      </c>
      <c r="O6" s="100"/>
      <c r="P6" s="123">
        <f>SUM(N6*F6)</f>
      </c>
      <c r="Q6" s="124">
        <f>SUM(G6*F6)</f>
      </c>
      <c r="R6" s="124">
        <f>SUM(H6*F6)</f>
      </c>
      <c r="S6" s="124">
        <f>SUM(I6*F6)</f>
      </c>
      <c r="T6" s="124">
        <f>SUM(J6*F6)</f>
      </c>
      <c r="U6" s="124">
        <f>SUM(K6*F6)</f>
      </c>
      <c r="V6" s="124">
        <f>SUM(L6*F6)</f>
      </c>
      <c r="W6" s="124">
        <f>SUM(M6*F6)</f>
      </c>
      <c r="X6" s="160"/>
      <c r="Y6" s="160"/>
      <c r="Z6" s="160"/>
      <c r="AA6" s="160"/>
      <c r="AB6" s="160"/>
      <c r="AC6" s="160"/>
      <c r="AD6" s="160"/>
    </row>
    <row customFormat="1" ht="17.0" r="7" s="117" spans="1:77" x14ac:dyDescent="0.25" customHeight="true">
      <c r="A7" s="170"/>
      <c r="B7" s="170"/>
      <c r="C7" s="173"/>
      <c r="D7" s="152" t="s">
        <v>286</v>
      </c>
      <c r="E7" s="175" t="s">
        <v>292</v>
      </c>
      <c r="F7" s="134"/>
      <c r="G7" s="163" t="n">
        <v>0.0</v>
      </c>
      <c r="H7" s="164"/>
      <c r="I7" s="164"/>
      <c r="J7" s="164"/>
      <c r="K7" s="164"/>
      <c r="L7" s="164"/>
      <c r="M7" s="165"/>
      <c r="N7" s="123">
        <f>G7</f>
      </c>
      <c r="O7" s="100"/>
      <c r="P7" s="123"/>
      <c r="Q7" s="124"/>
      <c r="R7" s="124"/>
      <c r="S7" s="124"/>
      <c r="T7" s="124"/>
      <c r="U7" s="124"/>
      <c r="V7" s="124"/>
      <c r="W7" s="124"/>
      <c r="X7" s="160"/>
      <c r="Y7" s="160"/>
      <c r="Z7" s="160"/>
      <c r="AA7" s="160"/>
      <c r="AB7" s="160"/>
      <c r="AC7" s="160"/>
      <c r="AD7" s="160"/>
    </row>
    <row customFormat="1" ht="17.0" r="8" s="117" spans="1:77" x14ac:dyDescent="0.25" customHeight="true">
      <c r="A8" s="170"/>
      <c r="B8" s="170"/>
      <c r="C8" s="173"/>
      <c r="D8" s="152" t="s">
        <v>303</v>
      </c>
      <c r="E8" s="176"/>
      <c r="F8" s="134"/>
      <c r="G8" s="163" t="n">
        <v>0.0</v>
      </c>
      <c r="H8" s="164"/>
      <c r="I8" s="164"/>
      <c r="J8" s="164"/>
      <c r="K8" s="164"/>
      <c r="L8" s="164"/>
      <c r="M8" s="165"/>
      <c r="N8" s="123">
        <f>G8</f>
      </c>
      <c r="O8" s="100"/>
      <c r="P8" s="123"/>
      <c r="Q8" s="124"/>
      <c r="R8" s="124"/>
      <c r="S8" s="124"/>
      <c r="T8" s="124"/>
      <c r="U8" s="124"/>
      <c r="V8" s="124"/>
      <c r="W8" s="124"/>
      <c r="X8" s="160"/>
      <c r="Y8" s="160"/>
      <c r="Z8" s="160"/>
      <c r="AA8" s="160"/>
      <c r="AB8" s="160"/>
      <c r="AC8" s="160"/>
      <c r="AD8" s="160"/>
    </row>
    <row customFormat="1" ht="17.0" r="9" s="117" spans="1:77" x14ac:dyDescent="0.25" customHeight="true">
      <c r="A9" s="170"/>
      <c r="B9" s="170"/>
      <c r="C9" s="173"/>
      <c r="D9" s="152" t="s">
        <v>287</v>
      </c>
      <c r="E9" s="176"/>
      <c r="F9" s="134"/>
      <c r="G9" s="163"/>
      <c r="H9" s="164"/>
      <c r="I9" s="164"/>
      <c r="J9" s="164"/>
      <c r="K9" s="164"/>
      <c r="L9" s="164"/>
      <c r="M9" s="165"/>
      <c r="N9" s="123">
        <f>G9</f>
      </c>
      <c r="O9" s="100"/>
      <c r="P9" s="123"/>
      <c r="Q9" s="124"/>
      <c r="R9" s="124"/>
      <c r="S9" s="124"/>
      <c r="T9" s="124"/>
      <c r="U9" s="124"/>
      <c r="V9" s="124"/>
      <c r="W9" s="124"/>
      <c r="X9" s="160"/>
      <c r="Y9" s="160"/>
      <c r="Z9" s="160"/>
      <c r="AA9" s="160"/>
      <c r="AB9" s="160"/>
      <c r="AC9" s="160"/>
      <c r="AD9" s="160"/>
    </row>
    <row customFormat="1" ht="17.0" r="10" s="117" spans="1:77" x14ac:dyDescent="0.25" customHeight="true">
      <c r="A10" s="170"/>
      <c r="B10" s="170"/>
      <c r="C10" s="174"/>
      <c r="D10" s="152" t="s">
        <v>288</v>
      </c>
      <c r="E10" s="177"/>
      <c r="F10" s="134"/>
      <c r="G10" s="163"/>
      <c r="H10" s="164"/>
      <c r="I10" s="164"/>
      <c r="J10" s="164"/>
      <c r="K10" s="164"/>
      <c r="L10" s="164"/>
      <c r="M10" s="165"/>
      <c r="N10" s="123">
        <f>G10</f>
      </c>
      <c r="O10" s="100"/>
      <c r="P10" s="123"/>
      <c r="Q10" s="124"/>
      <c r="R10" s="124"/>
      <c r="S10" s="124"/>
      <c r="T10" s="124"/>
      <c r="U10" s="124"/>
      <c r="V10" s="124"/>
      <c r="W10" s="124"/>
      <c r="X10" s="160"/>
      <c r="Y10" s="160"/>
      <c r="Z10" s="160"/>
      <c r="AA10" s="160"/>
      <c r="AB10" s="160"/>
      <c r="AC10" s="160"/>
      <c r="AD10" s="160"/>
    </row>
    <row customFormat="1" ht="17.0" r="11" s="117" spans="1:77" x14ac:dyDescent="0.25" customHeight="true">
      <c r="A11" s="170"/>
      <c r="B11" s="170"/>
      <c r="C11" s="178" t="s">
        <v>89</v>
      </c>
      <c r="D11" s="136" t="s">
        <v>76</v>
      </c>
      <c r="E11" s="136" t="s">
        <v>282</v>
      </c>
      <c r="F11" s="136">
        <v>5</v>
      </c>
      <c r="G11" s="124"/>
      <c r="H11" s="124"/>
      <c r="I11" s="124"/>
      <c r="J11" s="124"/>
      <c r="K11" s="124"/>
      <c r="L11" s="124"/>
      <c r="M11" s="124"/>
      <c r="N11" s="123">
        <f>SUM(G11:M11)</f>
      </c>
      <c r="O11" s="100"/>
      <c r="P11" s="123">
        <f>SUM(N11*F11)</f>
      </c>
      <c r="Q11" s="124">
        <f>SUM(G11*F11)</f>
      </c>
      <c r="R11" s="124">
        <f>SUM(H11*F11)</f>
      </c>
      <c r="S11" s="124">
        <f>SUM(I11*F11)</f>
      </c>
      <c r="T11" s="124">
        <f>SUM(J11*F11)</f>
      </c>
      <c r="U11" s="124">
        <f>SUM(K11*F11)</f>
      </c>
      <c r="V11" s="124">
        <f>SUM(L11*F11)</f>
      </c>
      <c r="W11" s="124">
        <f>SUM(M11*F11)</f>
      </c>
      <c r="X11" s="160"/>
      <c r="Y11" s="160"/>
      <c r="Z11" s="160"/>
      <c r="AA11" s="160"/>
      <c r="AB11" s="160"/>
      <c r="AC11" s="160"/>
      <c r="AD11" s="160"/>
    </row>
    <row customFormat="1" ht="17.0" r="12" s="117" spans="1:77" x14ac:dyDescent="0.25" customHeight="true">
      <c r="A12" s="170"/>
      <c r="B12" s="170"/>
      <c r="C12" s="178"/>
      <c r="D12" s="136" t="s">
        <v>278</v>
      </c>
      <c r="E12" s="136" t="s">
        <v>283</v>
      </c>
      <c r="F12" s="136">
        <v>1</v>
      </c>
      <c r="G12" s="124"/>
      <c r="H12" s="100"/>
      <c r="I12" s="100"/>
      <c r="J12" s="100"/>
      <c r="K12" s="100"/>
      <c r="L12" s="100"/>
      <c r="M12" s="100"/>
      <c r="N12" s="123">
        <f>SUM(G12:M12)</f>
      </c>
      <c r="O12" s="100"/>
      <c r="P12" s="123">
        <f>SUM(N12*F12)</f>
      </c>
      <c r="Q12" s="124">
        <f>SUM(G12*F12)</f>
      </c>
      <c r="R12" s="124">
        <f>SUM(H12*F12)</f>
      </c>
      <c r="S12" s="124">
        <f>SUM(I12*F12)</f>
      </c>
      <c r="T12" s="124">
        <f>SUM(J12*F12)</f>
      </c>
      <c r="U12" s="124">
        <f>SUM(K12*F12)</f>
      </c>
      <c r="V12" s="124">
        <f>SUM(L12*F12)</f>
      </c>
      <c r="W12" s="124">
        <f>SUM(M12*F12)</f>
      </c>
      <c r="X12" s="160"/>
      <c r="Y12" s="160"/>
      <c r="Z12" s="160"/>
      <c r="AA12" s="160"/>
      <c r="AB12" s="160"/>
      <c r="AC12" s="160"/>
      <c r="AD12" s="160"/>
    </row>
    <row customFormat="1" ht="17.0" r="13" s="117" spans="1:77" x14ac:dyDescent="0.25" customHeight="true">
      <c r="A13" s="170"/>
      <c r="B13" s="170"/>
      <c r="C13" s="179"/>
      <c r="D13" s="136" t="s">
        <v>193</v>
      </c>
      <c r="E13" s="136" t="s">
        <v>284</v>
      </c>
      <c r="F13" s="139">
        <v>3</v>
      </c>
      <c r="G13" s="124"/>
      <c r="H13" s="100"/>
      <c r="I13" s="100"/>
      <c r="J13" s="100"/>
      <c r="K13" s="100"/>
      <c r="L13" s="100"/>
      <c r="M13" s="100"/>
      <c r="N13" s="123">
        <f>SUM(G13:M13)</f>
      </c>
      <c r="O13" s="100"/>
      <c r="P13" s="123">
        <f>SUM(N13*F13)</f>
      </c>
      <c r="Q13" s="124">
        <f>SUM(G13*F13)</f>
      </c>
      <c r="R13" s="124">
        <f>SUM(H13*F13)</f>
      </c>
      <c r="S13" s="124">
        <f>SUM(I13*F13)</f>
      </c>
      <c r="T13" s="124">
        <f>SUM(J13*F13)</f>
      </c>
      <c r="U13" s="124">
        <f>SUM(K13*F13)</f>
      </c>
      <c r="V13" s="124">
        <f>SUM(L13*F13)</f>
      </c>
      <c r="W13" s="124">
        <f>SUM(M13*F13)</f>
      </c>
      <c r="X13" s="160"/>
      <c r="Y13" s="160"/>
      <c r="Z13" s="160"/>
      <c r="AA13" s="160"/>
      <c r="AB13" s="160"/>
      <c r="AC13" s="160"/>
      <c r="AD13" s="160"/>
    </row>
    <row customFormat="1" customHeight="true" ht="16.5" r="14" s="102" spans="1:77" x14ac:dyDescent="0.25">
      <c r="A14" s="170"/>
      <c r="B14" s="170"/>
      <c r="C14" s="172" t="s">
        <v>187</v>
      </c>
      <c r="D14" s="134" t="s">
        <v>266</v>
      </c>
      <c r="E14" s="134" t="s">
        <v>279</v>
      </c>
      <c r="F14" s="143">
        <v>2</v>
      </c>
      <c r="G14" s="124"/>
      <c r="H14" s="100"/>
      <c r="I14" s="100"/>
      <c r="J14" s="100"/>
      <c r="K14" s="100"/>
      <c r="L14" s="100"/>
      <c r="M14" s="100"/>
      <c r="N14" s="57">
        <f>SUM(G14:M14)</f>
      </c>
      <c r="O14" s="100"/>
      <c r="P14" s="57">
        <f>SUM(N14*F14)</f>
      </c>
      <c r="Q14" s="124">
        <f>SUM(G14*F14)</f>
      </c>
      <c r="R14" s="124">
        <f>SUM(H14*F14)</f>
      </c>
      <c r="S14" s="124">
        <f>SUM(I14*F14)</f>
      </c>
      <c r="T14" s="124">
        <f>SUM(J14*F14)</f>
      </c>
      <c r="U14" s="124">
        <f>SUM(K14*F14)</f>
      </c>
      <c r="V14" s="124">
        <f>SUM(L14*F14)</f>
      </c>
      <c r="W14" s="124">
        <f>SUM(M14*F14)</f>
      </c>
      <c r="X14" s="160"/>
      <c r="Y14" s="160"/>
      <c r="Z14" s="160"/>
      <c r="AA14" s="160"/>
      <c r="AB14" s="160"/>
      <c r="AC14" s="160"/>
      <c r="AD14" s="160"/>
    </row>
    <row customFormat="1" customHeight="true" ht="16.5" r="15" s="102" spans="1:77" x14ac:dyDescent="0.25">
      <c r="A15" s="170"/>
      <c r="B15" s="170"/>
      <c r="C15" s="173"/>
      <c r="D15" s="134" t="s">
        <v>285</v>
      </c>
      <c r="E15" s="134" t="s">
        <v>279</v>
      </c>
      <c r="F15" s="143">
        <v>2</v>
      </c>
      <c r="G15" s="124"/>
      <c r="H15" s="100"/>
      <c r="I15" s="100"/>
      <c r="J15" s="100"/>
      <c r="K15" s="100"/>
      <c r="L15" s="100"/>
      <c r="M15" s="100"/>
      <c r="N15" s="57">
        <f>SUM(G15:M15)</f>
      </c>
      <c r="O15" s="100"/>
      <c r="P15" s="57">
        <f>SUM(N15*F15)</f>
      </c>
      <c r="Q15" s="124">
        <f>SUM(G15*F15)</f>
      </c>
      <c r="R15" s="124">
        <f>SUM(H15*F15)</f>
      </c>
      <c r="S15" s="124">
        <f>SUM(I15*F15)</f>
      </c>
      <c r="T15" s="124">
        <f>SUM(J15*F15)</f>
      </c>
      <c r="U15" s="124">
        <f>SUM(K15*F15)</f>
      </c>
      <c r="V15" s="124">
        <f>SUM(L15*F15)</f>
      </c>
      <c r="W15" s="124">
        <f>SUM(M15*F15)</f>
      </c>
      <c r="X15" s="160"/>
      <c r="Y15" s="160"/>
      <c r="Z15" s="160"/>
      <c r="AA15" s="160"/>
      <c r="AB15" s="160"/>
      <c r="AC15" s="160"/>
      <c r="AD15" s="160"/>
    </row>
    <row customFormat="1" customHeight="true" ht="16.5" r="16" s="102" spans="1:77" x14ac:dyDescent="0.25">
      <c r="A16" s="170"/>
      <c r="B16" s="170"/>
      <c r="C16" s="173"/>
      <c r="D16" s="134" t="s">
        <v>78</v>
      </c>
      <c r="E16" s="134" t="s">
        <v>280</v>
      </c>
      <c r="F16" s="143">
        <v>10</v>
      </c>
      <c r="G16" s="124"/>
      <c r="H16" s="100"/>
      <c r="I16" s="100"/>
      <c r="J16" s="100"/>
      <c r="K16" s="100"/>
      <c r="L16" s="100"/>
      <c r="M16" s="100"/>
      <c r="N16" s="57">
        <f>SUM(G16:M16)</f>
      </c>
      <c r="O16" s="100"/>
      <c r="P16" s="57">
        <f>SUM(N16*F16)</f>
      </c>
      <c r="Q16" s="124">
        <f>SUM(G16*F16)</f>
      </c>
      <c r="R16" s="124">
        <f>SUM(H16*F16)</f>
      </c>
      <c r="S16" s="124">
        <f>SUM(I16*F16)</f>
      </c>
      <c r="T16" s="124">
        <f>SUM(J16*F16)</f>
      </c>
      <c r="U16" s="124">
        <f>SUM(K16*F16)</f>
      </c>
      <c r="V16" s="124">
        <f>SUM(L16*F16)</f>
      </c>
      <c r="W16" s="124">
        <f>SUM(M16*F16)</f>
      </c>
      <c r="X16" s="160"/>
      <c r="Y16" s="160"/>
      <c r="Z16" s="160"/>
      <c r="AA16" s="160"/>
      <c r="AB16" s="160"/>
      <c r="AC16" s="160"/>
      <c r="AD16" s="160"/>
    </row>
    <row customFormat="1" customHeight="true" ht="16.5" r="17" s="102" spans="1:77" x14ac:dyDescent="0.25">
      <c r="A17" s="170"/>
      <c r="B17" s="170"/>
      <c r="C17" s="173"/>
      <c r="D17" s="134" t="s">
        <v>201</v>
      </c>
      <c r="E17" s="134" t="s">
        <v>281</v>
      </c>
      <c r="F17" s="143">
        <v>2</v>
      </c>
      <c r="G17" s="124"/>
      <c r="H17" s="100"/>
      <c r="I17" s="100"/>
      <c r="J17" s="100"/>
      <c r="K17" s="100"/>
      <c r="L17" s="100"/>
      <c r="M17" s="100"/>
      <c r="N17" s="57">
        <f>SUM(G17:M17)</f>
      </c>
      <c r="O17" s="100"/>
      <c r="P17" s="57">
        <f>SUM(N17*F17)</f>
      </c>
      <c r="Q17" s="124">
        <f>SUM(G17*F17)</f>
      </c>
      <c r="R17" s="124">
        <f>SUM(H17*F17)</f>
      </c>
      <c r="S17" s="124">
        <f>SUM(I17*F17)</f>
      </c>
      <c r="T17" s="124">
        <f>SUM(J17*F17)</f>
      </c>
      <c r="U17" s="124">
        <f>SUM(K17*F17)</f>
      </c>
      <c r="V17" s="124">
        <f>SUM(L17*F17)</f>
      </c>
      <c r="W17" s="124">
        <f>SUM(M17*F17)</f>
      </c>
      <c r="X17" s="160"/>
      <c r="Y17" s="160"/>
      <c r="Z17" s="160"/>
      <c r="AA17" s="160"/>
      <c r="AB17" s="160"/>
      <c r="AC17" s="160"/>
      <c r="AD17" s="160"/>
    </row>
    <row customFormat="1" customHeight="true" ht="16.5" r="18" s="102" spans="1:77" x14ac:dyDescent="0.25">
      <c r="A18" s="170"/>
      <c r="B18" s="170"/>
      <c r="C18" s="174"/>
      <c r="D18" s="134" t="s">
        <v>77</v>
      </c>
      <c r="E18" s="134"/>
      <c r="F18" s="143">
        <v>1</v>
      </c>
      <c r="G18" s="124"/>
      <c r="H18" s="124"/>
      <c r="I18" s="124"/>
      <c r="J18" s="124"/>
      <c r="K18" s="124"/>
      <c r="L18" s="124"/>
      <c r="M18" s="124"/>
      <c r="N18" s="57">
        <f>SUM(G18:M18)</f>
      </c>
      <c r="O18" s="100"/>
      <c r="P18" s="57">
        <f>SUM(N18*F18)</f>
      </c>
      <c r="Q18" s="124">
        <f>SUM(G18*F18)</f>
      </c>
      <c r="R18" s="124">
        <f>SUM(H18*F18)</f>
      </c>
      <c r="S18" s="124">
        <f>SUM(I18*F18)</f>
      </c>
      <c r="T18" s="124">
        <f>SUM(J18*F18)</f>
      </c>
      <c r="U18" s="124">
        <f>SUM(K18*F18)</f>
      </c>
      <c r="V18" s="124">
        <f>SUM(L18*F18)</f>
      </c>
      <c r="W18" s="124">
        <f>SUM(M18*F18)</f>
      </c>
      <c r="X18" s="160"/>
      <c r="Y18" s="160"/>
      <c r="Z18" s="160"/>
      <c r="AA18" s="160"/>
      <c r="AB18" s="160"/>
      <c r="AC18" s="160"/>
      <c r="AD18" s="160"/>
    </row>
    <row customFormat="1" ht="17.0" r="19" s="102" spans="1:77" x14ac:dyDescent="0.25" customHeight="true">
      <c r="A19" s="170"/>
      <c r="B19" s="170"/>
      <c r="C19" s="180" t="s">
        <v>188</v>
      </c>
      <c r="D19" s="136" t="s">
        <v>255</v>
      </c>
      <c r="E19" s="140" t="s">
        <v>256</v>
      </c>
      <c r="F19" s="139">
        <v>1</v>
      </c>
      <c r="G19" s="124"/>
      <c r="H19" s="100"/>
      <c r="I19" s="100"/>
      <c r="J19" s="100"/>
      <c r="K19" s="100"/>
      <c r="L19" s="100"/>
      <c r="M19" s="100"/>
      <c r="N19" s="57">
        <f>SUM(G19:M19)</f>
      </c>
      <c r="O19" s="100"/>
      <c r="P19" s="57">
        <f>SUM(N19*F19)</f>
      </c>
      <c r="Q19" s="124">
        <f>SUM(G19*F19)</f>
      </c>
      <c r="R19" s="124">
        <f>SUM(H19*F19)</f>
      </c>
      <c r="S19" s="124">
        <f>SUM(I19*F19)</f>
      </c>
      <c r="T19" s="124">
        <f>SUM(J19*F19)</f>
      </c>
      <c r="U19" s="124">
        <f>SUM(K19*F19)</f>
      </c>
      <c r="V19" s="124">
        <f>SUM(L19*F19)</f>
      </c>
      <c r="W19" s="124">
        <f>SUM(M19*F19)</f>
      </c>
      <c r="X19" s="160"/>
      <c r="Y19" s="160"/>
      <c r="Z19" s="160"/>
      <c r="AA19" s="160"/>
      <c r="AB19" s="160"/>
      <c r="AC19" s="160"/>
      <c r="AD19" s="160"/>
    </row>
    <row ht="17.0" r="20" spans="1:77" x14ac:dyDescent="0.25" customHeight="true">
      <c r="A20" s="170"/>
      <c r="B20" s="170"/>
      <c r="C20" s="178"/>
      <c r="D20" s="136" t="s">
        <v>295</v>
      </c>
      <c r="E20" s="141" t="s">
        <v>296</v>
      </c>
      <c r="F20" s="139">
        <v>40</v>
      </c>
      <c r="G20" s="124"/>
      <c r="H20" s="124"/>
      <c r="I20" s="124"/>
      <c r="J20" s="124"/>
      <c r="K20" s="124"/>
      <c r="L20" s="124"/>
      <c r="M20" s="124"/>
      <c r="N20" s="57">
        <f>SUM(G20:M20)</f>
      </c>
      <c r="O20" s="42"/>
      <c r="P20" s="57">
        <f>SUM(N20*F20)</f>
      </c>
      <c r="Q20" s="124">
        <f>SUM(G20*F20)</f>
      </c>
      <c r="R20" s="124">
        <f>SUM(H20*F20)</f>
      </c>
      <c r="S20" s="124">
        <f>SUM(I20*F20)</f>
      </c>
      <c r="T20" s="124">
        <f>SUM(J20*F20)</f>
      </c>
      <c r="U20" s="124">
        <f>SUM(K20*F20)</f>
      </c>
      <c r="V20" s="124">
        <f>SUM(L20*F20)</f>
      </c>
      <c r="W20" s="124">
        <f>SUM(M20*F20)</f>
      </c>
      <c r="X20" s="160"/>
      <c r="Y20" s="160"/>
      <c r="Z20" s="160"/>
      <c r="AA20" s="160"/>
      <c r="AB20" s="160"/>
      <c r="AC20" s="160"/>
      <c r="AD20" s="160"/>
    </row>
    <row ht="17.0" r="21" spans="1:77" x14ac:dyDescent="0.25" customHeight="true">
      <c r="A21" s="170"/>
      <c r="B21" s="170"/>
      <c r="C21" s="178"/>
      <c r="D21" s="136" t="s">
        <v>298</v>
      </c>
      <c r="E21" s="141" t="s">
        <v>320</v>
      </c>
      <c r="F21" s="139">
        <v>60</v>
      </c>
      <c r="G21" s="124"/>
      <c r="H21" s="42"/>
      <c r="I21" s="42"/>
      <c r="J21" s="42"/>
      <c r="K21" s="42"/>
      <c r="L21" s="42"/>
      <c r="M21" s="42"/>
      <c r="N21" s="57">
        <f>SUM(G21:M21)</f>
      </c>
      <c r="O21" s="42"/>
      <c r="P21" s="57">
        <f>SUM(N21*F21)</f>
      </c>
      <c r="Q21" s="124">
        <f>SUM(G21*F21)</f>
      </c>
      <c r="R21" s="124">
        <f>SUM(H21*F21)</f>
      </c>
      <c r="S21" s="124">
        <f>SUM(I21*F21)</f>
      </c>
      <c r="T21" s="124">
        <f>SUM(J21*F21)</f>
      </c>
      <c r="U21" s="124">
        <f>SUM(K21*F21)</f>
      </c>
      <c r="V21" s="124">
        <f>SUM(L21*F21)</f>
      </c>
      <c r="W21" s="124">
        <f>SUM(M21*F21)</f>
      </c>
      <c r="X21" s="160"/>
      <c r="Y21" s="160"/>
      <c r="Z21" s="160"/>
      <c r="AA21" s="160"/>
      <c r="AB21" s="160"/>
      <c r="AC21" s="160"/>
      <c r="AD21" s="160"/>
    </row>
    <row ht="17.0" r="22" spans="1:77" x14ac:dyDescent="0.25" customHeight="true">
      <c r="A22" s="170"/>
      <c r="B22" s="170"/>
      <c r="C22" s="179"/>
      <c r="D22" s="136" t="s">
        <v>299</v>
      </c>
      <c r="E22" s="141" t="s">
        <v>297</v>
      </c>
      <c r="F22" s="139">
        <v>30</v>
      </c>
      <c r="G22" s="124"/>
      <c r="H22" s="42"/>
      <c r="I22" s="42"/>
      <c r="J22" s="42"/>
      <c r="K22" s="42"/>
      <c r="L22" s="42"/>
      <c r="M22" s="42"/>
      <c r="N22" s="57">
        <f>SUM(G22:M22)</f>
      </c>
      <c r="O22" s="42"/>
      <c r="P22" s="57">
        <f>SUM(N22*F22)</f>
      </c>
      <c r="Q22" s="124">
        <f>SUM(G22*F22)</f>
      </c>
      <c r="R22" s="124">
        <f>SUM(H22*F22)</f>
      </c>
      <c r="S22" s="124">
        <f>SUM(I22*F22)</f>
      </c>
      <c r="T22" s="124">
        <f>SUM(J22*F22)</f>
      </c>
      <c r="U22" s="124">
        <f>SUM(K22*F22)</f>
      </c>
      <c r="V22" s="124">
        <f>SUM(L22*F22)</f>
      </c>
      <c r="W22" s="124">
        <f>SUM(M22*F22)</f>
      </c>
      <c r="X22" s="160"/>
      <c r="Y22" s="160"/>
      <c r="Z22" s="160"/>
      <c r="AA22" s="160"/>
      <c r="AB22" s="160"/>
      <c r="AC22" s="160"/>
      <c r="AD22" s="160"/>
    </row>
    <row customFormat="1" ht="17.0" r="23" s="80" spans="1:77" x14ac:dyDescent="0.25" customHeight="true">
      <c r="A23" s="170"/>
      <c r="B23" s="170"/>
      <c r="C23" s="172" t="s">
        <v>192</v>
      </c>
      <c r="D23" s="147" t="s">
        <v>176</v>
      </c>
      <c r="E23" s="148" t="s">
        <v>92</v>
      </c>
      <c r="F23" s="144">
        <v>4</v>
      </c>
      <c r="G23" s="124"/>
      <c r="H23" s="96"/>
      <c r="I23" s="96"/>
      <c r="J23" s="96"/>
      <c r="K23" s="96"/>
      <c r="L23" s="96"/>
      <c r="M23" s="96"/>
      <c r="N23" s="57">
        <f>SUM(G23:M23)</f>
      </c>
      <c r="O23" s="96"/>
      <c r="P23" s="57">
        <f>SUM(N23*F23)</f>
      </c>
      <c r="Q23" s="124">
        <f>SUM(G23*F23)</f>
      </c>
      <c r="R23" s="124">
        <f>SUM(H23*F23)</f>
      </c>
      <c r="S23" s="124">
        <f>SUM(I23*F23)</f>
      </c>
      <c r="T23" s="124">
        <f>SUM(J23*F23)</f>
      </c>
      <c r="U23" s="124">
        <f>SUM(K23*F23)</f>
      </c>
      <c r="V23" s="124">
        <f>SUM(L23*F23)</f>
      </c>
      <c r="W23" s="124">
        <f>SUM(M23*F23)</f>
      </c>
      <c r="X23" s="160"/>
      <c r="Y23" s="160"/>
      <c r="Z23" s="160"/>
      <c r="AA23" s="160"/>
      <c r="AB23" s="160"/>
      <c r="AC23" s="160"/>
      <c r="AD23" s="160"/>
    </row>
    <row ht="17.0" r="24" spans="1:77" x14ac:dyDescent="0.25" customHeight="true">
      <c r="A24" s="170"/>
      <c r="B24" s="170"/>
      <c r="C24" s="173"/>
      <c r="D24" s="147" t="s">
        <v>301</v>
      </c>
      <c r="E24" s="148" t="s">
        <v>300</v>
      </c>
      <c r="F24" s="144">
        <v>10</v>
      </c>
      <c r="G24" s="124"/>
      <c r="H24" s="42"/>
      <c r="I24" s="42"/>
      <c r="J24" s="42"/>
      <c r="K24" s="42"/>
      <c r="L24" s="42"/>
      <c r="M24" s="42"/>
      <c r="N24" s="57">
        <f>SUM(G24:M24)</f>
      </c>
      <c r="O24" s="42"/>
      <c r="P24" s="57">
        <f>SUM(N24*F24)</f>
      </c>
      <c r="Q24" s="124">
        <f>SUM(G24*F24)</f>
      </c>
      <c r="R24" s="124">
        <f>SUM(H24*F24)</f>
      </c>
      <c r="S24" s="124">
        <f>SUM(I24*F24)</f>
      </c>
      <c r="T24" s="124">
        <f>SUM(J24*F24)</f>
      </c>
      <c r="U24" s="124">
        <f>SUM(K24*F24)</f>
      </c>
      <c r="V24" s="124">
        <f>SUM(L24*F24)</f>
      </c>
      <c r="W24" s="124">
        <f>SUM(M24*F24)</f>
      </c>
      <c r="X24" s="160"/>
      <c r="Y24" s="160"/>
      <c r="Z24" s="160"/>
      <c r="AA24" s="160"/>
      <c r="AB24" s="160"/>
      <c r="AC24" s="160"/>
      <c r="AD24" s="160"/>
    </row>
    <row customFormat="1" ht="17.0" r="25" s="80" spans="1:77" x14ac:dyDescent="0.25" customHeight="true">
      <c r="A25" s="170"/>
      <c r="B25" s="170"/>
      <c r="C25" s="173"/>
      <c r="D25" s="147" t="s">
        <v>309</v>
      </c>
      <c r="E25" s="148" t="s">
        <v>175</v>
      </c>
      <c r="F25" s="144">
        <v>5</v>
      </c>
      <c r="G25" s="124"/>
      <c r="H25" s="97"/>
      <c r="I25" s="97"/>
      <c r="J25" s="97"/>
      <c r="K25" s="97"/>
      <c r="L25" s="97"/>
      <c r="M25" s="97"/>
      <c r="N25" s="57">
        <f>SUM(G25:M25)</f>
      </c>
      <c r="O25" s="97"/>
      <c r="P25" s="57">
        <f>SUM(N25*F25)</f>
      </c>
      <c r="Q25" s="124">
        <f>SUM(G25*F25)</f>
      </c>
      <c r="R25" s="124">
        <f>SUM(H25*F25)</f>
      </c>
      <c r="S25" s="124">
        <f>SUM(I25*F25)</f>
      </c>
      <c r="T25" s="124">
        <f>SUM(J25*F25)</f>
      </c>
      <c r="U25" s="124">
        <f>SUM(K25*F25)</f>
      </c>
      <c r="V25" s="124">
        <f>SUM(L25*F25)</f>
      </c>
      <c r="W25" s="124">
        <f>SUM(M25*F25)</f>
      </c>
      <c r="X25" s="160"/>
      <c r="Y25" s="160"/>
      <c r="Z25" s="160"/>
      <c r="AA25" s="160"/>
      <c r="AB25" s="160"/>
      <c r="AC25" s="160"/>
      <c r="AD25" s="160"/>
    </row>
    <row ht="17.0" r="26" spans="1:77" x14ac:dyDescent="0.25" customHeight="true">
      <c r="A26" s="170"/>
      <c r="B26" s="170"/>
      <c r="C26" s="173"/>
      <c r="D26" s="147" t="s">
        <v>302</v>
      </c>
      <c r="E26" s="148" t="s">
        <v>93</v>
      </c>
      <c r="F26" s="144">
        <v>8</v>
      </c>
      <c r="G26" s="124"/>
      <c r="H26" s="42"/>
      <c r="I26" s="42"/>
      <c r="J26" s="42"/>
      <c r="K26" s="42"/>
      <c r="L26" s="42"/>
      <c r="M26" s="42"/>
      <c r="N26" s="57">
        <f>SUM(G26:M26)</f>
      </c>
      <c r="O26" s="42"/>
      <c r="P26" s="57">
        <f>SUM(N26*F26)</f>
      </c>
      <c r="Q26" s="124">
        <f>SUM(G26*F26)</f>
      </c>
      <c r="R26" s="124">
        <f>SUM(H26*F26)</f>
      </c>
      <c r="S26" s="124">
        <f>SUM(I26*F26)</f>
      </c>
      <c r="T26" s="124">
        <f>SUM(J26*F26)</f>
      </c>
      <c r="U26" s="124">
        <f>SUM(K26*F26)</f>
      </c>
      <c r="V26" s="124">
        <f>SUM(L26*F26)</f>
      </c>
      <c r="W26" s="124">
        <f>SUM(M26*F26)</f>
      </c>
      <c r="X26" s="160"/>
      <c r="Y26" s="160"/>
      <c r="Z26" s="160"/>
      <c r="AA26" s="160"/>
      <c r="AB26" s="160"/>
      <c r="AC26" s="160"/>
      <c r="AD26" s="160"/>
    </row>
    <row ht="17.0" r="27" spans="1:77" x14ac:dyDescent="0.25" customHeight="true">
      <c r="A27" s="170"/>
      <c r="B27" s="170"/>
      <c r="C27" s="173"/>
      <c r="D27" s="144" t="s">
        <v>79</v>
      </c>
      <c r="E27" s="145" t="s">
        <v>91</v>
      </c>
      <c r="F27" s="144">
        <v>10</v>
      </c>
      <c r="G27" s="124"/>
      <c r="H27" s="42"/>
      <c r="I27" s="42"/>
      <c r="J27" s="42"/>
      <c r="K27" s="42"/>
      <c r="L27" s="42"/>
      <c r="M27" s="42"/>
      <c r="N27" s="57">
        <f>SUM(G27:M27)</f>
      </c>
      <c r="O27" s="42"/>
      <c r="P27" s="57">
        <f>SUM(N27*F27)</f>
      </c>
      <c r="Q27" s="124">
        <f>SUM(G27*F27)</f>
      </c>
      <c r="R27" s="124">
        <f>SUM(H27*F27)</f>
      </c>
      <c r="S27" s="124">
        <f>SUM(I27*F27)</f>
      </c>
      <c r="T27" s="124">
        <f>SUM(J27*F27)</f>
      </c>
      <c r="U27" s="124">
        <f>SUM(K27*F27)</f>
      </c>
      <c r="V27" s="124">
        <f>SUM(L27*F27)</f>
      </c>
      <c r="W27" s="124">
        <f>SUM(M27*F27)</f>
      </c>
      <c r="X27" s="160"/>
      <c r="Y27" s="160"/>
      <c r="Z27" s="160"/>
      <c r="AA27" s="160"/>
      <c r="AB27" s="160"/>
      <c r="AC27" s="160"/>
      <c r="AD27" s="160"/>
    </row>
    <row ht="17.0" r="28" spans="1:77" x14ac:dyDescent="0.25" customHeight="true">
      <c r="A28" s="170"/>
      <c r="B28" s="170"/>
      <c r="C28" s="173"/>
      <c r="D28" s="144" t="s">
        <v>80</v>
      </c>
      <c r="E28" s="145" t="s">
        <v>92</v>
      </c>
      <c r="F28" s="144">
        <v>4</v>
      </c>
      <c r="G28" s="124"/>
      <c r="H28" s="42"/>
      <c r="I28" s="42"/>
      <c r="J28" s="42"/>
      <c r="K28" s="42"/>
      <c r="L28" s="42"/>
      <c r="M28" s="42"/>
      <c r="N28" s="57">
        <f>SUM(G28:M28)</f>
      </c>
      <c r="O28" s="42"/>
      <c r="P28" s="57">
        <f>SUM(N28*F28)</f>
      </c>
      <c r="Q28" s="124">
        <f>SUM(G28*F28)</f>
      </c>
      <c r="R28" s="124">
        <f>SUM(H28*F28)</f>
      </c>
      <c r="S28" s="124">
        <f>SUM(I28*F28)</f>
      </c>
      <c r="T28" s="124">
        <f>SUM(J28*F28)</f>
      </c>
      <c r="U28" s="124">
        <f>SUM(K28*F28)</f>
      </c>
      <c r="V28" s="124">
        <f>SUM(L28*F28)</f>
      </c>
      <c r="W28" s="124">
        <f>SUM(M28*F28)</f>
      </c>
      <c r="X28" s="160"/>
      <c r="Y28" s="160"/>
      <c r="Z28" s="160"/>
      <c r="AA28" s="160"/>
      <c r="AB28" s="160"/>
      <c r="AC28" s="160"/>
      <c r="AD28" s="160"/>
    </row>
    <row ht="17.0" r="29" spans="1:77" x14ac:dyDescent="0.25" customHeight="true">
      <c r="A29" s="170"/>
      <c r="B29" s="170"/>
      <c r="C29" s="173"/>
      <c r="D29" s="144" t="s">
        <v>81</v>
      </c>
      <c r="E29" s="145" t="s">
        <v>91</v>
      </c>
      <c r="F29" s="144">
        <v>10</v>
      </c>
      <c r="G29" s="124"/>
      <c r="H29" s="42"/>
      <c r="I29" s="42"/>
      <c r="J29" s="42"/>
      <c r="K29" s="42"/>
      <c r="L29" s="42"/>
      <c r="M29" s="42"/>
      <c r="N29" s="57">
        <f>SUM(G29:M29)</f>
      </c>
      <c r="O29" s="42"/>
      <c r="P29" s="57">
        <f>SUM(N29*F29)</f>
      </c>
      <c r="Q29" s="124">
        <f>SUM(G29*F29)</f>
      </c>
      <c r="R29" s="124">
        <f>SUM(H29*F29)</f>
      </c>
      <c r="S29" s="124">
        <f>SUM(I29*F29)</f>
      </c>
      <c r="T29" s="124">
        <f>SUM(J29*F29)</f>
      </c>
      <c r="U29" s="124">
        <f>SUM(K29*F29)</f>
      </c>
      <c r="V29" s="124">
        <f>SUM(L29*F29)</f>
      </c>
      <c r="W29" s="124">
        <f>SUM(M29*F29)</f>
      </c>
      <c r="X29" s="160"/>
      <c r="Y29" s="160"/>
      <c r="Z29" s="160"/>
      <c r="AA29" s="160"/>
      <c r="AB29" s="160"/>
      <c r="AC29" s="160"/>
      <c r="AD29" s="160"/>
    </row>
    <row ht="17.0" r="30" spans="1:77" x14ac:dyDescent="0.25" customHeight="true">
      <c r="A30" s="170"/>
      <c r="B30" s="170"/>
      <c r="C30" s="173"/>
      <c r="D30" s="144" t="s">
        <v>231</v>
      </c>
      <c r="E30" s="145" t="s">
        <v>94</v>
      </c>
      <c r="F30" s="144">
        <v>2</v>
      </c>
      <c r="G30" s="124"/>
      <c r="H30" s="42"/>
      <c r="I30" s="42"/>
      <c r="J30" s="42"/>
      <c r="K30" s="42"/>
      <c r="L30" s="42"/>
      <c r="M30" s="42"/>
      <c r="N30" s="57">
        <f>SUM(G30:M30)</f>
      </c>
      <c r="O30" s="42"/>
      <c r="P30" s="57">
        <f>SUM(N30*F30)</f>
      </c>
      <c r="Q30" s="124">
        <f>SUM(G30*F30)</f>
      </c>
      <c r="R30" s="124">
        <f>SUM(H30*F30)</f>
      </c>
      <c r="S30" s="124">
        <f>SUM(I30*F30)</f>
      </c>
      <c r="T30" s="124">
        <f>SUM(J30*F30)</f>
      </c>
      <c r="U30" s="124">
        <f>SUM(K30*F30)</f>
      </c>
      <c r="V30" s="124">
        <f>SUM(L30*F30)</f>
      </c>
      <c r="W30" s="124">
        <f>SUM(M30*F30)</f>
      </c>
      <c r="X30" s="160"/>
      <c r="Y30" s="160"/>
      <c r="Z30" s="160"/>
      <c r="AA30" s="160"/>
      <c r="AB30" s="160"/>
      <c r="AC30" s="160"/>
      <c r="AD30" s="160"/>
    </row>
    <row ht="17.0" r="31" spans="1:77" x14ac:dyDescent="0.25" customHeight="true">
      <c r="A31" s="170"/>
      <c r="B31" s="170"/>
      <c r="C31" s="173"/>
      <c r="D31" s="144" t="s">
        <v>233</v>
      </c>
      <c r="E31" s="145" t="s">
        <v>96</v>
      </c>
      <c r="F31" s="144">
        <v>2</v>
      </c>
      <c r="G31" s="124"/>
      <c r="H31" s="42"/>
      <c r="I31" s="42"/>
      <c r="J31" s="42"/>
      <c r="K31" s="42"/>
      <c r="L31" s="42"/>
      <c r="M31" s="42"/>
      <c r="N31" s="57">
        <f>SUM(G31:M31)</f>
      </c>
      <c r="O31" s="42"/>
      <c r="P31" s="57">
        <f>SUM(N31*F31)</f>
      </c>
      <c r="Q31" s="124">
        <f>SUM(G31*F31)</f>
      </c>
      <c r="R31" s="124">
        <f>SUM(H31*F31)</f>
      </c>
      <c r="S31" s="124">
        <f>SUM(I31*F31)</f>
      </c>
      <c r="T31" s="124">
        <f>SUM(J31*F31)</f>
      </c>
      <c r="U31" s="124">
        <f>SUM(K31*F31)</f>
      </c>
      <c r="V31" s="124">
        <f>SUM(L31*F31)</f>
      </c>
      <c r="W31" s="124">
        <f>SUM(M31*F31)</f>
      </c>
      <c r="X31" s="160"/>
      <c r="Y31" s="160"/>
      <c r="Z31" s="160"/>
      <c r="AA31" s="160"/>
      <c r="AB31" s="160"/>
      <c r="AC31" s="160"/>
      <c r="AD31" s="160"/>
    </row>
    <row customFormat="1" ht="17.0" r="32" s="102" spans="1:77" x14ac:dyDescent="0.25" customHeight="true">
      <c r="A32" s="170"/>
      <c r="B32" s="170"/>
      <c r="C32" s="174"/>
      <c r="D32" s="135" t="s">
        <v>83</v>
      </c>
      <c r="E32" s="145" t="s">
        <v>95</v>
      </c>
      <c r="F32" s="144">
        <v>5</v>
      </c>
      <c r="G32" s="124"/>
      <c r="H32" s="100"/>
      <c r="I32" s="100"/>
      <c r="J32" s="100"/>
      <c r="K32" s="100"/>
      <c r="L32" s="100"/>
      <c r="M32" s="100"/>
      <c r="N32" s="57">
        <f>SUM(G32:M32)</f>
      </c>
      <c r="O32" s="100"/>
      <c r="P32" s="57">
        <f>SUM(N32*F32)</f>
      </c>
      <c r="Q32" s="124">
        <f>SUM(G32*F32)</f>
      </c>
      <c r="R32" s="124">
        <f>SUM(H32*F32)</f>
      </c>
      <c r="S32" s="124">
        <f>SUM(I32*F32)</f>
      </c>
      <c r="T32" s="124">
        <f>SUM(J32*F32)</f>
      </c>
      <c r="U32" s="124">
        <f>SUM(K32*F32)</f>
      </c>
      <c r="V32" s="124">
        <f>SUM(L32*F32)</f>
      </c>
      <c r="W32" s="124">
        <f>SUM(M32*F32)</f>
      </c>
      <c r="X32" s="160"/>
      <c r="Y32" s="160"/>
      <c r="Z32" s="160"/>
      <c r="AA32" s="160"/>
      <c r="AB32" s="160"/>
      <c r="AC32" s="160"/>
      <c r="AD32" s="16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</row>
    <row ht="17.0" r="33" spans="1:30" x14ac:dyDescent="0.25" customHeight="true">
      <c r="A33" s="170"/>
      <c r="B33" s="170"/>
      <c r="C33" s="169"/>
      <c r="D33" s="185" t="s">
        <v>250</v>
      </c>
      <c r="E33" s="62" t="s">
        <v>267</v>
      </c>
      <c r="F33" s="56">
        <v>100</v>
      </c>
      <c r="G33" s="124"/>
      <c r="H33" s="42"/>
      <c r="I33" s="42"/>
      <c r="J33" s="42"/>
      <c r="K33" s="42"/>
      <c r="L33" s="43"/>
      <c r="M33" s="42"/>
      <c r="N33" s="57">
        <f>SUM(G33:M33)</f>
      </c>
      <c r="O33" s="42"/>
      <c r="P33" s="57">
        <f>SUM(N33*F33)</f>
      </c>
      <c r="Q33" s="124">
        <f>SUM(G33*F33)</f>
      </c>
      <c r="R33" s="124">
        <f>SUM(H33*F33)</f>
      </c>
      <c r="S33" s="124">
        <f>SUM(I33*F33)</f>
      </c>
      <c r="T33" s="124">
        <f>SUM(J33*F33)</f>
      </c>
      <c r="U33" s="124">
        <f>SUM(K33*F33)</f>
      </c>
      <c r="V33" s="124">
        <f>SUM(L33*F33)</f>
      </c>
      <c r="W33" s="124">
        <f>SUM(M33*F33)</f>
      </c>
      <c r="X33" s="160"/>
      <c r="Y33" s="160"/>
      <c r="Z33" s="160"/>
      <c r="AA33" s="160"/>
      <c r="AB33" s="160"/>
      <c r="AC33" s="160"/>
      <c r="AD33" s="160"/>
    </row>
    <row ht="17.0" r="34" spans="1:30" x14ac:dyDescent="0.25" customHeight="true">
      <c r="A34" s="170"/>
      <c r="B34" s="170"/>
      <c r="C34" s="169"/>
      <c r="D34" s="186"/>
      <c r="E34" s="62" t="s">
        <v>268</v>
      </c>
      <c r="F34" s="56">
        <v>50</v>
      </c>
      <c r="G34" s="124"/>
      <c r="H34" s="42"/>
      <c r="I34" s="42"/>
      <c r="J34" s="42"/>
      <c r="K34" s="42"/>
      <c r="L34" s="43"/>
      <c r="M34" s="42"/>
      <c r="N34" s="57">
        <f>SUM(G34:M34)</f>
      </c>
      <c r="O34" s="42"/>
      <c r="P34" s="57">
        <f>SUM(N34*F34)</f>
      </c>
      <c r="Q34" s="124">
        <f>SUM(G34*F34)</f>
      </c>
      <c r="R34" s="124">
        <f>SUM(H34*F34)</f>
      </c>
      <c r="S34" s="124">
        <f>SUM(I34*F34)</f>
      </c>
      <c r="T34" s="124">
        <f>SUM(J34*F34)</f>
      </c>
      <c r="U34" s="124">
        <f>SUM(K34*F34)</f>
      </c>
      <c r="V34" s="124">
        <f>SUM(L34*F34)</f>
      </c>
      <c r="W34" s="124">
        <f>SUM(M34*F34)</f>
      </c>
      <c r="X34" s="160"/>
      <c r="Y34" s="160"/>
      <c r="Z34" s="160"/>
      <c r="AA34" s="160"/>
      <c r="AB34" s="160"/>
      <c r="AC34" s="160"/>
      <c r="AD34" s="160"/>
    </row>
    <row customHeight="true" ht="16.5" r="35" spans="1:30" x14ac:dyDescent="0.25">
      <c r="A35" s="170"/>
      <c r="B35" s="170"/>
      <c r="C35" s="169"/>
      <c r="D35" s="187" t="s">
        <v>251</v>
      </c>
      <c r="E35" s="62" t="s">
        <v>269</v>
      </c>
      <c r="F35" s="56">
        <v>60</v>
      </c>
      <c r="G35" s="124"/>
      <c r="H35" s="42"/>
      <c r="I35" s="42"/>
      <c r="J35" s="42"/>
      <c r="K35" s="42"/>
      <c r="L35" s="43"/>
      <c r="M35" s="42"/>
      <c r="N35" s="57">
        <f>SUM(G35:M35)</f>
      </c>
      <c r="O35" s="42"/>
      <c r="P35" s="57">
        <f>SUM(N35*F35)</f>
      </c>
      <c r="Q35" s="124">
        <f>SUM(G35*F35)</f>
      </c>
      <c r="R35" s="124">
        <f>SUM(H35*F35)</f>
      </c>
      <c r="S35" s="124">
        <f>SUM(I35*F35)</f>
      </c>
      <c r="T35" s="124">
        <f>SUM(J35*F35)</f>
      </c>
      <c r="U35" s="124">
        <f>SUM(K35*F35)</f>
      </c>
      <c r="V35" s="124">
        <f>SUM(L35*F35)</f>
      </c>
      <c r="W35" s="124">
        <f>SUM(M35*F35)</f>
      </c>
      <c r="X35" s="160"/>
      <c r="Y35" s="160"/>
      <c r="Z35" s="160"/>
      <c r="AA35" s="160"/>
      <c r="AB35" s="160"/>
      <c r="AC35" s="160"/>
      <c r="AD35" s="160"/>
    </row>
    <row ht="17.0" r="36" spans="1:30" x14ac:dyDescent="0.25" customHeight="true">
      <c r="A36" s="170"/>
      <c r="B36" s="170"/>
      <c r="C36" s="169"/>
      <c r="D36" s="188"/>
      <c r="E36" s="62" t="s">
        <v>270</v>
      </c>
      <c r="F36" s="56">
        <v>30</v>
      </c>
      <c r="G36" s="124"/>
      <c r="H36" s="42"/>
      <c r="I36" s="42"/>
      <c r="J36" s="42"/>
      <c r="K36" s="42"/>
      <c r="L36" s="43"/>
      <c r="M36" s="42"/>
      <c r="N36" s="57">
        <f>SUM(G36:M36)</f>
      </c>
      <c r="O36" s="42"/>
      <c r="P36" s="57">
        <f>SUM(N36*F36)</f>
      </c>
      <c r="Q36" s="124">
        <f>SUM(G36*F36)</f>
      </c>
      <c r="R36" s="124">
        <f>SUM(H36*F36)</f>
      </c>
      <c r="S36" s="124">
        <f>SUM(I36*F36)</f>
      </c>
      <c r="T36" s="124">
        <f>SUM(J36*F36)</f>
      </c>
      <c r="U36" s="124">
        <f>SUM(K36*F36)</f>
      </c>
      <c r="V36" s="124">
        <f>SUM(L36*F36)</f>
      </c>
      <c r="W36" s="124">
        <f>SUM(M36*F36)</f>
      </c>
      <c r="X36" s="160"/>
      <c r="Y36" s="160"/>
      <c r="Z36" s="160"/>
      <c r="AA36" s="160"/>
      <c r="AB36" s="160"/>
      <c r="AC36" s="160"/>
      <c r="AD36" s="160"/>
    </row>
    <row ht="17.0" r="37" spans="1:30" x14ac:dyDescent="0.25" customHeight="true">
      <c r="A37" s="170"/>
      <c r="B37" s="170"/>
      <c r="C37" s="169"/>
      <c r="D37" s="187" t="s">
        <v>252</v>
      </c>
      <c r="E37" s="62" t="s">
        <v>271</v>
      </c>
      <c r="F37" s="56">
        <v>40</v>
      </c>
      <c r="G37" s="124"/>
      <c r="H37" s="42"/>
      <c r="I37" s="42"/>
      <c r="J37" s="42"/>
      <c r="K37" s="42"/>
      <c r="L37" s="43"/>
      <c r="M37" s="42"/>
      <c r="N37" s="57">
        <f>SUM(G37:M37)</f>
      </c>
      <c r="O37" s="42"/>
      <c r="P37" s="57">
        <f>SUM(N37*F37)</f>
      </c>
      <c r="Q37" s="124">
        <f>SUM(G37*F37)</f>
      </c>
      <c r="R37" s="124">
        <f>SUM(H37*F37)</f>
      </c>
      <c r="S37" s="124">
        <f>SUM(I37*F37)</f>
      </c>
      <c r="T37" s="124">
        <f>SUM(J37*F37)</f>
      </c>
      <c r="U37" s="124">
        <f>SUM(K37*F37)</f>
      </c>
      <c r="V37" s="124">
        <f>SUM(L37*F37)</f>
      </c>
      <c r="W37" s="124">
        <f>SUM(M37*F37)</f>
      </c>
      <c r="X37" s="160"/>
      <c r="Y37" s="160"/>
      <c r="Z37" s="160"/>
      <c r="AA37" s="160"/>
      <c r="AB37" s="160"/>
      <c r="AC37" s="160"/>
      <c r="AD37" s="160"/>
    </row>
    <row ht="17.0" r="38" spans="1:30" x14ac:dyDescent="0.25" customHeight="true">
      <c r="A38" s="170"/>
      <c r="B38" s="170"/>
      <c r="C38" s="169"/>
      <c r="D38" s="188"/>
      <c r="E38" s="62" t="s">
        <v>272</v>
      </c>
      <c r="F38" s="56">
        <v>20</v>
      </c>
      <c r="G38" s="124"/>
      <c r="H38" s="42"/>
      <c r="I38" s="42"/>
      <c r="J38" s="42"/>
      <c r="K38" s="42"/>
      <c r="L38" s="43"/>
      <c r="M38" s="42"/>
      <c r="N38" s="57">
        <f>SUM(G38:M38)</f>
      </c>
      <c r="O38" s="42"/>
      <c r="P38" s="57">
        <f>SUM(N38*F38)</f>
      </c>
      <c r="Q38" s="124">
        <f>SUM(G38*F38)</f>
      </c>
      <c r="R38" s="124">
        <f>SUM(H38*F38)</f>
      </c>
      <c r="S38" s="124">
        <f>SUM(I38*F38)</f>
      </c>
      <c r="T38" s="124">
        <f>SUM(J38*F38)</f>
      </c>
      <c r="U38" s="124">
        <f>SUM(K38*F38)</f>
      </c>
      <c r="V38" s="124">
        <f>SUM(L38*F38)</f>
      </c>
      <c r="W38" s="124">
        <f>SUM(M38*F38)</f>
      </c>
      <c r="X38" s="160"/>
      <c r="Y38" s="160"/>
      <c r="Z38" s="160"/>
      <c r="AA38" s="160"/>
      <c r="AB38" s="160"/>
      <c r="AC38" s="160"/>
      <c r="AD38" s="160"/>
    </row>
    <row customFormat="1" ht="17.0" r="39" s="80" spans="1:30" x14ac:dyDescent="0.25" customHeight="true">
      <c r="A39" s="170"/>
      <c r="B39" s="170"/>
      <c r="C39" s="183" t="s">
        <v>154</v>
      </c>
      <c r="D39" s="126" t="s">
        <v>253</v>
      </c>
      <c r="E39" s="83" t="s">
        <v>273</v>
      </c>
      <c r="F39" s="82">
        <v>-5</v>
      </c>
      <c r="G39" s="124"/>
      <c r="H39" s="81"/>
      <c r="I39" s="81"/>
      <c r="J39" s="81"/>
      <c r="K39" s="81"/>
      <c r="L39" s="82"/>
      <c r="M39" s="81"/>
      <c r="N39" s="57">
        <f>SUM(G39:M39)</f>
      </c>
      <c r="O39" s="81"/>
      <c r="P39" s="57">
        <f>IF(N39&gt;=1,N39*F39,0)</f>
      </c>
      <c r="Q39" s="124">
        <f>SUM(G39*F39)</f>
      </c>
      <c r="R39" s="124">
        <f>SUM(H39*F39)</f>
      </c>
      <c r="S39" s="124">
        <f>SUM(I39*F39)</f>
      </c>
      <c r="T39" s="124">
        <f>SUM(J39*F39)</f>
      </c>
      <c r="U39" s="124">
        <f>SUM(K39*F39)</f>
      </c>
      <c r="V39" s="124">
        <f>SUM(L39*F39)</f>
      </c>
      <c r="W39" s="124">
        <f>SUM(M39*F39)</f>
      </c>
      <c r="X39" s="160"/>
      <c r="Y39" s="160"/>
      <c r="Z39" s="160"/>
      <c r="AA39" s="160"/>
      <c r="AB39" s="160"/>
      <c r="AC39" s="160"/>
      <c r="AD39" s="160"/>
    </row>
    <row customFormat="1" customHeight="true" ht="14.25" r="40" s="80" spans="1:30" x14ac:dyDescent="0.25">
      <c r="A40" s="170"/>
      <c r="B40" s="170"/>
      <c r="C40" s="184"/>
      <c r="D40" s="126" t="s">
        <v>254</v>
      </c>
      <c r="E40" s="130" t="s">
        <v>160</v>
      </c>
      <c r="F40" s="82">
        <v>-10</v>
      </c>
      <c r="G40" s="124"/>
      <c r="H40" s="81"/>
      <c r="I40" s="81"/>
      <c r="J40" s="81"/>
      <c r="K40" s="81"/>
      <c r="L40" s="82"/>
      <c r="M40" s="81"/>
      <c r="N40" s="57">
        <f>SUM(G40:M40)</f>
      </c>
      <c r="O40" s="81"/>
      <c r="P40" s="57">
        <f>IF(N40&gt;5,F40,0)</f>
      </c>
      <c r="Q40" s="124">
        <f>SUM(G40*F40)</f>
      </c>
      <c r="R40" s="124">
        <f>SUM(H40*F40)</f>
      </c>
      <c r="S40" s="124">
        <f>SUM(I40*F40)</f>
      </c>
      <c r="T40" s="124">
        <f>SUM(J40*F40)</f>
      </c>
      <c r="U40" s="124">
        <f>SUM(K40*F40)</f>
      </c>
      <c r="V40" s="124">
        <f>SUM(L40*F40)</f>
      </c>
      <c r="W40" s="124">
        <f>SUM(M40*F40)</f>
      </c>
      <c r="X40" s="160"/>
      <c r="Y40" s="160"/>
      <c r="Z40" s="160"/>
      <c r="AA40" s="160"/>
      <c r="AB40" s="160"/>
      <c r="AC40" s="160"/>
      <c r="AD40" s="160"/>
    </row>
    <row ht="17.0" r="41" spans="1:30" x14ac:dyDescent="0.25" customHeight="true">
      <c r="A41" s="170"/>
      <c r="B41" s="170"/>
      <c r="C41" s="88" t="s">
        <v>120</v>
      </c>
      <c r="D41" s="129"/>
      <c r="E41" s="87" t="s">
        <v>169</v>
      </c>
      <c r="F41" s="86">
        <v>1</v>
      </c>
      <c r="G41" s="124"/>
      <c r="H41" s="124"/>
      <c r="I41" s="124"/>
      <c r="J41" s="124"/>
      <c r="K41" s="124"/>
      <c r="L41" s="124"/>
      <c r="M41" s="124"/>
      <c r="N41" s="57">
        <f>SUM(G41:M41)</f>
      </c>
      <c r="O41" s="42"/>
      <c r="P41" s="57">
        <f>SUM(N41*F41)</f>
      </c>
      <c r="Q41" s="124">
        <f>SUM(G41*F41)</f>
      </c>
      <c r="R41" s="124">
        <f>SUM(H41*F41)</f>
      </c>
      <c r="S41" s="124">
        <f>SUM(I41*F41)</f>
      </c>
      <c r="T41" s="124">
        <f>SUM(J41*F41)</f>
      </c>
      <c r="U41" s="124">
        <f>SUM(K41*F41)</f>
      </c>
      <c r="V41" s="124">
        <f>SUM(L41*F41)</f>
      </c>
      <c r="W41" s="124">
        <f>SUM(M41*F41)</f>
      </c>
      <c r="X41" s="160"/>
      <c r="Y41" s="160"/>
      <c r="Z41" s="160"/>
      <c r="AA41" s="160"/>
      <c r="AB41" s="160"/>
      <c r="AC41" s="160"/>
      <c r="AD41" s="160"/>
    </row>
    <row customHeight="true" hidden="1" ht="16.5" r="42" spans="1:30" x14ac:dyDescent="0.25">
      <c r="A42" s="170"/>
      <c r="B42" s="170"/>
      <c r="C42" s="61"/>
      <c r="D42" s="128"/>
      <c r="E42" s="44">
        <v>0</v>
      </c>
      <c r="F42" s="43">
        <v>0</v>
      </c>
      <c r="G42" s="124" t="n">
        <v>1.0</v>
      </c>
      <c r="H42" s="42"/>
      <c r="I42" s="42"/>
      <c r="J42" s="42"/>
      <c r="K42" s="42"/>
      <c r="L42" s="43"/>
      <c r="M42" s="42"/>
      <c r="N42" s="57">
        <f>SUM(G42:M42)</f>
      </c>
      <c r="O42" s="42"/>
      <c r="P42" s="57">
        <f>SUM(N42*F42)</f>
      </c>
      <c r="Q42" s="124">
        <f>SUM(G42*F42)</f>
      </c>
      <c r="R42" s="124">
        <f>SUM(H42*F42)</f>
      </c>
      <c r="S42" s="124">
        <f>SUM(I42*F42)</f>
      </c>
      <c r="T42" s="124">
        <f>SUM(J42*F42)</f>
      </c>
      <c r="U42" s="124">
        <f>SUM(K42*F42)</f>
      </c>
      <c r="V42" s="124">
        <f>SUM(L42*F42)</f>
      </c>
      <c r="W42" s="124">
        <f>SUM(M42*F42)</f>
      </c>
      <c r="X42" s="162"/>
      <c r="Y42" s="162"/>
      <c r="Z42" s="146"/>
      <c r="AA42" s="133"/>
      <c r="AB42" s="149"/>
      <c r="AC42" s="133"/>
      <c r="AD42" s="133"/>
    </row>
    <row ht="17.0" r="43" spans="1:30" x14ac:dyDescent="0.25" customHeight="true">
      <c r="A43" s="54" t="s">
        <v>84</v>
      </c>
      <c r="B43" s="104" t="s">
        <v>182</v>
      </c>
      <c r="C43" s="161" t="s">
        <v>85</v>
      </c>
      <c r="D43" s="161"/>
      <c r="E43" s="161"/>
      <c r="F43" s="41"/>
      <c r="G43" s="124">
        <f>SUM(Q2:Q42)</f>
      </c>
      <c r="H43" s="124">
        <f>SUM(R2:R42)</f>
      </c>
      <c r="I43" s="124">
        <f>SUM(S2:S42)</f>
      </c>
      <c r="J43" s="124">
        <f>SUM(T2:T42)</f>
      </c>
      <c r="K43" s="124">
        <f>SUM(U2:U42)</f>
      </c>
      <c r="L43" s="124">
        <f>SUM(V2:V42)</f>
      </c>
      <c r="M43" s="124">
        <f>SUM(W2:W42)</f>
      </c>
      <c r="N43" s="57"/>
      <c r="O43" s="57"/>
      <c r="P43" s="57"/>
      <c r="Q43" s="124"/>
      <c r="R43" s="124"/>
      <c r="S43" s="124"/>
      <c r="T43" s="124"/>
      <c r="U43" s="124"/>
      <c r="V43" s="124"/>
      <c r="W43" s="124"/>
      <c r="X43" s="58"/>
      <c r="Y43" s="59"/>
      <c r="Z43" s="123"/>
      <c r="AA43" s="125"/>
      <c r="AB43" s="125"/>
      <c r="AC43" s="125"/>
      <c r="AD43" s="125"/>
    </row>
    <row hidden="1" ht="17" r="44" spans="1:30" x14ac:dyDescent="0.25">
      <c r="A44" s="54" t="s">
        <v>86</v>
      </c>
      <c r="B44" s="122" t="s">
        <v>247</v>
      </c>
      <c r="C44" s="46"/>
      <c r="D44" s="46"/>
      <c r="E44" s="46"/>
      <c r="F44" s="48"/>
      <c r="G44" s="59" t="e">
        <f>IF(#REF!=0,0,IF(#REF!&gt;20,#REF!*#REF!,36))</f>
        <v>#REF!</v>
      </c>
      <c r="H44" s="125" t="e">
        <f>IF(#REF!=0,0,IF(#REF!&gt;20,#REF!*#REF!,36))</f>
        <v>#REF!</v>
      </c>
      <c r="I44" s="125" t="e">
        <f>IF(#REF!=0,0,IF(#REF!&gt;20,#REF!*#REF!,36))</f>
        <v>#REF!</v>
      </c>
      <c r="J44" s="125" t="e">
        <f>IF(#REF!=0,0,IF(#REF!&gt;20,#REF!*#REF!,36))</f>
        <v>#REF!</v>
      </c>
      <c r="K44" s="125" t="e">
        <f>IF(#REF!=0,0,IF(#REF!&gt;20,#REF!*#REF!,36))</f>
        <v>#REF!</v>
      </c>
      <c r="L44" s="125" t="e">
        <f>IF(#REF!=0,0,IF(#REF!&gt;20,#REF!*#REF!,36))</f>
        <v>#REF!</v>
      </c>
      <c r="M44" s="125" t="e">
        <f>IF(#REF!=0,0,IF(#REF!&gt;20,#REF!*#REF!,36))</f>
        <v>#REF!</v>
      </c>
      <c r="N44" s="59" t="e">
        <f>SUM(G44:M44)</f>
        <v>#REF!</v>
      </c>
      <c r="O44" s="59"/>
      <c r="P44" s="59"/>
      <c r="Q44" s="156"/>
      <c r="R44" s="156"/>
      <c r="S44" s="156"/>
      <c r="T44" s="156"/>
      <c r="U44" s="156"/>
      <c r="V44" s="156"/>
      <c r="W44" s="156"/>
      <c r="X44" s="59"/>
      <c r="Y44" s="59"/>
      <c r="Z44" s="125"/>
      <c r="AA44" s="125"/>
      <c r="AB44" s="125"/>
      <c r="AC44" s="125"/>
      <c r="AD44" s="125"/>
    </row>
    <row hidden="1" ht="17" r="45" spans="1:30" x14ac:dyDescent="0.25">
      <c r="A45" s="54" t="s">
        <v>87</v>
      </c>
      <c r="B45" s="122" t="s">
        <v>248</v>
      </c>
      <c r="C45" s="46"/>
      <c r="D45" s="46"/>
      <c r="E45" s="46"/>
      <c r="F45" s="48"/>
      <c r="G45" s="125" t="e">
        <f>IF(#REF!=0,0,IF(#REF!&gt;20,#REF!*#REF!,60))</f>
        <v>#REF!</v>
      </c>
      <c r="H45" s="125" t="e">
        <f>IF(#REF!=0,0,IF(#REF!&gt;20,#REF!*#REF!,60))</f>
        <v>#REF!</v>
      </c>
      <c r="I45" s="125" t="e">
        <f>IF(#REF!=0,0,IF(#REF!&gt;20,#REF!*#REF!,60))</f>
        <v>#REF!</v>
      </c>
      <c r="J45" s="125" t="e">
        <f>IF(#REF!=0,0,IF(#REF!&gt;20,#REF!*#REF!,60))</f>
        <v>#REF!</v>
      </c>
      <c r="K45" s="125" t="e">
        <f>IF(#REF!=0,0,IF(#REF!&gt;20,#REF!*#REF!,60))</f>
        <v>#REF!</v>
      </c>
      <c r="L45" s="125" t="e">
        <f>IF(#REF!=0,0,IF(#REF!&gt;20,#REF!*#REF!,60))</f>
        <v>#REF!</v>
      </c>
      <c r="M45" s="125" t="e">
        <f>IF(#REF!=0,0,IF(#REF!&gt;20,#REF!*#REF!,60))</f>
        <v>#REF!</v>
      </c>
      <c r="N45" s="59" t="e">
        <f>SUM(G45:M45)</f>
        <v>#REF!</v>
      </c>
      <c r="O45" s="59"/>
      <c r="P45" s="59"/>
      <c r="Q45" s="156"/>
      <c r="R45" s="156"/>
      <c r="S45" s="156"/>
      <c r="T45" s="156"/>
      <c r="U45" s="156"/>
      <c r="V45" s="156"/>
      <c r="W45" s="156"/>
      <c r="X45" s="59"/>
      <c r="Y45" s="59"/>
      <c r="Z45" s="125"/>
      <c r="AA45" s="125"/>
      <c r="AB45" s="125"/>
      <c r="AC45" s="125"/>
      <c r="AD45" s="125"/>
    </row>
    <row hidden="1" ht="17" r="46" spans="1:30" x14ac:dyDescent="0.25">
      <c r="A46" s="45" t="s">
        <v>97</v>
      </c>
      <c r="B46" s="119" t="s">
        <v>245</v>
      </c>
      <c r="C46" s="47"/>
      <c r="D46" s="47"/>
      <c r="E46" s="47"/>
      <c r="F46" s="50"/>
      <c r="G46" s="47"/>
      <c r="H46" s="47"/>
      <c r="I46" s="47"/>
      <c r="J46" s="47"/>
      <c r="K46" s="47"/>
      <c r="L46" s="59" t="e">
        <f>SUM(L2*#REF!)</f>
        <v>#VALUE!</v>
      </c>
      <c r="M46" s="59" t="e">
        <f>SUM(M2*#REF!)</f>
        <v>#VALUE!</v>
      </c>
      <c r="N46" s="47"/>
      <c r="O46" s="47"/>
      <c r="P46" s="47"/>
      <c r="Q46" s="157"/>
      <c r="R46" s="157"/>
      <c r="S46" s="157"/>
      <c r="T46" s="157"/>
      <c r="U46" s="157"/>
      <c r="V46" s="157"/>
      <c r="W46" s="157"/>
      <c r="X46" s="47"/>
      <c r="Y46" s="47"/>
      <c r="Z46" s="120"/>
      <c r="AA46" s="120"/>
      <c r="AB46" s="120"/>
      <c r="AC46" s="120"/>
      <c r="AD46" s="120"/>
    </row>
    <row customFormat="1" hidden="1" ht="17" r="47" s="117" spans="1:30" x14ac:dyDescent="0.25">
      <c r="A47" s="119" t="s">
        <v>97</v>
      </c>
      <c r="B47" s="119" t="s">
        <v>246</v>
      </c>
      <c r="C47" s="120"/>
      <c r="D47" s="120"/>
      <c r="E47" s="120"/>
      <c r="F47" s="121"/>
      <c r="G47" s="120"/>
      <c r="H47" s="120"/>
      <c r="I47" s="120"/>
      <c r="J47" s="120"/>
      <c r="K47" s="120"/>
      <c r="L47" s="125" t="e">
        <f>SUM(#REF!*#REF!)</f>
        <v>#REF!</v>
      </c>
      <c r="M47" s="125" t="e">
        <f>SUM(#REF!*#REF!)</f>
        <v>#REF!</v>
      </c>
      <c r="N47" s="120"/>
      <c r="O47" s="120"/>
      <c r="P47" s="120"/>
      <c r="Q47" s="157"/>
      <c r="R47" s="157"/>
      <c r="S47" s="157"/>
      <c r="T47" s="157"/>
      <c r="U47" s="157"/>
      <c r="V47" s="157"/>
      <c r="W47" s="157"/>
      <c r="X47" s="120"/>
      <c r="Y47" s="120"/>
      <c r="Z47" s="120"/>
      <c r="AA47" s="120"/>
      <c r="AB47" s="120"/>
      <c r="AC47" s="120"/>
      <c r="AD47" s="120"/>
    </row>
    <row hidden="1" ht="17" r="48" spans="1:30" x14ac:dyDescent="0.25">
      <c r="A48" s="54" t="s">
        <v>88</v>
      </c>
      <c r="B48" s="122" t="s">
        <v>249</v>
      </c>
      <c r="C48" s="166"/>
      <c r="D48" s="167"/>
      <c r="E48" s="168"/>
      <c r="F48" s="48"/>
      <c r="G48" s="57" t="e">
        <f>SUM(G44:G45)</f>
        <v>#REF!</v>
      </c>
      <c r="H48" s="123" t="e">
        <f ref="H48:K48" si="18" t="shared">SUM(H44:H45)</f>
        <v>#REF!</v>
      </c>
      <c r="I48" s="123" t="e">
        <f si="18" t="shared"/>
        <v>#REF!</v>
      </c>
      <c r="J48" s="123" t="e">
        <f si="18" t="shared"/>
        <v>#REF!</v>
      </c>
      <c r="K48" s="123" t="e">
        <f si="18" t="shared"/>
        <v>#REF!</v>
      </c>
      <c r="L48" s="57" t="e">
        <f>SUM(L44:L47)</f>
        <v>#REF!</v>
      </c>
      <c r="M48" s="57" t="e">
        <f>SUM(M44:M47)</f>
        <v>#REF!</v>
      </c>
      <c r="N48" s="59" t="e">
        <f>SUM(G48:M48)</f>
        <v>#REF!</v>
      </c>
      <c r="O48" s="59"/>
      <c r="P48" s="59"/>
      <c r="Q48" s="156"/>
      <c r="R48" s="156"/>
      <c r="S48" s="156"/>
      <c r="T48" s="156"/>
      <c r="U48" s="156"/>
      <c r="V48" s="156"/>
      <c r="W48" s="156"/>
      <c r="X48" s="59"/>
      <c r="Y48" s="59"/>
      <c r="Z48" s="125"/>
      <c r="AA48" s="125"/>
      <c r="AB48" s="125"/>
      <c r="AC48" s="125"/>
      <c r="AD48" s="125"/>
    </row>
  </sheetData>
  <mergeCells>
    <mergeCell ref="G4:M4"/>
    <mergeCell ref="G7:M7"/>
    <mergeCell ref="G8:M8"/>
    <mergeCell ref="G9:M9"/>
    <mergeCell ref="G10:M10"/>
    <mergeCell ref="X2:X42"/>
    <mergeCell ref="Y2:Y42"/>
    <mergeCell ref="Z2:Z41"/>
    <mergeCell ref="AA2:AA41"/>
    <mergeCell ref="AB2:AB41"/>
    <mergeCell ref="AC2:AC41"/>
    <mergeCell ref="AD2:AD41"/>
  </mergeCells>
  <phoneticPr fontId="4" type="noConversion"/>
  <conditionalFormatting sqref="D1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M1 Z1 A1:B1 Q1:X1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P1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D1 Y1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P3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42" max="42" customWidth="true" width="3.83203125" collapsed="true"/>
    <col min="41" max="41" customWidth="true" width="3.83203125" collapsed="true"/>
    <col min="40" max="40" customWidth="true" width="3.83203125" collapsed="true"/>
    <col min="39" max="39" customWidth="true" width="3.83203125" collapsed="true"/>
    <col min="38" max="38" customWidth="true" width="3.83203125" collapsed="true"/>
    <col min="37" max="37" customWidth="true" width="3.83203125" collapsed="true"/>
    <col min="34" max="34" customWidth="true" style="90" width="4.5" collapsed="true"/>
    <col min="32" max="32" customWidth="true" width="4.5" collapsed="true"/>
    <col min="31" max="31" customWidth="true" width="4.5" collapsed="true"/>
    <col min="30" max="30" customWidth="true" width="4.5" collapsed="true"/>
    <col min="29" max="29" customWidth="true" width="4.5" collapsed="true"/>
    <col min="28" max="28" customWidth="true" width="4.5" collapsed="true"/>
    <col min="27" max="27" customWidth="true" width="4.5" collapsed="true"/>
    <col min="26" max="26" customWidth="true" width="4.5" collapsed="true"/>
    <col min="25" max="25" customWidth="true" width="4.5" collapsed="true"/>
    <col min="24" max="24" customWidth="true" width="4.5" collapsed="true"/>
    <col min="23" max="23" customWidth="true" width="4.5" collapsed="true"/>
    <col min="22" max="22" customWidth="true" width="4.5" collapsed="true"/>
    <col min="21" max="21" customWidth="true" width="4.5" collapsed="true"/>
    <col min="20" max="20" customWidth="true" width="4.5" collapsed="true"/>
    <col min="18" max="18" customWidth="true" style="98" width="4.5" collapsed="true"/>
    <col min="15" max="15" customWidth="true" width="4.5" collapsed="true"/>
    <col min="12" max="12" customWidth="true" width="4.5" collapsed="true"/>
    <col min="11" max="11" customWidth="true" width="4.5" collapsed="true"/>
    <col min="10" max="10" customWidth="true" width="4.5" collapsed="true"/>
    <col min="9" max="9" customWidth="true" width="4.5" collapsed="true"/>
    <col min="8" max="8" customWidth="true" width="4.5" collapsed="true"/>
    <col min="1" max="1" customWidth="true" width="4.5" collapsed="false"/>
    <col min="2" max="2" customWidth="true" style="74" width="4.5" collapsed="false"/>
    <col min="3" max="3" customWidth="true" width="4.5" collapsed="false"/>
    <col min="4" max="4" customWidth="true" style="113" width="4.5" collapsed="false"/>
    <col min="5" max="5" customWidth="true" width="4.5" collapsed="false"/>
    <col min="6" max="6" customWidth="true" style="113" width="4.5" collapsed="false"/>
    <col min="7" max="7" customWidth="true" width="4.5" collapsed="false"/>
    <col min="13" max="13" customWidth="true" style="113" width="4.5" collapsed="false"/>
    <col min="14" max="14" customWidth="true" width="4.5" collapsed="false"/>
    <col min="16" max="16" customWidth="true" style="113" width="4.5" collapsed="false"/>
    <col min="17" max="17" customWidth="true" style="98" width="4.5" collapsed="false"/>
    <col min="19" max="19" customWidth="true" width="4.5" collapsed="false"/>
    <col min="33" max="33" customWidth="true" style="90" width="4.5" collapsed="false"/>
    <col min="35" max="35" customWidth="true" width="4.5" collapsed="false"/>
    <col min="36" max="36" customWidth="true" width="3.83203125" collapsed="false"/>
  </cols>
  <sheetData>
    <row ht="16.0" r="1" spans="1:42" x14ac:dyDescent="0.2" customHeight="true">
      <c r="A1" s="193" t="s">
        <v>394</v>
      </c>
      <c r="B1" s="194"/>
      <c r="C1" s="190" t="s">
        <v>397</v>
      </c>
      <c r="D1" s="190"/>
      <c r="E1" s="194" t="s">
        <v>400</v>
      </c>
      <c r="F1" s="194"/>
      <c r="G1" s="198"/>
      <c r="H1" s="195" t="s">
        <v>402</v>
      </c>
      <c r="I1" s="196"/>
      <c r="J1" s="196"/>
      <c r="K1" s="196"/>
      <c r="L1" s="197"/>
      <c r="M1" s="199" t="s">
        <v>403</v>
      </c>
      <c r="N1" s="196"/>
      <c r="O1" s="196"/>
      <c r="P1" s="196"/>
      <c r="Q1" s="191" t="s">
        <v>407</v>
      </c>
      <c r="R1" s="200"/>
      <c r="S1" s="200"/>
      <c r="T1" s="200"/>
      <c r="U1" s="200"/>
      <c r="V1" s="200"/>
      <c r="W1" s="200"/>
      <c r="X1" s="200"/>
      <c r="Y1" s="200"/>
      <c r="Z1" s="192"/>
      <c r="AA1" s="190" t="s">
        <v>417</v>
      </c>
      <c r="AB1" s="190"/>
      <c r="AC1" s="190"/>
      <c r="AD1" s="190"/>
      <c r="AE1" s="190"/>
      <c r="AF1" s="190"/>
      <c r="AG1" s="191" t="s">
        <v>424</v>
      </c>
      <c r="AH1" s="192"/>
      <c r="AI1" s="150" t="s">
        <v>425</v>
      </c>
      <c r="AJ1" s="189" t="s">
        <v>427</v>
      </c>
      <c r="AK1" s="189"/>
      <c r="AL1" s="189"/>
      <c r="AM1" s="189"/>
      <c r="AN1" s="189"/>
      <c r="AO1" s="189"/>
      <c r="AP1" s="189"/>
    </row>
    <row customFormat="1" customHeight="true" ht="164.25" r="2" s="154" spans="1:42" x14ac:dyDescent="0.2">
      <c r="A2" s="60" t="s">
        <v>395</v>
      </c>
      <c r="B2" s="60" t="s">
        <v>396</v>
      </c>
      <c r="C2" s="153" t="s">
        <v>398</v>
      </c>
      <c r="D2" s="153" t="s">
        <v>399</v>
      </c>
      <c r="E2" s="60" t="s">
        <v>207</v>
      </c>
      <c r="F2" s="60" t="s">
        <v>198</v>
      </c>
      <c r="G2" s="60" t="s">
        <v>401</v>
      </c>
      <c r="H2" s="60" t="s">
        <v>204</v>
      </c>
      <c r="I2" s="60" t="s">
        <v>225</v>
      </c>
      <c r="J2" s="60" t="s">
        <v>199</v>
      </c>
      <c r="K2" s="60" t="s">
        <v>200</v>
      </c>
      <c r="L2" s="60" t="s">
        <v>202</v>
      </c>
      <c r="M2" s="60" t="s">
        <v>404</v>
      </c>
      <c r="N2" s="60" t="s">
        <v>405</v>
      </c>
      <c r="O2" s="60" t="s">
        <v>406</v>
      </c>
      <c r="P2" s="60" t="s">
        <v>307</v>
      </c>
      <c r="Q2" s="60" t="s">
        <v>227</v>
      </c>
      <c r="R2" s="60" t="s">
        <v>408</v>
      </c>
      <c r="S2" s="60" t="s">
        <v>409</v>
      </c>
      <c r="T2" s="60" t="s">
        <v>410</v>
      </c>
      <c r="U2" s="60" t="s">
        <v>411</v>
      </c>
      <c r="V2" s="60" t="s">
        <v>412</v>
      </c>
      <c r="W2" s="60" t="s">
        <v>413</v>
      </c>
      <c r="X2" s="60" t="s">
        <v>414</v>
      </c>
      <c r="Y2" s="60" t="s">
        <v>415</v>
      </c>
      <c r="Z2" s="60" t="s">
        <v>416</v>
      </c>
      <c r="AA2" s="60" t="s">
        <v>418</v>
      </c>
      <c r="AB2" s="60" t="s">
        <v>419</v>
      </c>
      <c r="AC2" s="60" t="s">
        <v>420</v>
      </c>
      <c r="AD2" s="60" t="s">
        <v>421</v>
      </c>
      <c r="AE2" s="60" t="s">
        <v>422</v>
      </c>
      <c r="AF2" s="60" t="s">
        <v>423</v>
      </c>
      <c r="AG2" s="60" t="s">
        <v>158</v>
      </c>
      <c r="AH2" s="60" t="s">
        <v>159</v>
      </c>
      <c r="AI2" s="91" t="s">
        <v>426</v>
      </c>
      <c r="AJ2" s="101" t="s">
        <v>387</v>
      </c>
      <c r="AK2" s="101" t="s">
        <v>388</v>
      </c>
      <c r="AL2" s="101" t="s">
        <v>389</v>
      </c>
      <c r="AM2" s="101" t="s">
        <v>390</v>
      </c>
      <c r="AN2" s="101" t="s">
        <v>391</v>
      </c>
      <c r="AO2" s="101" t="s">
        <v>392</v>
      </c>
      <c r="AP2" s="101" t="s">
        <v>393</v>
      </c>
    </row>
    <row r="3" spans="1:42" x14ac:dyDescent="0.2" ht="15.0" customHeight="true">
      <c r="A3" s="55">
        <f>工作量绩效!N2</f>
      </c>
      <c r="B3" s="89">
        <f>工作量绩效!N3</f>
      </c>
      <c r="C3" s="55">
        <f>0</f>
      </c>
      <c r="D3" s="112">
        <f>0</f>
      </c>
      <c r="E3" s="55">
        <f>0</f>
      </c>
      <c r="F3" s="112">
        <f>0</f>
      </c>
      <c r="G3" s="112">
        <f>0</f>
      </c>
      <c r="H3" s="112">
        <f>0</f>
      </c>
      <c r="I3" s="112">
        <f>0</f>
      </c>
      <c r="J3" s="112">
        <f>0</f>
      </c>
      <c r="K3" s="112">
        <f>0</f>
      </c>
      <c r="L3" s="112">
        <f>0</f>
      </c>
      <c r="M3" s="112">
        <f>0</f>
      </c>
      <c r="N3" s="55">
        <f>0</f>
      </c>
      <c r="O3" s="55">
        <f>0</f>
      </c>
      <c r="P3" s="112">
        <f>0</f>
      </c>
      <c r="Q3" s="55">
        <f>0</f>
      </c>
      <c r="R3" s="55">
        <f>0</f>
      </c>
      <c r="S3" s="55">
        <f>0</f>
      </c>
      <c r="T3" s="55">
        <f>0</f>
      </c>
      <c r="U3" s="55">
        <f>0</f>
      </c>
      <c r="V3" s="55">
        <f>0</f>
      </c>
      <c r="W3" s="55">
        <f>0</f>
      </c>
      <c r="X3" s="55">
        <f>0</f>
      </c>
      <c r="Y3" s="55">
        <f>0</f>
      </c>
      <c r="Z3" s="55">
        <f>0</f>
      </c>
      <c r="AA3" s="55">
        <f>0</f>
      </c>
      <c r="AB3" s="55">
        <f>0</f>
      </c>
      <c r="AC3" s="55">
        <f>0</f>
      </c>
      <c r="AD3" s="55">
        <f>0</f>
      </c>
      <c r="AE3" s="55">
        <f>0</f>
      </c>
      <c r="AF3" s="55">
        <f>0</f>
      </c>
      <c r="AG3" s="89">
        <f>0</f>
      </c>
      <c r="AH3" s="89">
        <f>0</f>
      </c>
      <c r="AI3" s="85">
        <f>0</f>
      </c>
      <c r="AJ3" s="55">
        <f>工作量绩效!X2</f>
      </c>
      <c r="AK3" s="55">
        <f>工作量绩效!Y2</f>
      </c>
      <c r="AL3" s="112">
        <f>工作量绩效!Z2</f>
      </c>
      <c r="AM3" s="112">
        <f>工作量绩效!AA2</f>
      </c>
      <c r="AN3" s="112">
        <f>工作量绩效!AB2</f>
      </c>
      <c r="AO3" s="112">
        <f>工作量绩效!AC2</f>
      </c>
      <c r="AP3" s="112">
        <f>工作量绩效!AD2</f>
      </c>
    </row>
  </sheetData>
  <mergeCells>
    <mergeCell ref="A1:B1"/>
    <mergeCell ref="C1:D1"/>
    <mergeCell ref="E1:G1"/>
    <mergeCell ref="H1:L1"/>
    <mergeCell ref="M1:P1"/>
    <mergeCell ref="Q1:Z1"/>
    <mergeCell ref="AA1:AF1"/>
    <mergeCell ref="AG1:AH1"/>
    <mergeCell ref="AJ1:AP1"/>
  </mergeCells>
  <phoneticPr fontId="4" type="noConversion"/>
  <pageMargins bottom="0.75" footer="0.3" header="0.3" left="0.7" right="0.7" top="0.75"/>
  <pageSetup orientation="portrait" paperSize="9" r:id="rId1"/>
  <drawing r:id="rId4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47"/>
  <sheetViews>
    <sheetView workbookViewId="0">
      <pane activePane="bottomLeft" state="frozen" topLeftCell="A2" ySplit="1"/>
      <selection activeCell="F10" pane="bottomLeft" sqref="F10"/>
    </sheetView>
  </sheetViews>
  <sheetFormatPr baseColWidth="10" defaultColWidth="8.83203125" defaultRowHeight="12" x14ac:dyDescent="0.2"/>
  <cols>
    <col min="1" max="1" customWidth="true" style="32" width="7.6640625" collapsed="false"/>
    <col min="2" max="2" customWidth="true" style="26" width="14.83203125" collapsed="false"/>
    <col min="3" max="3" customWidth="true" style="26" width="7.6640625" collapsed="false"/>
    <col min="4" max="4" customWidth="true" style="26" width="6.6640625" collapsed="false"/>
    <col min="5" max="5" customWidth="true" style="26" width="14.1640625" collapsed="false"/>
    <col min="6" max="6" customWidth="true" style="26" width="45.83203125" collapsed="false"/>
    <col min="7" max="7" customWidth="true" style="26" width="64.6640625" collapsed="false"/>
    <col min="8" max="16384" style="24" width="8.83203125" collapsed="false"/>
  </cols>
  <sheetData>
    <row customFormat="1" customHeight="1" ht="29.25" r="1" s="30" spans="1:7" x14ac:dyDescent="0.2">
      <c r="A1" s="22" t="s">
        <v>41</v>
      </c>
      <c r="B1" s="22" t="s">
        <v>42</v>
      </c>
      <c r="C1" s="23" t="s">
        <v>38</v>
      </c>
      <c r="D1" s="23" t="s">
        <v>12</v>
      </c>
      <c r="E1" s="23" t="s">
        <v>121</v>
      </c>
      <c r="F1" s="23" t="s">
        <v>40</v>
      </c>
      <c r="G1" s="23" t="s">
        <v>122</v>
      </c>
    </row>
    <row customHeight="1" ht="146.25" r="2" spans="1:7" x14ac:dyDescent="0.2">
      <c r="A2" s="213"/>
      <c r="B2" s="201" t="s">
        <v>123</v>
      </c>
      <c r="C2" s="95" t="s">
        <v>174</v>
      </c>
      <c r="D2" s="95" t="s">
        <v>174</v>
      </c>
      <c r="E2" s="63" t="s">
        <v>213</v>
      </c>
      <c r="F2" s="71" t="s">
        <v>165</v>
      </c>
      <c r="G2" s="84" t="s">
        <v>210</v>
      </c>
    </row>
    <row customFormat="1" customHeight="1" ht="43.5" r="3" s="67" spans="1:7" x14ac:dyDescent="0.2">
      <c r="A3" s="213"/>
      <c r="B3" s="202"/>
      <c r="C3" s="108">
        <v>0.5</v>
      </c>
      <c r="D3" s="116">
        <v>8.3333333333333329E-2</v>
      </c>
      <c r="E3" s="109" t="s">
        <v>167</v>
      </c>
      <c r="F3" s="106" t="s">
        <v>164</v>
      </c>
      <c r="G3" s="106" t="s">
        <v>166</v>
      </c>
    </row>
    <row customFormat="1" customHeight="1" ht="14.25" r="4" s="75" spans="1:7" x14ac:dyDescent="0.2">
      <c r="A4" s="213"/>
      <c r="B4" s="201" t="s">
        <v>128</v>
      </c>
      <c r="C4" s="77" t="s">
        <v>43</v>
      </c>
      <c r="D4" s="77" t="s">
        <v>44</v>
      </c>
      <c r="E4" s="76" t="s">
        <v>258</v>
      </c>
      <c r="F4" s="84" t="s">
        <v>205</v>
      </c>
      <c r="G4" s="204" t="s">
        <v>226</v>
      </c>
    </row>
    <row customFormat="1" customHeight="1" ht="14.25" r="5" s="75" spans="1:7" x14ac:dyDescent="0.2">
      <c r="A5" s="213"/>
      <c r="B5" s="202"/>
      <c r="C5" s="77" t="s">
        <v>4</v>
      </c>
      <c r="D5" s="77" t="s">
        <v>5</v>
      </c>
      <c r="E5" s="76" t="s">
        <v>258</v>
      </c>
      <c r="F5" s="84" t="s">
        <v>277</v>
      </c>
      <c r="G5" s="205"/>
    </row>
    <row customFormat="1" customHeight="1" ht="13.5" r="6" s="75" spans="1:7" x14ac:dyDescent="0.2">
      <c r="A6" s="213"/>
      <c r="B6" s="202"/>
      <c r="C6" s="77"/>
      <c r="D6" s="77"/>
      <c r="E6" s="76" t="s">
        <v>91</v>
      </c>
      <c r="F6" s="84" t="s">
        <v>276</v>
      </c>
      <c r="G6" s="205"/>
    </row>
    <row customFormat="1" customHeight="1" ht="13.5" r="7" s="75" spans="1:7" x14ac:dyDescent="0.2">
      <c r="A7" s="213"/>
      <c r="B7" s="202"/>
      <c r="C7" s="77" t="s">
        <v>43</v>
      </c>
      <c r="D7" s="77" t="s">
        <v>44</v>
      </c>
      <c r="E7" s="76" t="s">
        <v>212</v>
      </c>
      <c r="F7" s="84" t="s">
        <v>203</v>
      </c>
      <c r="G7" s="205"/>
    </row>
    <row customFormat="1" customHeight="1" ht="14.25" r="8" s="75" spans="1:7" x14ac:dyDescent="0.2">
      <c r="A8" s="213"/>
      <c r="B8" s="202"/>
      <c r="C8" s="77" t="s">
        <v>43</v>
      </c>
      <c r="D8" s="77" t="s">
        <v>44</v>
      </c>
      <c r="E8" s="76" t="s">
        <v>168</v>
      </c>
      <c r="F8" s="84" t="s">
        <v>202</v>
      </c>
      <c r="G8" s="206"/>
    </row>
    <row customHeight="1" ht="15.75" r="9" spans="1:7" x14ac:dyDescent="0.2">
      <c r="A9" s="213"/>
      <c r="B9" s="238" t="s">
        <v>0</v>
      </c>
      <c r="C9" s="33" t="s">
        <v>4</v>
      </c>
      <c r="D9" s="33" t="s">
        <v>5</v>
      </c>
      <c r="E9" s="29" t="s">
        <v>90</v>
      </c>
      <c r="F9" s="84" t="s">
        <v>207</v>
      </c>
      <c r="G9" s="204" t="s">
        <v>206</v>
      </c>
    </row>
    <row customFormat="1" customHeight="1" ht="15.75" r="10" s="75" spans="1:7" x14ac:dyDescent="0.2">
      <c r="A10" s="213"/>
      <c r="B10" s="239"/>
      <c r="C10" s="77"/>
      <c r="D10" s="77"/>
      <c r="E10" s="29" t="s">
        <v>196</v>
      </c>
      <c r="F10" s="84" t="s">
        <v>198</v>
      </c>
      <c r="G10" s="205"/>
    </row>
    <row customFormat="1" customHeight="1" ht="15.75" r="11" s="75" spans="1:7" x14ac:dyDescent="0.2">
      <c r="A11" s="213"/>
      <c r="B11" s="240"/>
      <c r="C11" s="77"/>
      <c r="D11" s="77"/>
      <c r="E11" s="29" t="s">
        <v>209</v>
      </c>
      <c r="F11" s="84" t="s">
        <v>208</v>
      </c>
      <c r="G11" s="206"/>
    </row>
    <row customHeight="1" ht="21.75" r="12" spans="1:7" x14ac:dyDescent="0.2">
      <c r="A12" s="213"/>
      <c r="B12" s="201" t="s">
        <v>214</v>
      </c>
      <c r="C12" s="33" t="s">
        <v>4</v>
      </c>
      <c r="D12" s="33" t="s">
        <v>5</v>
      </c>
      <c r="E12" s="29" t="s">
        <v>190</v>
      </c>
      <c r="F12" s="84" t="s">
        <v>215</v>
      </c>
      <c r="G12" s="204" t="s">
        <v>218</v>
      </c>
    </row>
    <row customHeight="1" ht="21.75" r="13" spans="1:7" x14ac:dyDescent="0.2">
      <c r="A13" s="213"/>
      <c r="B13" s="202"/>
      <c r="C13" s="115" t="s">
        <v>124</v>
      </c>
      <c r="D13" s="115" t="s">
        <v>100</v>
      </c>
      <c r="E13" s="76" t="s">
        <v>90</v>
      </c>
      <c r="F13" s="84" t="s">
        <v>217</v>
      </c>
      <c r="G13" s="206"/>
    </row>
    <row customHeight="1" ht="15.75" r="14" spans="1:7" x14ac:dyDescent="0.2">
      <c r="A14" s="213"/>
      <c r="B14" s="201" t="s">
        <v>188</v>
      </c>
      <c r="C14" s="77" t="s">
        <v>10</v>
      </c>
      <c r="D14" s="77" t="s">
        <v>9</v>
      </c>
      <c r="E14" s="76" t="s">
        <v>221</v>
      </c>
      <c r="F14" s="84" t="s">
        <v>257</v>
      </c>
      <c r="G14" s="204" t="s">
        <v>219</v>
      </c>
    </row>
    <row customHeight="1" ht="12.75" r="15" spans="1:7" x14ac:dyDescent="0.2">
      <c r="A15" s="213"/>
      <c r="B15" s="202"/>
      <c r="C15" s="77" t="s">
        <v>10</v>
      </c>
      <c r="D15" s="77" t="s">
        <v>9</v>
      </c>
      <c r="E15" s="76" t="s">
        <v>223</v>
      </c>
      <c r="F15" s="84" t="s">
        <v>220</v>
      </c>
      <c r="G15" s="205"/>
    </row>
    <row customHeight="1" ht="15" r="16" spans="1:7" x14ac:dyDescent="0.2">
      <c r="A16" s="213"/>
      <c r="B16" s="202"/>
      <c r="C16" s="33" t="s">
        <v>102</v>
      </c>
      <c r="D16" s="33" t="s">
        <v>55</v>
      </c>
      <c r="E16" s="76" t="s">
        <v>91</v>
      </c>
      <c r="F16" s="84" t="s">
        <v>222</v>
      </c>
      <c r="G16" s="205"/>
    </row>
    <row customHeight="1" ht="15.75" r="17" spans="1:7" x14ac:dyDescent="0.2">
      <c r="A17" s="213"/>
      <c r="B17" s="202"/>
      <c r="C17" s="33" t="s">
        <v>10</v>
      </c>
      <c r="D17" s="33" t="s">
        <v>9</v>
      </c>
      <c r="E17" s="76" t="s">
        <v>90</v>
      </c>
      <c r="F17" s="92" t="s">
        <v>153</v>
      </c>
      <c r="G17" s="205"/>
    </row>
    <row customHeight="1" ht="15.75" r="18" spans="1:7" x14ac:dyDescent="0.2">
      <c r="A18" s="213"/>
      <c r="B18" s="202"/>
      <c r="C18" s="33" t="s">
        <v>31</v>
      </c>
      <c r="D18" s="33" t="s">
        <v>6</v>
      </c>
      <c r="E18" s="76" t="s">
        <v>91</v>
      </c>
      <c r="F18" s="92" t="s">
        <v>224</v>
      </c>
      <c r="G18" s="206"/>
    </row>
    <row customHeight="1" ht="16.5" r="19" spans="1:7" x14ac:dyDescent="0.2">
      <c r="A19" s="213"/>
      <c r="B19" s="201" t="s">
        <v>240</v>
      </c>
      <c r="C19" s="33" t="s">
        <v>162</v>
      </c>
      <c r="D19" s="33" t="s">
        <v>100</v>
      </c>
      <c r="E19" s="34" t="s">
        <v>237</v>
      </c>
      <c r="F19" s="84" t="s">
        <v>176</v>
      </c>
      <c r="G19" s="204" t="s">
        <v>101</v>
      </c>
    </row>
    <row customFormat="1" customHeight="1" ht="16.5" r="20" s="75" spans="1:7" x14ac:dyDescent="0.2">
      <c r="A20" s="213"/>
      <c r="B20" s="202"/>
      <c r="C20" s="77"/>
      <c r="D20" s="77"/>
      <c r="E20" s="34" t="s">
        <v>194</v>
      </c>
      <c r="F20" s="84" t="s">
        <v>228</v>
      </c>
      <c r="G20" s="205"/>
    </row>
    <row customHeight="1" ht="15" r="21" spans="1:7" x14ac:dyDescent="0.2">
      <c r="A21" s="213"/>
      <c r="B21" s="202"/>
      <c r="C21" s="33" t="s">
        <v>4</v>
      </c>
      <c r="D21" s="33" t="s">
        <v>5</v>
      </c>
      <c r="E21" s="34" t="s">
        <v>195</v>
      </c>
      <c r="F21" s="84" t="s">
        <v>229</v>
      </c>
      <c r="G21" s="205"/>
    </row>
    <row customHeight="1" ht="15" r="22" spans="1:7" x14ac:dyDescent="0.2">
      <c r="A22" s="213"/>
      <c r="B22" s="202"/>
      <c r="C22" s="33" t="s">
        <v>146</v>
      </c>
      <c r="D22" s="33" t="s">
        <v>147</v>
      </c>
      <c r="E22" s="34" t="s">
        <v>238</v>
      </c>
      <c r="F22" s="84" t="s">
        <v>230</v>
      </c>
      <c r="G22" s="205"/>
    </row>
    <row customHeight="1" ht="15" r="23" spans="1:7" x14ac:dyDescent="0.2">
      <c r="A23" s="213"/>
      <c r="B23" s="202"/>
      <c r="C23" s="33" t="s">
        <v>148</v>
      </c>
      <c r="D23" s="33" t="s">
        <v>149</v>
      </c>
      <c r="E23" s="34" t="s">
        <v>194</v>
      </c>
      <c r="F23" s="84" t="s">
        <v>236</v>
      </c>
      <c r="G23" s="205"/>
    </row>
    <row customHeight="1" ht="15" r="24" spans="1:7" x14ac:dyDescent="0.2">
      <c r="A24" s="213"/>
      <c r="B24" s="202"/>
      <c r="C24" s="33" t="s">
        <v>102</v>
      </c>
      <c r="D24" s="33" t="s">
        <v>55</v>
      </c>
      <c r="E24" s="34" t="s">
        <v>237</v>
      </c>
      <c r="F24" s="84" t="s">
        <v>150</v>
      </c>
      <c r="G24" s="205"/>
    </row>
    <row customHeight="1" ht="15" r="25" spans="1:7" x14ac:dyDescent="0.2">
      <c r="A25" s="213"/>
      <c r="B25" s="202"/>
      <c r="C25" s="33" t="s">
        <v>53</v>
      </c>
      <c r="D25" s="33" t="s">
        <v>54</v>
      </c>
      <c r="E25" s="34" t="s">
        <v>194</v>
      </c>
      <c r="F25" s="84" t="s">
        <v>129</v>
      </c>
      <c r="G25" s="205"/>
    </row>
    <row customHeight="1" ht="15" r="26" spans="1:7" x14ac:dyDescent="0.2">
      <c r="A26" s="213"/>
      <c r="B26" s="202"/>
      <c r="C26" s="33" t="s">
        <v>103</v>
      </c>
      <c r="D26" s="33" t="s">
        <v>104</v>
      </c>
      <c r="E26" s="34" t="s">
        <v>211</v>
      </c>
      <c r="F26" s="84" t="s">
        <v>232</v>
      </c>
      <c r="G26" s="205"/>
    </row>
    <row customHeight="1" ht="15" r="27" spans="1:7" x14ac:dyDescent="0.2">
      <c r="A27" s="213"/>
      <c r="B27" s="202"/>
      <c r="C27" s="33" t="s">
        <v>53</v>
      </c>
      <c r="D27" s="33" t="s">
        <v>54</v>
      </c>
      <c r="E27" s="34" t="s">
        <v>211</v>
      </c>
      <c r="F27" s="84" t="s">
        <v>234</v>
      </c>
      <c r="G27" s="205"/>
    </row>
    <row customHeight="1" ht="15" r="28" spans="1:7" x14ac:dyDescent="0.2">
      <c r="A28" s="213"/>
      <c r="B28" s="203"/>
      <c r="C28" s="33" t="s">
        <v>105</v>
      </c>
      <c r="D28" s="33" t="s">
        <v>130</v>
      </c>
      <c r="E28" s="34" t="s">
        <v>195</v>
      </c>
      <c r="F28" s="84" t="s">
        <v>235</v>
      </c>
      <c r="G28" s="206"/>
    </row>
    <row customHeight="1" ht="15.75" r="29" spans="1:7" x14ac:dyDescent="0.2">
      <c r="A29" s="213"/>
      <c r="B29" s="28" t="s">
        <v>106</v>
      </c>
      <c r="C29" s="73"/>
      <c r="D29" s="70"/>
      <c r="E29" s="31" t="s">
        <v>57</v>
      </c>
      <c r="F29" s="66" t="s">
        <v>107</v>
      </c>
      <c r="G29" s="66"/>
    </row>
    <row customHeight="1" ht="15.75" r="30" spans="1:7" x14ac:dyDescent="0.2">
      <c r="A30" s="213"/>
      <c r="B30" s="29" t="s">
        <v>52</v>
      </c>
      <c r="C30" s="72"/>
      <c r="D30" s="69"/>
      <c r="E30" s="29" t="s">
        <v>125</v>
      </c>
      <c r="F30" s="66" t="s">
        <v>108</v>
      </c>
      <c r="G30" s="66"/>
    </row>
    <row customHeight="1" ht="15.75" r="31" spans="1:7" x14ac:dyDescent="0.2">
      <c r="A31" s="213"/>
      <c r="B31" s="29" t="s">
        <v>58</v>
      </c>
      <c r="C31" s="35"/>
      <c r="D31" s="36"/>
      <c r="E31" s="29" t="s">
        <v>239</v>
      </c>
      <c r="F31" s="66" t="s">
        <v>131</v>
      </c>
      <c r="G31" s="66" t="s">
        <v>109</v>
      </c>
    </row>
    <row customHeight="1" ht="15.75" r="32" spans="1:7" x14ac:dyDescent="0.2">
      <c r="A32" s="237"/>
      <c r="B32" s="29" t="s">
        <v>110</v>
      </c>
      <c r="C32" s="35"/>
      <c r="D32" s="36"/>
      <c r="E32" s="29" t="s">
        <v>239</v>
      </c>
      <c r="F32" s="66" t="s">
        <v>131</v>
      </c>
      <c r="G32" s="66" t="s">
        <v>109</v>
      </c>
    </row>
    <row customFormat="1" customHeight="1" ht="24.75" r="33" s="75" spans="1:7" x14ac:dyDescent="0.2">
      <c r="A33" s="114"/>
      <c r="B33" s="29"/>
      <c r="C33" s="77" t="s">
        <v>4</v>
      </c>
      <c r="D33" s="77" t="s">
        <v>5</v>
      </c>
      <c r="E33" s="76" t="s">
        <v>125</v>
      </c>
      <c r="F33" s="84" t="s">
        <v>126</v>
      </c>
      <c r="G33" s="84" t="s">
        <v>127</v>
      </c>
    </row>
    <row customFormat="1" customHeight="1" ht="45" r="34" s="75" spans="1:7" x14ac:dyDescent="0.2">
      <c r="A34" s="212" t="s">
        <v>132</v>
      </c>
      <c r="B34" s="29" t="s">
        <v>133</v>
      </c>
      <c r="C34" s="78"/>
      <c r="D34" s="79"/>
      <c r="E34" s="93"/>
      <c r="F34" s="84" t="s">
        <v>134</v>
      </c>
      <c r="G34" s="84" t="s">
        <v>135</v>
      </c>
    </row>
    <row customFormat="1" customHeight="1" ht="16.5" r="35" s="75" spans="1:7" x14ac:dyDescent="0.2">
      <c r="A35" s="213"/>
      <c r="B35" s="107" t="s">
        <v>136</v>
      </c>
      <c r="C35" s="234" t="s">
        <v>170</v>
      </c>
      <c r="D35" s="235"/>
      <c r="E35" s="236"/>
      <c r="F35" s="106" t="s">
        <v>171</v>
      </c>
      <c r="G35" s="84"/>
    </row>
    <row customHeight="1" ht="30.75" r="36" spans="1:7" x14ac:dyDescent="0.2">
      <c r="A36" s="214" t="s">
        <v>111</v>
      </c>
      <c r="B36" s="28" t="s">
        <v>39</v>
      </c>
      <c r="C36" s="216" t="s">
        <v>137</v>
      </c>
      <c r="D36" s="217"/>
      <c r="E36" s="218"/>
      <c r="F36" s="84" t="s">
        <v>241</v>
      </c>
      <c r="G36" s="84" t="s">
        <v>242</v>
      </c>
    </row>
    <row customHeight="1" ht="16.5" r="37" spans="1:7" x14ac:dyDescent="0.2">
      <c r="A37" s="215"/>
      <c r="B37" s="28" t="s">
        <v>47</v>
      </c>
      <c r="C37" s="219"/>
      <c r="D37" s="220"/>
      <c r="E37" s="221"/>
      <c r="F37" s="66" t="s">
        <v>46</v>
      </c>
      <c r="G37" s="66"/>
    </row>
    <row customHeight="1" ht="28.5" r="38" spans="1:7" x14ac:dyDescent="0.2">
      <c r="A38" s="215"/>
      <c r="B38" s="28" t="s">
        <v>49</v>
      </c>
      <c r="C38" s="219"/>
      <c r="D38" s="220"/>
      <c r="E38" s="221"/>
      <c r="F38" s="66" t="s">
        <v>48</v>
      </c>
      <c r="G38" s="66" t="s">
        <v>51</v>
      </c>
    </row>
    <row customHeight="1" ht="27.75" r="39" spans="1:7" x14ac:dyDescent="0.2">
      <c r="A39" s="215"/>
      <c r="B39" s="28" t="s">
        <v>50</v>
      </c>
      <c r="C39" s="222"/>
      <c r="D39" s="223"/>
      <c r="E39" s="224"/>
      <c r="F39" s="66" t="s">
        <v>112</v>
      </c>
      <c r="G39" s="64" t="s">
        <v>138</v>
      </c>
    </row>
    <row customFormat="1" customHeight="1" ht="115.5" r="40" s="67" spans="1:7" x14ac:dyDescent="0.2">
      <c r="A40" s="68"/>
      <c r="B40" s="105" t="s">
        <v>155</v>
      </c>
      <c r="C40" s="231" t="s">
        <v>156</v>
      </c>
      <c r="D40" s="232"/>
      <c r="E40" s="233"/>
      <c r="F40" s="106" t="s">
        <v>161</v>
      </c>
      <c r="G40" s="106" t="s">
        <v>157</v>
      </c>
    </row>
    <row customHeight="1" ht="177" r="41" spans="1:7" x14ac:dyDescent="0.2">
      <c r="A41" s="110" t="s">
        <v>56</v>
      </c>
      <c r="B41" s="111" t="s">
        <v>183</v>
      </c>
      <c r="C41" s="225" t="s">
        <v>186</v>
      </c>
      <c r="D41" s="226"/>
      <c r="E41" s="227"/>
      <c r="F41" s="111" t="s">
        <v>184</v>
      </c>
      <c r="G41" s="111" t="s">
        <v>185</v>
      </c>
    </row>
    <row customHeight="1" ht="43.5" r="42" spans="1:7" x14ac:dyDescent="0.2">
      <c r="A42" s="65" t="s">
        <v>45</v>
      </c>
      <c r="B42" s="25"/>
      <c r="C42" s="228" t="s">
        <v>139</v>
      </c>
      <c r="D42" s="229"/>
      <c r="E42" s="230"/>
      <c r="F42" s="66" t="s">
        <v>151</v>
      </c>
      <c r="G42" s="66" t="s">
        <v>113</v>
      </c>
    </row>
    <row customFormat="1" customHeight="1" ht="96.75" r="43" s="94" spans="1:7" x14ac:dyDescent="0.2">
      <c r="A43" s="207" t="s">
        <v>152</v>
      </c>
      <c r="B43" s="208"/>
      <c r="C43" s="209" t="s">
        <v>173</v>
      </c>
      <c r="D43" s="210"/>
      <c r="E43" s="210"/>
      <c r="F43" s="210"/>
      <c r="G43" s="211"/>
    </row>
    <row r="45" spans="1:7" x14ac:dyDescent="0.2">
      <c r="F45" s="27"/>
    </row>
    <row r="47" spans="1:7" x14ac:dyDescent="0.2">
      <c r="F47" s="27"/>
    </row>
  </sheetData>
  <mergeCells count="21">
    <mergeCell ref="G4:G8"/>
    <mergeCell ref="G9:G11"/>
    <mergeCell ref="B9:B11"/>
    <mergeCell ref="G12:G13"/>
    <mergeCell ref="G14:G18"/>
    <mergeCell ref="B19:B28"/>
    <mergeCell ref="G19:G28"/>
    <mergeCell ref="A43:B43"/>
    <mergeCell ref="C43:G43"/>
    <mergeCell ref="A34:A35"/>
    <mergeCell ref="A36:A39"/>
    <mergeCell ref="C36:E39"/>
    <mergeCell ref="C41:E41"/>
    <mergeCell ref="C42:E42"/>
    <mergeCell ref="C40:E40"/>
    <mergeCell ref="C35:E35"/>
    <mergeCell ref="A2:A32"/>
    <mergeCell ref="B2:B3"/>
    <mergeCell ref="B12:B13"/>
    <mergeCell ref="B14:B18"/>
    <mergeCell ref="B4:B8"/>
  </mergeCells>
  <phoneticPr fontId="4" type="noConversion"/>
  <pageMargins bottom="0.75" footer="0.3" header="0.3" left="0.7" right="0.7" top="0.75"/>
  <pageSetup copies="0" horizontalDpi="0" orientation="portrait" paperSize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方案(吴金玲)</vt:lpstr>
      <vt:lpstr>文章汇总</vt:lpstr>
      <vt:lpstr>工作量绩效</vt:lpstr>
      <vt:lpstr>公式</vt:lpstr>
      <vt:lpstr>方案(助教)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2016-07-30T01:46:35Z</dcterms:created>
  <dc:creator>Administrator</dc:creator>
  <cp:lastModifiedBy>Microsoft Office 用户</cp:lastModifiedBy>
  <dcterms:modified xsi:type="dcterms:W3CDTF">2018-04-29T15:06:40Z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3070cb4c-93ff-4fcb-adbf-bcac944436cd</vt:lpwstr>
  </property>
</Properties>
</file>