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<sst xmlns="http://schemas.openxmlformats.org/spreadsheetml/2006/main" count="36" uniqueCount="24">
  <si>
    <t xml:space="preserve">6s2 overlap integrals?</t>
  </si>
  <si>
    <t xml:space="preserve">M(keV)</t>
  </si>
  <si>
    <t xml:space="preserve">CI</t>
  </si>
  <si>
    <t xml:space="preserve">CI+MBPT</t>
  </si>
  <si>
    <t xml:space="preserve">X_399?</t>
  </si>
  <si>
    <t xml:space="preserve">Sensitivity [hr] = 1/(Xy-m*Xx)</t>
  </si>
  <si>
    <t xml:space="preserve">in Hz</t>
  </si>
  <si>
    <t xml:space="preserve">Power Law</t>
  </si>
  <si>
    <t xml:space="preserve">FS(MHz)</t>
  </si>
  <si>
    <t xml:space="preserve">README</t>
  </si>
  <si>
    <t xml:space="preserve">6s1 6p 1P1 overlap integrals?</t>
  </si>
  <si>
    <t xml:space="preserve">This is how I used Berengut’s results. Start with the King’s plot and extract the slope (red fit)</t>
  </si>
  <si>
    <t xml:space="preserve">If King’s plot has 411 on x axis, 399 on y axis (Ian’s data plotted here), then</t>
  </si>
  <si>
    <t xml:space="preserve">Kingslope = slope of King’s plot = F_399 / F_411</t>
  </si>
  <si>
    <t xml:space="preserve">value here:</t>
  </si>
  <si>
    <t xml:space="preserve">Let’s use X_i = ground config – excited config by convention, so that</t>
  </si>
  <si>
    <t xml:space="preserve">X_411 = [6s overlap integral] – [5d overlap integral] </t>
  </si>
  <si>
    <t xml:space="preserve">X_399 = [1S0 overlap integral] – [1P1 overlap integral]</t>
  </si>
  <si>
    <t xml:space="preserve">sensitivity proportional to 1/ABS(X_399 – Kingslope * X_411) plotted at right? Units obviously wrong.</t>
  </si>
  <si>
    <t xml:space="preserve">What’s the power law exponent?</t>
  </si>
  <si>
    <t xml:space="preserve">Change here:</t>
  </si>
  <si>
    <t xml:space="preserve">5d overlap integrals?</t>
  </si>
  <si>
    <t xml:space="preserve">X_411</t>
  </si>
  <si>
    <t xml:space="preserve">6s overlap integrals?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</si>
</sst>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Sheet1!$A$3:$A$11</c:f>
              <c:numCache>
                <c:formatCode>General</c:formatCode>
                <c:ptCount val="9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</c:numCache>
            </c:numRef>
          </c:xVal>
          <c:yVal>
            <c:numRef>
              <c:f>Sheet1!$I$3:$I$11</c:f>
              <c:numCache>
                <c:formatCode>General</c:formatCode>
                <c:ptCount val="9"/>
                <c:pt idx="0">
                  <c:v>1.4586545299725E-015</c:v>
                </c:pt>
                <c:pt idx="1">
                  <c:v>1.45876499903704E-015</c:v>
                </c:pt>
                <c:pt idx="2">
                  <c:v>1.46910361535206E-015</c:v>
                </c:pt>
                <c:pt idx="3">
                  <c:v>2.14350984374808E-015</c:v>
                </c:pt>
                <c:pt idx="4">
                  <c:v>5.15396697469411E-014</c:v>
                </c:pt>
                <c:pt idx="5">
                  <c:v>1.51121188774408E-013</c:v>
                </c:pt>
                <c:pt idx="6">
                  <c:v>5.18070864107217E-012</c:v>
                </c:pt>
                <c:pt idx="7">
                  <c:v>1.30040459228001E-008</c:v>
                </c:pt>
                <c:pt idx="8">
                  <c:v>2.51965786674469E-007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Sheet1!$A$3:$A$11</c:f>
              <c:numCache>
                <c:formatCode>General</c:formatCode>
                <c:ptCount val="9"/>
                <c:pt idx="0">
                  <c:v>0.001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</c:numCache>
            </c:numRef>
          </c:xVal>
          <c:yVal>
            <c:numRef>
              <c:f>Sheet1!$J$3:$J$11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2.51965786674469E-013</c:v>
                </c:pt>
                <c:pt idx="6">
                  <c:v>2.51965786674469E-011</c:v>
                </c:pt>
                <c:pt idx="7">
                  <c:v>2.51965786674469E-009</c:v>
                </c:pt>
                <c:pt idx="8">
                  <c:v>2.51965786674469E-007</c:v>
                </c:pt>
              </c:numCache>
            </c:numRef>
          </c:yVal>
          <c:smooth val="0"/>
        </c:ser>
        <c:axId val="92541311"/>
        <c:axId val="74750577"/>
      </c:scatterChart>
      <c:valAx>
        <c:axId val="9254131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mass (keV)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50577"/>
        <c:crossesAt val="0"/>
        <c:crossBetween val="midCat"/>
      </c:valAx>
      <c:valAx>
        <c:axId val="74750577"/>
        <c:scaling>
          <c:logBase val="10"/>
          <c:orientation val="minMax"/>
          <c:max val="1E-010"/>
          <c:min val="1E-01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Hz Limits onf |ge gn|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54131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248040</xdr:colOff>
      <xdr:row>0</xdr:row>
      <xdr:rowOff>66960</xdr:rowOff>
    </xdr:from>
    <xdr:to>
      <xdr:col>18</xdr:col>
      <xdr:colOff>315720</xdr:colOff>
      <xdr:row>20</xdr:row>
      <xdr:rowOff>55800</xdr:rowOff>
    </xdr:to>
    <xdr:graphicFrame>
      <xdr:nvGraphicFramePr>
        <xdr:cNvPr id="0" name=""/>
        <xdr:cNvGraphicFramePr/>
      </xdr:nvGraphicFramePr>
      <xdr:xfrm>
        <a:off x="10306440" y="66960"/>
        <a:ext cx="5828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289080</xdr:colOff>
      <xdr:row>24</xdr:row>
      <xdr:rowOff>10080</xdr:rowOff>
    </xdr:from>
    <xdr:to>
      <xdr:col>17</xdr:col>
      <xdr:colOff>483120</xdr:colOff>
      <xdr:row>53</xdr:row>
      <xdr:rowOff>23040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7878600" y="3911400"/>
          <a:ext cx="7600680" cy="472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40" activeCellId="0" sqref="H40"/>
    </sheetView>
  </sheetViews>
  <sheetFormatPr defaultRowHeight="12.8"/>
  <cols>
    <col collapsed="false" hidden="false" max="5" min="1" style="0" width="11.6632653061225"/>
    <col collapsed="false" hidden="false" max="6" min="6" style="0" width="15.030612244898"/>
    <col collapsed="false" hidden="false" max="7" min="7" style="0" width="11.6632653061225"/>
    <col collapsed="false" hidden="false" max="8" min="8" style="0" width="22.5510204081633"/>
    <col collapsed="false" hidden="false" max="1025" min="9" style="0" width="11.6632653061225"/>
  </cols>
  <sheetData>
    <row r="1" customFormat="false" ht="12.8" hidden="false" customHeight="false" outlineLevel="0" collapsed="false">
      <c r="A1" s="1" t="s">
        <v>0</v>
      </c>
      <c r="G1" s="2"/>
      <c r="I1" s="0" t="n">
        <f aca="false">1/6580000000000000</f>
        <v>1.51975683890578E-016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E2" s="1" t="s">
        <v>4</v>
      </c>
      <c r="G2" s="2" t="n">
        <f aca="false">0.63</f>
        <v>0.63</v>
      </c>
      <c r="H2" s="1" t="s">
        <v>5</v>
      </c>
      <c r="I2" s="0" t="s">
        <v>6</v>
      </c>
      <c r="J2" s="0" t="s">
        <v>7</v>
      </c>
    </row>
    <row r="3" customFormat="false" ht="12.8" hidden="false" customHeight="false" outlineLevel="0" collapsed="false">
      <c r="A3" s="0" t="n">
        <v>0.001</v>
      </c>
      <c r="B3" s="0" t="n">
        <v>-0.532212</v>
      </c>
      <c r="C3" s="0" t="n">
        <v>-0.551729</v>
      </c>
      <c r="E3" s="0" t="n">
        <f aca="false">C3-C16</f>
        <v>-0.071262</v>
      </c>
      <c r="G3" s="0" t="n">
        <f aca="false">E3-$G$2*E28</f>
        <v>-0.10418895</v>
      </c>
      <c r="H3" s="0" t="n">
        <f aca="false">1/ABS(G3)</f>
        <v>9.597946807219</v>
      </c>
      <c r="I3" s="0" t="n">
        <f aca="false">H3*$I$1</f>
        <v>1.4586545299725E-015</v>
      </c>
    </row>
    <row r="4" customFormat="false" ht="12.8" hidden="false" customHeight="false" outlineLevel="0" collapsed="false">
      <c r="A4" s="0" t="n">
        <v>0.01</v>
      </c>
      <c r="B4" s="0" t="n">
        <v>-0.527415</v>
      </c>
      <c r="C4" s="0" t="n">
        <v>-0.546931</v>
      </c>
      <c r="E4" s="0" t="n">
        <f aca="false">C4-C17</f>
        <v>-0.071256</v>
      </c>
      <c r="G4" s="0" t="n">
        <f aca="false">E4-$G$2*E29</f>
        <v>-0.10418106</v>
      </c>
      <c r="H4" s="0" t="n">
        <f aca="false">1/ABS(G4)</f>
        <v>9.59867369366371</v>
      </c>
      <c r="I4" s="0" t="n">
        <f aca="false">H4*$I$1</f>
        <v>1.45876499903704E-015</v>
      </c>
    </row>
    <row r="5" customFormat="false" ht="12.8" hidden="false" customHeight="false" outlineLevel="0" collapsed="false">
      <c r="A5" s="0" t="n">
        <v>0.1</v>
      </c>
      <c r="B5" s="0" t="n">
        <v>-0.482056</v>
      </c>
      <c r="C5" s="0" t="n">
        <v>-0.501408</v>
      </c>
      <c r="E5" s="0" t="n">
        <f aca="false">C5-C18</f>
        <v>-0.070669</v>
      </c>
      <c r="G5" s="0" t="n">
        <f aca="false">E5-$G$2*E30</f>
        <v>-0.1034479</v>
      </c>
      <c r="H5" s="0" t="n">
        <f aca="false">1/ABS(G5)</f>
        <v>9.6667017890165</v>
      </c>
      <c r="I5" s="0" t="n">
        <f aca="false">H5*$I$1</f>
        <v>1.46910361535206E-015</v>
      </c>
    </row>
    <row r="6" customFormat="false" ht="12.8" hidden="false" customHeight="false" outlineLevel="0" collapsed="false">
      <c r="A6" s="0" t="n">
        <v>1</v>
      </c>
      <c r="B6" s="0" t="n">
        <v>-0.207475</v>
      </c>
      <c r="C6" s="0" t="n">
        <v>-0.218901</v>
      </c>
      <c r="E6" s="0" t="n">
        <f aca="false">C6-C19</f>
        <v>-0.045856</v>
      </c>
      <c r="G6" s="0" t="n">
        <f aca="false">E6-$G$2*E31</f>
        <v>-0.07090039</v>
      </c>
      <c r="H6" s="0" t="n">
        <f aca="false">1/ABS(G6)</f>
        <v>14.1042947718623</v>
      </c>
      <c r="I6" s="0" t="n">
        <f aca="false">H6*$I$1</f>
        <v>2.14350984374808E-015</v>
      </c>
    </row>
    <row r="7" customFormat="false" ht="12.8" hidden="false" customHeight="false" outlineLevel="0" collapsed="false">
      <c r="A7" s="0" t="n">
        <v>10</v>
      </c>
      <c r="B7" s="0" t="n">
        <v>-0.00682125</v>
      </c>
      <c r="C7" s="0" t="n">
        <v>-0.00627391</v>
      </c>
      <c r="E7" s="0" t="n">
        <f aca="false">C7-C20</f>
        <v>-0.00214519</v>
      </c>
      <c r="G7" s="0" t="n">
        <f aca="false">E7-$G$2*E32</f>
        <v>0.0029487128</v>
      </c>
      <c r="H7" s="0" t="n">
        <f aca="false">1/ABS(G7)</f>
        <v>339.131026934871</v>
      </c>
      <c r="I7" s="0" t="n">
        <f aca="false">H7*$I$1</f>
        <v>5.15396697469411E-014</v>
      </c>
    </row>
    <row r="8" customFormat="false" ht="12.8" hidden="false" customHeight="false" outlineLevel="0" collapsed="false">
      <c r="A8" s="0" t="n">
        <v>100</v>
      </c>
      <c r="B8" s="0" t="n">
        <v>-0.00490513</v>
      </c>
      <c r="C8" s="0" t="n">
        <v>-0.00640285</v>
      </c>
      <c r="E8" s="0" t="n">
        <f aca="false">C8-C21</f>
        <v>-0.00212702</v>
      </c>
      <c r="G8" s="0" t="n">
        <f aca="false">E8-$G$2*E33</f>
        <v>0.00100565437</v>
      </c>
      <c r="H8" s="0" t="n">
        <f aca="false">1/ABS(G8)</f>
        <v>994.377422135599</v>
      </c>
      <c r="I8" s="0" t="n">
        <f aca="false">H8*$I$1</f>
        <v>1.51121188774408E-013</v>
      </c>
      <c r="J8" s="0" t="n">
        <f aca="false">I$11*(A8/A$11)^$J$21</f>
        <v>2.51965786674469E-013</v>
      </c>
    </row>
    <row r="9" customFormat="false" ht="12.8" hidden="false" customHeight="false" outlineLevel="0" collapsed="false">
      <c r="A9" s="0" t="n">
        <v>1000</v>
      </c>
      <c r="B9" s="0" t="n">
        <v>-0.00136634</v>
      </c>
      <c r="C9" s="0" t="n">
        <v>-0.00180431</v>
      </c>
      <c r="E9" s="0" t="n">
        <f aca="false">C9-C22</f>
        <v>-0.00072686</v>
      </c>
      <c r="G9" s="0" t="n">
        <f aca="false">E9-$G$2*E34</f>
        <v>2.9334922E-005</v>
      </c>
      <c r="H9" s="0" t="n">
        <f aca="false">1/ABS(G9)</f>
        <v>34089.0628582547</v>
      </c>
      <c r="I9" s="0" t="n">
        <f aca="false">H9*$I$1</f>
        <v>5.18070864107217E-012</v>
      </c>
      <c r="J9" s="0" t="n">
        <f aca="false">I$11*(A9/A$11)^$J$21</f>
        <v>2.51965786674469E-011</v>
      </c>
    </row>
    <row r="10" customFormat="false" ht="12.8" hidden="false" customHeight="false" outlineLevel="0" collapsed="false">
      <c r="A10" s="0" t="n">
        <v>10000</v>
      </c>
      <c r="B10" s="0" t="n">
        <v>-5.33672E-005</v>
      </c>
      <c r="C10" s="0" t="n">
        <v>-7.07004E-005</v>
      </c>
      <c r="E10" s="0" t="n">
        <f aca="false">C10-C23</f>
        <v>-2.86689E-005</v>
      </c>
      <c r="G10" s="0" t="n">
        <f aca="false">E10-$G$2*E35</f>
        <v>-1.16867999999998E-008</v>
      </c>
      <c r="H10" s="0" t="n">
        <f aca="false">1/ABS(G10)</f>
        <v>85566622.1720246</v>
      </c>
      <c r="I10" s="0" t="n">
        <f aca="false">H10*$I$1</f>
        <v>1.30040459228001E-008</v>
      </c>
      <c r="J10" s="0" t="n">
        <f aca="false">I$11*(A10/A$11)^$J$21</f>
        <v>2.51965786674469E-009</v>
      </c>
    </row>
    <row r="11" customFormat="false" ht="12.8" hidden="false" customHeight="false" outlineLevel="0" collapsed="false">
      <c r="A11" s="0" t="n">
        <v>100000</v>
      </c>
      <c r="B11" s="0" t="n">
        <v>-8.67982E-007</v>
      </c>
      <c r="C11" s="0" t="n">
        <v>-1.15002E-006</v>
      </c>
      <c r="E11" s="0" t="n">
        <f aca="false">C11-C24</f>
        <v>-4.66342E-007</v>
      </c>
      <c r="G11" s="0" t="n">
        <f aca="false">E11-$G$2*E36</f>
        <v>-6.0316000000002E-010</v>
      </c>
      <c r="H11" s="0" t="n">
        <f aca="false">1/ABS(G11)</f>
        <v>1657934876.318</v>
      </c>
      <c r="I11" s="0" t="n">
        <f aca="false">H11*$I$1</f>
        <v>2.51965786674469E-007</v>
      </c>
      <c r="J11" s="0" t="n">
        <f aca="false">I$11*(A11/A$11)^$J$21</f>
        <v>2.51965786674469E-007</v>
      </c>
    </row>
    <row r="12" customFormat="false" ht="12.8" hidden="false" customHeight="false" outlineLevel="0" collapsed="false">
      <c r="A12" s="0" t="s">
        <v>8</v>
      </c>
      <c r="B12" s="0" t="n">
        <v>17258.221</v>
      </c>
      <c r="C12" s="0" t="n">
        <v>22865.92</v>
      </c>
    </row>
    <row r="13" customFormat="false" ht="12.8" hidden="false" customHeight="false" outlineLevel="0" collapsed="false">
      <c r="E13" s="0" t="s">
        <v>9</v>
      </c>
    </row>
    <row r="14" customFormat="false" ht="12.8" hidden="false" customHeight="false" outlineLevel="0" collapsed="false">
      <c r="A14" s="1" t="s">
        <v>10</v>
      </c>
      <c r="E14" s="0" t="s">
        <v>11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E15" s="0" t="s">
        <v>12</v>
      </c>
    </row>
    <row r="16" customFormat="false" ht="12.8" hidden="false" customHeight="false" outlineLevel="0" collapsed="false">
      <c r="A16" s="0" t="n">
        <v>0.001</v>
      </c>
      <c r="B16" s="0" t="n">
        <v>-0.463106</v>
      </c>
      <c r="C16" s="0" t="n">
        <v>-0.480467</v>
      </c>
      <c r="E16" s="0" t="s">
        <v>13</v>
      </c>
      <c r="I16" s="0" t="s">
        <v>14</v>
      </c>
      <c r="J16" s="3" t="n">
        <v>0.2725326</v>
      </c>
    </row>
    <row r="17" customFormat="false" ht="12.8" hidden="false" customHeight="false" outlineLevel="0" collapsed="false">
      <c r="A17" s="0" t="n">
        <v>0.01</v>
      </c>
      <c r="B17" s="0" t="n">
        <v>-0.458316</v>
      </c>
      <c r="C17" s="0" t="n">
        <v>-0.475675</v>
      </c>
      <c r="E17" s="4" t="s">
        <v>15</v>
      </c>
    </row>
    <row r="18" customFormat="false" ht="12.8" hidden="false" customHeight="false" outlineLevel="0" collapsed="false">
      <c r="A18" s="0" t="n">
        <v>0.1</v>
      </c>
      <c r="B18" s="0" t="n">
        <v>-0.413572</v>
      </c>
      <c r="C18" s="0" t="n">
        <v>-0.430739</v>
      </c>
      <c r="E18" s="0" t="s">
        <v>16</v>
      </c>
    </row>
    <row r="19" customFormat="false" ht="12.8" hidden="false" customHeight="false" outlineLevel="0" collapsed="false">
      <c r="A19" s="0" t="n">
        <v>1</v>
      </c>
      <c r="B19" s="0" t="n">
        <v>-0.163934</v>
      </c>
      <c r="C19" s="0" t="n">
        <v>-0.173045</v>
      </c>
      <c r="E19" s="0" t="s">
        <v>17</v>
      </c>
    </row>
    <row r="20" customFormat="false" ht="12.8" hidden="false" customHeight="false" outlineLevel="0" collapsed="false">
      <c r="A20" s="0" t="n">
        <v>10</v>
      </c>
      <c r="B20" s="0" t="n">
        <v>-0.00470111</v>
      </c>
      <c r="C20" s="0" t="n">
        <v>-0.00412872</v>
      </c>
      <c r="E20" s="0" t="s">
        <v>18</v>
      </c>
    </row>
    <row r="21" customFormat="false" ht="12.8" hidden="false" customHeight="false" outlineLevel="0" collapsed="false">
      <c r="A21" s="0" t="n">
        <v>100</v>
      </c>
      <c r="B21" s="0" t="n">
        <v>-0.00324696</v>
      </c>
      <c r="C21" s="0" t="n">
        <v>-0.00427583</v>
      </c>
      <c r="E21" s="0" t="s">
        <v>19</v>
      </c>
      <c r="I21" s="0" t="s">
        <v>20</v>
      </c>
      <c r="J21" s="0" t="n">
        <v>2</v>
      </c>
    </row>
    <row r="22" customFormat="false" ht="12.8" hidden="false" customHeight="false" outlineLevel="0" collapsed="false">
      <c r="A22" s="0" t="n">
        <v>1000</v>
      </c>
      <c r="B22" s="0" t="n">
        <v>-0.000832215</v>
      </c>
      <c r="C22" s="0" t="n">
        <v>-0.00107745</v>
      </c>
    </row>
    <row r="23" customFormat="false" ht="12.8" hidden="false" customHeight="false" outlineLevel="0" collapsed="false">
      <c r="A23" s="0" t="n">
        <v>10000</v>
      </c>
      <c r="B23" s="0" t="n">
        <v>-3.23869E-005</v>
      </c>
      <c r="C23" s="0" t="n">
        <v>-4.20315E-005</v>
      </c>
    </row>
    <row r="24" customFormat="false" ht="12.8" hidden="false" customHeight="false" outlineLevel="0" collapsed="false">
      <c r="A24" s="0" t="n">
        <v>100000</v>
      </c>
      <c r="B24" s="0" t="n">
        <v>-5.26712E-007</v>
      </c>
      <c r="C24" s="0" t="n">
        <v>-6.83678E-007</v>
      </c>
    </row>
    <row r="25" customFormat="false" ht="12.8" hidden="false" customHeight="false" outlineLevel="0" collapsed="false">
      <c r="A25" s="0" t="s">
        <v>8</v>
      </c>
      <c r="B25" s="0" t="n">
        <v>10472.704</v>
      </c>
      <c r="C25" s="0" t="n">
        <v>13592.043</v>
      </c>
    </row>
    <row r="26" customFormat="false" ht="12.8" hidden="false" customHeight="false" outlineLevel="0" collapsed="false">
      <c r="A26" s="1" t="s">
        <v>21</v>
      </c>
    </row>
    <row r="27" customFormat="false" ht="12.8" hidden="false" customHeight="false" outlineLevel="0" collapsed="false">
      <c r="A27" s="0" t="s">
        <v>1</v>
      </c>
      <c r="B27" s="0" t="s">
        <v>2</v>
      </c>
      <c r="C27" s="0" t="s">
        <v>3</v>
      </c>
      <c r="E27" s="1" t="s">
        <v>22</v>
      </c>
    </row>
    <row r="28" customFormat="false" ht="12.8" hidden="false" customHeight="false" outlineLevel="0" collapsed="false">
      <c r="A28" s="0" t="n">
        <v>0.001</v>
      </c>
      <c r="B28" s="2" t="n">
        <v>-0.346927</v>
      </c>
      <c r="C28" s="2" t="n">
        <v>-0.222502</v>
      </c>
      <c r="E28" s="0" t="n">
        <f aca="false">B48-B28</f>
        <v>0.052265</v>
      </c>
    </row>
    <row r="29" customFormat="false" ht="12.8" hidden="false" customHeight="false" outlineLevel="0" collapsed="false">
      <c r="A29" s="0" t="n">
        <v>0.01</v>
      </c>
      <c r="B29" s="2" t="n">
        <v>-0.344518</v>
      </c>
      <c r="C29" s="2" t="n">
        <v>-0.220108</v>
      </c>
      <c r="E29" s="0" t="n">
        <f aca="false">B49-B29</f>
        <v>0.052262</v>
      </c>
    </row>
    <row r="30" customFormat="false" ht="12.8" hidden="false" customHeight="false" outlineLevel="0" collapsed="false">
      <c r="A30" s="0" t="n">
        <v>0.1</v>
      </c>
      <c r="B30" s="2" t="n">
        <v>-0.321014</v>
      </c>
      <c r="C30" s="2" t="n">
        <v>-0.197625</v>
      </c>
      <c r="E30" s="0" t="n">
        <f aca="false">B50-B30</f>
        <v>0.05203</v>
      </c>
    </row>
    <row r="31" customFormat="false" ht="12.8" hidden="false" customHeight="false" outlineLevel="0" collapsed="false">
      <c r="A31" s="0" t="n">
        <v>1</v>
      </c>
      <c r="B31" s="2" t="n">
        <v>-0.15514</v>
      </c>
      <c r="C31" s="2" t="n">
        <v>-0.0524361</v>
      </c>
      <c r="E31" s="0" t="n">
        <f aca="false">B51-B31</f>
        <v>0.039753</v>
      </c>
    </row>
    <row r="32" customFormat="false" ht="12.8" hidden="false" customHeight="false" outlineLevel="0" collapsed="false">
      <c r="A32" s="0" t="n">
        <v>10</v>
      </c>
      <c r="B32" s="2" t="n">
        <v>0.00295012</v>
      </c>
      <c r="C32" s="2" t="n">
        <v>0.0051395</v>
      </c>
      <c r="E32" s="0" t="n">
        <f aca="false">B52-B32</f>
        <v>-0.00808556</v>
      </c>
    </row>
    <row r="33" customFormat="false" ht="12.8" hidden="false" customHeight="false" outlineLevel="0" collapsed="false">
      <c r="A33" s="0" t="n">
        <v>100</v>
      </c>
      <c r="B33" s="2" t="n">
        <v>-0.000887131</v>
      </c>
      <c r="C33" s="2" t="n">
        <v>-0.00871126</v>
      </c>
      <c r="E33" s="0" t="n">
        <f aca="false">B53-B33</f>
        <v>-0.004972499</v>
      </c>
    </row>
    <row r="34" customFormat="false" ht="12.8" hidden="false" customHeight="false" outlineLevel="0" collapsed="false">
      <c r="A34" s="0" t="n">
        <v>1000</v>
      </c>
      <c r="B34" s="2" t="n">
        <v>-1.44306E-005</v>
      </c>
      <c r="C34" s="2" t="n">
        <v>-0.000411919</v>
      </c>
      <c r="E34" s="0" t="n">
        <f aca="false">B54-B34</f>
        <v>-0.0012003094</v>
      </c>
    </row>
    <row r="35" customFormat="false" ht="12.8" hidden="false" customHeight="false" outlineLevel="0" collapsed="false">
      <c r="A35" s="0" t="n">
        <v>10000</v>
      </c>
      <c r="B35" s="2" t="n">
        <v>-1.42226E-006</v>
      </c>
      <c r="C35" s="2" t="n">
        <v>-1.4103E-005</v>
      </c>
      <c r="E35" s="0" t="n">
        <f aca="false">B55-B35</f>
        <v>-4.548764E-005</v>
      </c>
    </row>
    <row r="36" customFormat="false" ht="12.8" hidden="false" customHeight="false" outlineLevel="0" collapsed="false">
      <c r="A36" s="0" t="n">
        <v>100000</v>
      </c>
      <c r="B36" s="2" t="n">
        <v>-2.3693E-008</v>
      </c>
      <c r="C36" s="2" t="n">
        <v>-2.28501E-007</v>
      </c>
      <c r="E36" s="0" t="n">
        <f aca="false">B56-B36</f>
        <v>-7.39268E-007</v>
      </c>
    </row>
    <row r="37" customFormat="false" ht="12.8" hidden="false" customHeight="false" outlineLevel="0" collapsed="false">
      <c r="A37" s="0" t="n">
        <v>1.6</v>
      </c>
      <c r="B37" s="2" t="n">
        <v>-0.0940971</v>
      </c>
      <c r="C37" s="2" t="n">
        <v>-0.00325736</v>
      </c>
      <c r="E37" s="0" t="n">
        <f aca="false">B57-B37</f>
        <v>0.0289543</v>
      </c>
    </row>
    <row r="38" customFormat="false" ht="12.8" hidden="false" customHeight="false" outlineLevel="0" collapsed="false">
      <c r="A38" s="0" t="n">
        <v>2.5</v>
      </c>
      <c r="B38" s="2" t="n">
        <v>-0.0414251</v>
      </c>
      <c r="C38" s="2" t="n">
        <v>0.0332148</v>
      </c>
      <c r="E38" s="0" t="n">
        <f aca="false">B58-B38</f>
        <v>0.0150921</v>
      </c>
    </row>
    <row r="39" customFormat="false" ht="12.8" hidden="false" customHeight="false" outlineLevel="0" collapsed="false">
      <c r="A39" s="0" t="n">
        <v>4</v>
      </c>
      <c r="B39" s="2" t="n">
        <v>-0.00450566</v>
      </c>
      <c r="C39" s="2" t="n">
        <v>0.0470399</v>
      </c>
      <c r="E39" s="0" t="n">
        <f aca="false">B59-B39</f>
        <v>0.000748019999999999</v>
      </c>
    </row>
    <row r="40" customFormat="false" ht="12.8" hidden="false" customHeight="false" outlineLevel="0" collapsed="false">
      <c r="A40" s="0" t="n">
        <v>6.3</v>
      </c>
      <c r="B40" s="2" t="n">
        <v>0.00751255</v>
      </c>
      <c r="C40" s="2" t="n">
        <v>0.0332723</v>
      </c>
      <c r="E40" s="0" t="n">
        <f aca="false">B60-B40</f>
        <v>-0.007264285</v>
      </c>
    </row>
    <row r="41" customFormat="false" ht="12.8" hidden="false" customHeight="false" outlineLevel="0" collapsed="false">
      <c r="A41" s="0" t="n">
        <v>16</v>
      </c>
      <c r="B41" s="2" t="n">
        <v>-0.00483414</v>
      </c>
      <c r="C41" s="2" t="n">
        <v>-0.0179428</v>
      </c>
      <c r="E41" s="0" t="n">
        <f aca="false">B61-B41</f>
        <v>-0.00591076</v>
      </c>
    </row>
    <row r="42" customFormat="false" ht="12.8" hidden="false" customHeight="false" outlineLevel="0" collapsed="false">
      <c r="A42" s="0" t="n">
        <v>25</v>
      </c>
      <c r="B42" s="2" t="n">
        <v>-0.00740339</v>
      </c>
      <c r="C42" s="2" t="n">
        <v>-0.0256551</v>
      </c>
      <c r="E42" s="0" t="n">
        <f aca="false">B62-B42</f>
        <v>-0.00473521</v>
      </c>
    </row>
    <row r="43" customFormat="false" ht="12.8" hidden="false" customHeight="false" outlineLevel="0" collapsed="false">
      <c r="A43" s="0" t="n">
        <v>40</v>
      </c>
      <c r="B43" s="2" t="n">
        <v>-0.00573072</v>
      </c>
      <c r="C43" s="2" t="n">
        <v>-0.0224545</v>
      </c>
      <c r="E43" s="0" t="n">
        <f aca="false">B63-B43</f>
        <v>-0.00467368</v>
      </c>
    </row>
    <row r="44" customFormat="false" ht="12.8" hidden="false" customHeight="false" outlineLevel="0" collapsed="false">
      <c r="A44" s="0" t="n">
        <v>63</v>
      </c>
      <c r="B44" s="2" t="n">
        <v>-0.00298709</v>
      </c>
      <c r="C44" s="2" t="n">
        <v>-0.0153387</v>
      </c>
      <c r="E44" s="0" t="n">
        <f aca="false">B64-B44</f>
        <v>-0.00495039</v>
      </c>
    </row>
    <row r="45" customFormat="false" ht="12.8" hidden="false" customHeight="false" outlineLevel="0" collapsed="false">
      <c r="A45" s="0" t="s">
        <v>8</v>
      </c>
      <c r="B45" s="0" t="n">
        <v>471.553</v>
      </c>
      <c r="C45" s="0" t="n">
        <v>4543.2978</v>
      </c>
    </row>
    <row r="46" customFormat="false" ht="12.8" hidden="false" customHeight="false" outlineLevel="0" collapsed="false">
      <c r="A46" s="1" t="s">
        <v>23</v>
      </c>
    </row>
    <row r="47" customFormat="false" ht="12.8" hidden="false" customHeight="false" outlineLevel="0" collapsed="false">
      <c r="A47" s="0" t="s">
        <v>1</v>
      </c>
      <c r="B47" s="0" t="s">
        <v>2</v>
      </c>
      <c r="C47" s="0" t="s">
        <v>3</v>
      </c>
    </row>
    <row r="48" customFormat="false" ht="12.8" hidden="false" customHeight="false" outlineLevel="0" collapsed="false">
      <c r="A48" s="0" t="n">
        <v>0.001</v>
      </c>
      <c r="B48" s="2" t="n">
        <v>-0.294662</v>
      </c>
      <c r="C48" s="2" t="n">
        <v>-0.190657</v>
      </c>
    </row>
    <row r="49" customFormat="false" ht="12.8" hidden="false" customHeight="false" outlineLevel="0" collapsed="false">
      <c r="A49" s="0" t="n">
        <v>0.01</v>
      </c>
      <c r="B49" s="2" t="n">
        <v>-0.292256</v>
      </c>
      <c r="C49" s="2" t="n">
        <v>-0.188262</v>
      </c>
    </row>
    <row r="50" customFormat="false" ht="12.8" hidden="false" customHeight="false" outlineLevel="0" collapsed="false">
      <c r="A50" s="0" t="n">
        <v>0.1</v>
      </c>
      <c r="B50" s="2" t="n">
        <v>-0.268984</v>
      </c>
      <c r="C50" s="2" t="n">
        <v>-0.165836</v>
      </c>
    </row>
    <row r="51" customFormat="false" ht="12.8" hidden="false" customHeight="false" outlineLevel="0" collapsed="false">
      <c r="A51" s="0" t="n">
        <v>1</v>
      </c>
      <c r="B51" s="2" t="n">
        <v>-0.115387</v>
      </c>
      <c r="C51" s="2" t="n">
        <v>-0.0301949</v>
      </c>
    </row>
    <row r="52" customFormat="false" ht="12.8" hidden="false" customHeight="false" outlineLevel="0" collapsed="false">
      <c r="A52" s="0" t="n">
        <v>10</v>
      </c>
      <c r="B52" s="2" t="n">
        <v>-0.00513544</v>
      </c>
      <c r="C52" s="2" t="n">
        <v>-0.0037786</v>
      </c>
    </row>
    <row r="53" customFormat="false" ht="12.8" hidden="false" customHeight="false" outlineLevel="0" collapsed="false">
      <c r="A53" s="0" t="n">
        <v>100</v>
      </c>
      <c r="B53" s="2" t="n">
        <v>-0.00585963</v>
      </c>
      <c r="C53" s="2" t="n">
        <v>-0.0122974</v>
      </c>
    </row>
    <row r="54" customFormat="false" ht="12.8" hidden="false" customHeight="false" outlineLevel="0" collapsed="false">
      <c r="A54" s="0" t="n">
        <v>1000</v>
      </c>
      <c r="B54" s="2" t="n">
        <v>-0.00121474</v>
      </c>
      <c r="C54" s="2" t="n">
        <v>-0.00172432</v>
      </c>
    </row>
    <row r="55" customFormat="false" ht="12.8" hidden="false" customHeight="false" outlineLevel="0" collapsed="false">
      <c r="A55" s="0" t="n">
        <v>10000</v>
      </c>
      <c r="B55" s="2" t="n">
        <v>-4.69099E-005</v>
      </c>
      <c r="C55" s="2" t="n">
        <v>-6.4812E-005</v>
      </c>
    </row>
    <row r="56" customFormat="false" ht="12.8" hidden="false" customHeight="false" outlineLevel="0" collapsed="false">
      <c r="A56" s="0" t="n">
        <v>100000</v>
      </c>
      <c r="B56" s="2" t="n">
        <v>-7.62961E-007</v>
      </c>
      <c r="C56" s="2" t="n">
        <v>-1.0532E-006</v>
      </c>
    </row>
    <row r="57" customFormat="false" ht="12.8" hidden="false" customHeight="false" outlineLevel="0" collapsed="false">
      <c r="A57" s="0" t="n">
        <v>1.6</v>
      </c>
      <c r="B57" s="2" t="n">
        <v>-0.0651428</v>
      </c>
      <c r="C57" s="2" t="n">
        <v>0.00951587</v>
      </c>
    </row>
    <row r="58" customFormat="false" ht="12.8" hidden="false" customHeight="false" outlineLevel="0" collapsed="false">
      <c r="A58" s="0" t="n">
        <v>2.5</v>
      </c>
      <c r="B58" s="2" t="n">
        <v>-0.026333</v>
      </c>
      <c r="C58" s="2" t="n">
        <v>0.0341127</v>
      </c>
    </row>
    <row r="59" customFormat="false" ht="12.8" hidden="false" customHeight="false" outlineLevel="0" collapsed="false">
      <c r="A59" s="0" t="n">
        <v>4</v>
      </c>
      <c r="B59" s="2" t="n">
        <v>-0.00375764</v>
      </c>
      <c r="C59" s="2" t="n">
        <v>0.036972</v>
      </c>
    </row>
    <row r="60" customFormat="false" ht="12.8" hidden="false" customHeight="false" outlineLevel="0" collapsed="false">
      <c r="A60" s="0" t="n">
        <v>6.3</v>
      </c>
      <c r="B60" s="2" t="n">
        <v>0.000248265</v>
      </c>
      <c r="C60" s="2" t="n">
        <v>0.0198827</v>
      </c>
    </row>
    <row r="61" customFormat="false" ht="12.8" hidden="false" customHeight="false" outlineLevel="0" collapsed="false">
      <c r="A61" s="0" t="n">
        <v>16</v>
      </c>
      <c r="B61" s="2" t="n">
        <v>-0.0107449</v>
      </c>
      <c r="C61" s="2" t="n">
        <v>-0.0207129</v>
      </c>
    </row>
    <row r="62" customFormat="false" ht="12.8" hidden="false" customHeight="false" outlineLevel="0" collapsed="false">
      <c r="A62" s="0" t="n">
        <v>25</v>
      </c>
      <c r="B62" s="2" t="n">
        <v>-0.0121386</v>
      </c>
      <c r="C62" s="2" t="n">
        <v>-0.0259233</v>
      </c>
    </row>
    <row r="63" customFormat="false" ht="12.8" hidden="false" customHeight="false" outlineLevel="0" collapsed="false">
      <c r="A63" s="0" t="n">
        <v>40</v>
      </c>
      <c r="B63" s="2" t="n">
        <v>-0.0104044</v>
      </c>
      <c r="C63" s="2" t="n">
        <v>-0.0232455</v>
      </c>
    </row>
    <row r="64" customFormat="false" ht="12.8" hidden="false" customHeight="false" outlineLevel="0" collapsed="false">
      <c r="A64" s="0" t="n">
        <v>63</v>
      </c>
      <c r="B64" s="2" t="n">
        <v>-0.00793748</v>
      </c>
      <c r="C64" s="2" t="n">
        <v>-0.0176892</v>
      </c>
    </row>
    <row r="65" customFormat="false" ht="12.8" hidden="false" customHeight="false" outlineLevel="0" collapsed="false">
      <c r="A65" s="0" t="s">
        <v>8</v>
      </c>
      <c r="B65" s="0" t="n">
        <v>15166.245</v>
      </c>
      <c r="C65" s="0" t="n">
        <v>20937.323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2019-01-28T21:21:16Z</dcterms:created>
  <dc:creator/>
  <dc:description/>
  <dc:language>en-US</dc:language>
  <cp:lastModifiedBy/>
  <dcterms:modified xsi:type="dcterms:W3CDTF">2019-02-24T12:34:11Z</dcterms:modified>
  <cp:revision>9</cp:revision>
  <dc:subject/>
  <dc:title/>
</cp:coreProperties>
</file>