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wangjeong-yeon/Desktop/코딩/파이썬/논문/"/>
    </mc:Choice>
  </mc:AlternateContent>
  <xr:revisionPtr revIDLastSave="0" documentId="13_ncr:1_{BE52640A-4BA5-204D-B3E1-DB7D123EF34F}" xr6:coauthVersionLast="47" xr6:coauthVersionMax="47" xr10:uidLastSave="{00000000-0000-0000-0000-000000000000}"/>
  <bookViews>
    <workbookView xWindow="-27700" yWindow="-3180" windowWidth="28300" windowHeight="21900" xr2:uid="{E672FAA8-D52F-5C46-A260-A26FFA89C8D1}"/>
  </bookViews>
  <sheets>
    <sheet name="Sheet1" sheetId="1" r:id="rId1"/>
  </sheets>
  <definedNames>
    <definedName name="_xlnm.Print_Area" localSheetId="0">Sheet1!$A$1:$I$55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1" i="1" l="1"/>
  <c r="I46" i="1"/>
  <c r="I42" i="1"/>
  <c r="I36" i="1"/>
  <c r="I33" i="1"/>
  <c r="I27" i="1"/>
  <c r="I21" i="1"/>
  <c r="I15" i="1"/>
  <c r="I9" i="1"/>
  <c r="I3" i="1"/>
  <c r="H51" i="1"/>
  <c r="H46" i="1"/>
  <c r="H42" i="1"/>
  <c r="H36" i="1"/>
  <c r="H33" i="1"/>
  <c r="H27" i="1"/>
  <c r="H21" i="1"/>
  <c r="H15" i="1"/>
  <c r="H9" i="1"/>
  <c r="H3" i="1"/>
  <c r="F4" i="1"/>
  <c r="F5" i="1"/>
  <c r="F6" i="1"/>
  <c r="F7" i="1"/>
  <c r="F8" i="1"/>
  <c r="F9" i="1"/>
  <c r="F10" i="1"/>
  <c r="F11" i="1"/>
  <c r="F12" i="1"/>
  <c r="F13" i="1"/>
  <c r="F14" i="1"/>
  <c r="F16" i="1"/>
  <c r="F17" i="1"/>
  <c r="F18" i="1"/>
  <c r="F19" i="1"/>
  <c r="F20" i="1"/>
  <c r="F22" i="1"/>
  <c r="F23" i="1"/>
  <c r="F24" i="1"/>
  <c r="F25" i="1"/>
  <c r="F26" i="1"/>
  <c r="F28" i="1"/>
  <c r="F29" i="1"/>
  <c r="F30" i="1"/>
  <c r="F31" i="1"/>
  <c r="F32" i="1"/>
  <c r="F34" i="1"/>
  <c r="F35" i="1"/>
  <c r="F36" i="1"/>
  <c r="F37" i="1"/>
  <c r="F38" i="1"/>
  <c r="F39" i="1"/>
  <c r="F40" i="1"/>
  <c r="F41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D51" i="1"/>
  <c r="D42" i="1"/>
  <c r="D33" i="1"/>
  <c r="D46" i="1"/>
  <c r="D36" i="1"/>
  <c r="D27" i="1"/>
  <c r="D21" i="1"/>
  <c r="D15" i="1"/>
  <c r="D9" i="1"/>
  <c r="D3" i="1"/>
  <c r="E51" i="1"/>
  <c r="E36" i="1"/>
  <c r="E21" i="1"/>
  <c r="F21" i="1" s="1"/>
  <c r="E33" i="1"/>
  <c r="F33" i="1" s="1"/>
  <c r="E46" i="1"/>
  <c r="E42" i="1"/>
  <c r="F42" i="1" s="1"/>
  <c r="E27" i="1"/>
  <c r="F27" i="1" s="1"/>
  <c r="E15" i="1"/>
  <c r="F15" i="1" s="1"/>
  <c r="E3" i="1"/>
  <c r="D2" i="1" l="1"/>
  <c r="E2" i="1"/>
  <c r="F2" i="1" s="1"/>
  <c r="F3" i="1"/>
</calcChain>
</file>

<file path=xl/sharedStrings.xml><?xml version="1.0" encoding="utf-8"?>
<sst xmlns="http://schemas.openxmlformats.org/spreadsheetml/2006/main" count="106" uniqueCount="106">
  <si>
    <t>전체</t>
    <phoneticPr fontId="1" type="noConversion"/>
  </si>
  <si>
    <t>대한민국</t>
    <phoneticPr fontId="1" type="noConversion"/>
  </si>
  <si>
    <t>독일</t>
    <phoneticPr fontId="1" type="noConversion"/>
  </si>
  <si>
    <t>러시아</t>
    <phoneticPr fontId="1" type="noConversion"/>
  </si>
  <si>
    <t>미국</t>
    <phoneticPr fontId="1" type="noConversion"/>
  </si>
  <si>
    <t>영국</t>
    <phoneticPr fontId="1" type="noConversion"/>
  </si>
  <si>
    <t>이탈리아</t>
    <phoneticPr fontId="1" type="noConversion"/>
  </si>
  <si>
    <t>일본</t>
    <phoneticPr fontId="1" type="noConversion"/>
  </si>
  <si>
    <t>캐나다</t>
    <phoneticPr fontId="1" type="noConversion"/>
  </si>
  <si>
    <t>프랑스</t>
    <phoneticPr fontId="1" type="noConversion"/>
  </si>
  <si>
    <t>호주</t>
    <phoneticPr fontId="1" type="noConversion"/>
  </si>
  <si>
    <t>도날드 트럼프 2020</t>
    <phoneticPr fontId="1" type="noConversion"/>
  </si>
  <si>
    <t>유튜브 채널</t>
    <phoneticPr fontId="1" type="noConversion"/>
  </si>
  <si>
    <t>구독자 수</t>
    <phoneticPr fontId="1" type="noConversion"/>
  </si>
  <si>
    <t>YTN news</t>
    <phoneticPr fontId="1" type="noConversion"/>
  </si>
  <si>
    <t>SBS 뉴스</t>
    <phoneticPr fontId="1" type="noConversion"/>
  </si>
  <si>
    <t>JTBC News</t>
    <phoneticPr fontId="1" type="noConversion"/>
  </si>
  <si>
    <t>MBCNEWS</t>
    <phoneticPr fontId="1" type="noConversion"/>
  </si>
  <si>
    <t>KBS News</t>
    <phoneticPr fontId="1" type="noConversion"/>
  </si>
  <si>
    <t>270만</t>
    <phoneticPr fontId="1" type="noConversion"/>
  </si>
  <si>
    <t>197만</t>
    <phoneticPr fontId="1" type="noConversion"/>
  </si>
  <si>
    <t>184만</t>
    <phoneticPr fontId="1" type="noConversion"/>
  </si>
  <si>
    <t>176만</t>
    <phoneticPr fontId="1" type="noConversion"/>
  </si>
  <si>
    <t>141만</t>
    <phoneticPr fontId="1" type="noConversion"/>
  </si>
  <si>
    <t>표본 영상 개수</t>
    <phoneticPr fontId="1" type="noConversion"/>
  </si>
  <si>
    <t>DER SPIEGEL</t>
    <phoneticPr fontId="1" type="noConversion"/>
  </si>
  <si>
    <t>좋아요 및 싫어요 비율</t>
    <phoneticPr fontId="1" type="noConversion"/>
  </si>
  <si>
    <t>129만</t>
    <phoneticPr fontId="1" type="noConversion"/>
  </si>
  <si>
    <t>tagesschau</t>
  </si>
  <si>
    <t>109만</t>
    <phoneticPr fontId="1" type="noConversion"/>
  </si>
  <si>
    <t>WELT Nachrichtensender</t>
  </si>
  <si>
    <t>108만</t>
    <phoneticPr fontId="1" type="noConversion"/>
  </si>
  <si>
    <t>BILD</t>
    <phoneticPr fontId="1" type="noConversion"/>
  </si>
  <si>
    <t>96.7만</t>
    <phoneticPr fontId="1" type="noConversion"/>
  </si>
  <si>
    <t>DW Deutsch</t>
  </si>
  <si>
    <t>70.1만</t>
    <phoneticPr fontId="1" type="noConversion"/>
  </si>
  <si>
    <t>Россия 24</t>
  </si>
  <si>
    <t>RT на русском</t>
  </si>
  <si>
    <t>СЕГОДНЯ</t>
  </si>
  <si>
    <t>Телеканал Звезда</t>
  </si>
  <si>
    <t>Настоящее Время</t>
  </si>
  <si>
    <t>750만</t>
    <phoneticPr fontId="1" type="noConversion"/>
  </si>
  <si>
    <t>189만</t>
    <phoneticPr fontId="1" type="noConversion"/>
  </si>
  <si>
    <t>164만</t>
    <phoneticPr fontId="1" type="noConversion"/>
  </si>
  <si>
    <t>157만</t>
    <phoneticPr fontId="1" type="noConversion"/>
  </si>
  <si>
    <t>178만</t>
    <phoneticPr fontId="1" type="noConversion"/>
  </si>
  <si>
    <t>bbcnews</t>
    <phoneticPr fontId="1" type="noConversion"/>
  </si>
  <si>
    <t>skynews</t>
    <phoneticPr fontId="1" type="noConversion"/>
  </si>
  <si>
    <t>Guardian News</t>
    <phoneticPr fontId="1" type="noConversion"/>
  </si>
  <si>
    <t>The Sun</t>
    <phoneticPr fontId="1" type="noConversion"/>
  </si>
  <si>
    <t>Channel4News</t>
    <phoneticPr fontId="1" type="noConversion"/>
  </si>
  <si>
    <t>1110만</t>
    <phoneticPr fontId="1" type="noConversion"/>
  </si>
  <si>
    <t>388만</t>
    <phoneticPr fontId="1" type="noConversion"/>
  </si>
  <si>
    <t>203만</t>
    <phoneticPr fontId="1" type="noConversion"/>
  </si>
  <si>
    <t>180만</t>
    <phoneticPr fontId="1" type="noConversion"/>
  </si>
  <si>
    <t>177만</t>
    <phoneticPr fontId="1" type="noConversion"/>
  </si>
  <si>
    <t>Global News</t>
    <phoneticPr fontId="1" type="noConversion"/>
  </si>
  <si>
    <t>CBC News</t>
    <phoneticPr fontId="1" type="noConversion"/>
  </si>
  <si>
    <t>CTV News</t>
    <phoneticPr fontId="1" type="noConversion"/>
  </si>
  <si>
    <t>284만</t>
    <phoneticPr fontId="1" type="noConversion"/>
  </si>
  <si>
    <t>283만</t>
    <phoneticPr fontId="1" type="noConversion"/>
  </si>
  <si>
    <t>72.8만</t>
    <phoneticPr fontId="1" type="noConversion"/>
  </si>
  <si>
    <t>FRANCE 24</t>
    <phoneticPr fontId="1" type="noConversion"/>
  </si>
  <si>
    <t>414만</t>
    <phoneticPr fontId="1" type="noConversion"/>
  </si>
  <si>
    <t>188만</t>
    <phoneticPr fontId="1" type="noConversion"/>
  </si>
  <si>
    <t>euronews (en français)</t>
  </si>
  <si>
    <t>Le Monde</t>
    <phoneticPr fontId="1" type="noConversion"/>
  </si>
  <si>
    <t>114만</t>
    <phoneticPr fontId="1" type="noConversion"/>
  </si>
  <si>
    <t>RT France</t>
    <phoneticPr fontId="1" type="noConversion"/>
  </si>
  <si>
    <t>99.8만</t>
    <phoneticPr fontId="1" type="noConversion"/>
  </si>
  <si>
    <t>Rai</t>
    <phoneticPr fontId="1" type="noConversion"/>
  </si>
  <si>
    <t>436만</t>
    <phoneticPr fontId="1" type="noConversion"/>
  </si>
  <si>
    <t>La Repubblica</t>
    <phoneticPr fontId="1" type="noConversion"/>
  </si>
  <si>
    <t>64.7만</t>
    <phoneticPr fontId="1" type="noConversion"/>
  </si>
  <si>
    <t>CNN</t>
    <phoneticPr fontId="1" type="noConversion"/>
  </si>
  <si>
    <t>ABC News</t>
    <phoneticPr fontId="1" type="noConversion"/>
  </si>
  <si>
    <t>Fox News</t>
    <phoneticPr fontId="1" type="noConversion"/>
  </si>
  <si>
    <t>Inside Edition</t>
    <phoneticPr fontId="1" type="noConversion"/>
  </si>
  <si>
    <t>VICE News</t>
    <phoneticPr fontId="1" type="noConversion"/>
  </si>
  <si>
    <t>1300만</t>
    <phoneticPr fontId="1" type="noConversion"/>
  </si>
  <si>
    <t>1210만</t>
    <phoneticPr fontId="1" type="noConversion"/>
  </si>
  <si>
    <t>989만</t>
    <phoneticPr fontId="1" type="noConversion"/>
  </si>
  <si>
    <t>857만</t>
    <phoneticPr fontId="1" type="noConversion"/>
  </si>
  <si>
    <t>714만</t>
    <phoneticPr fontId="1" type="noConversion"/>
  </si>
  <si>
    <t>ANNnewsCH</t>
  </si>
  <si>
    <t>TBS News</t>
    <phoneticPr fontId="1" type="noConversion"/>
  </si>
  <si>
    <t>日テレNEWS</t>
  </si>
  <si>
    <t>テレ東BIZ</t>
  </si>
  <si>
    <t>SankeiNews</t>
  </si>
  <si>
    <t>221만</t>
    <phoneticPr fontId="1" type="noConversion"/>
  </si>
  <si>
    <t>122만</t>
    <phoneticPr fontId="1" type="noConversion"/>
  </si>
  <si>
    <t>78.8만</t>
    <phoneticPr fontId="1" type="noConversion"/>
  </si>
  <si>
    <t>47.6만</t>
    <phoneticPr fontId="1" type="noConversion"/>
  </si>
  <si>
    <t>44.8만</t>
    <phoneticPr fontId="1" type="noConversion"/>
  </si>
  <si>
    <t>Sky News Australia</t>
    <phoneticPr fontId="1" type="noConversion"/>
  </si>
  <si>
    <t>ABC News (Australia)</t>
    <phoneticPr fontId="1" type="noConversion"/>
  </si>
  <si>
    <t>7NEWS Australia</t>
    <phoneticPr fontId="1" type="noConversion"/>
  </si>
  <si>
    <t>Donald J Trump</t>
    <phoneticPr fontId="1" type="noConversion"/>
  </si>
  <si>
    <t>271만</t>
    <phoneticPr fontId="1" type="noConversion"/>
  </si>
  <si>
    <t>저학력자 비율</t>
    <phoneticPr fontId="1" type="noConversion"/>
  </si>
  <si>
    <t>미국 기준 상대 비율1</t>
    <phoneticPr fontId="1" type="noConversion"/>
  </si>
  <si>
    <t>미국 기준 상대 비율2</t>
    <phoneticPr fontId="1" type="noConversion"/>
  </si>
  <si>
    <t>비율1+비율2</t>
    <phoneticPr fontId="1" type="noConversion"/>
  </si>
  <si>
    <t>216만</t>
    <phoneticPr fontId="1" type="noConversion"/>
  </si>
  <si>
    <t>152만</t>
    <phoneticPr fontId="1" type="noConversion"/>
  </si>
  <si>
    <t>61.6만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</si>
</sst>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2"/>
      <color theme="1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2">
    <border>
      <left/>
      <right/>
      <top/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thick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thick">
        <color auto="1"/>
      </top>
      <bottom/>
      <diagonal/>
    </border>
    <border>
      <left style="dotted">
        <color auto="1"/>
      </left>
      <right style="thick">
        <color auto="1"/>
      </right>
      <top style="thick">
        <color auto="1"/>
      </top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/>
      <diagonal/>
    </border>
    <border>
      <left style="dotted">
        <color auto="1"/>
      </left>
      <right style="thick">
        <color auto="1"/>
      </right>
      <top style="dotted">
        <color auto="1"/>
      </top>
      <bottom/>
      <diagonal/>
    </border>
    <border>
      <left style="dotted">
        <color auto="1"/>
      </left>
      <right style="dotted">
        <color auto="1"/>
      </right>
      <top/>
      <bottom style="dotted">
        <color auto="1"/>
      </bottom>
      <diagonal/>
    </border>
    <border>
      <left style="dotted">
        <color auto="1"/>
      </left>
      <right style="thick">
        <color auto="1"/>
      </right>
      <top/>
      <bottom style="dotted">
        <color auto="1"/>
      </bottom>
      <diagonal/>
    </border>
    <border>
      <left style="dotted">
        <color auto="1"/>
      </left>
      <right style="dotted">
        <color auto="1"/>
      </right>
      <top style="medium">
        <color auto="1"/>
      </top>
      <bottom style="medium">
        <color auto="1"/>
      </bottom>
      <diagonal/>
    </border>
    <border>
      <left style="dotted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dotted">
        <color auto="1"/>
      </left>
      <right style="dotted">
        <color auto="1"/>
      </right>
      <top style="medium">
        <color auto="1"/>
      </top>
      <bottom style="thick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/>
      <right style="dotted">
        <color auto="1"/>
      </right>
      <top style="medium">
        <color auto="1"/>
      </top>
      <bottom style="medium">
        <color auto="1"/>
      </bottom>
      <diagonal/>
    </border>
    <border>
      <left/>
      <right style="dotted">
        <color auto="1"/>
      </right>
      <top/>
      <bottom style="dotted">
        <color auto="1"/>
      </bottom>
      <diagonal/>
    </border>
    <border>
      <left/>
      <right style="dotted">
        <color auto="1"/>
      </right>
      <top style="dotted">
        <color auto="1"/>
      </top>
      <bottom style="dotted">
        <color auto="1"/>
      </bottom>
      <diagonal/>
    </border>
    <border>
      <left/>
      <right style="dotted">
        <color auto="1"/>
      </right>
      <top style="dotted">
        <color auto="1"/>
      </top>
      <bottom/>
      <diagonal/>
    </border>
    <border>
      <left/>
      <right style="dotted">
        <color auto="1"/>
      </right>
      <top style="medium">
        <color auto="1"/>
      </top>
      <bottom style="thick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/>
      <bottom style="dotted">
        <color auto="1"/>
      </bottom>
      <diagonal/>
    </border>
    <border>
      <left style="thick">
        <color auto="1"/>
      </left>
      <right style="medium">
        <color auto="1"/>
      </right>
      <top style="dotted">
        <color auto="1"/>
      </top>
      <bottom style="dotted">
        <color auto="1"/>
      </bottom>
      <diagonal/>
    </border>
    <border>
      <left style="thick">
        <color auto="1"/>
      </left>
      <right style="medium">
        <color auto="1"/>
      </right>
      <top style="dotted">
        <color auto="1"/>
      </top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 style="thick">
        <color auto="1"/>
      </bottom>
      <diagonal/>
    </border>
    <border>
      <left style="dotted">
        <color auto="1"/>
      </left>
      <right style="thick">
        <color auto="1"/>
      </right>
      <top style="dotted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 style="medium">
        <color auto="1"/>
      </left>
      <right style="dotted">
        <color auto="1"/>
      </right>
      <top style="thick">
        <color auto="1"/>
      </top>
      <bottom style="medium">
        <color auto="1"/>
      </bottom>
      <diagonal/>
    </border>
    <border>
      <left style="dotted">
        <color auto="1"/>
      </left>
      <right/>
      <top style="thick">
        <color auto="1"/>
      </top>
      <bottom/>
      <diagonal/>
    </border>
    <border>
      <left style="dotted">
        <color auto="1"/>
      </left>
      <right/>
      <top style="medium">
        <color auto="1"/>
      </top>
      <bottom style="medium">
        <color auto="1"/>
      </bottom>
      <diagonal/>
    </border>
    <border>
      <left style="dotted">
        <color auto="1"/>
      </left>
      <right/>
      <top/>
      <bottom style="dotted">
        <color auto="1"/>
      </bottom>
      <diagonal/>
    </border>
    <border>
      <left style="dotted">
        <color auto="1"/>
      </left>
      <right/>
      <top style="dotted">
        <color auto="1"/>
      </top>
      <bottom style="dotted">
        <color auto="1"/>
      </bottom>
      <diagonal/>
    </border>
    <border>
      <left style="dotted">
        <color auto="1"/>
      </left>
      <right/>
      <top style="dotted">
        <color auto="1"/>
      </top>
      <bottom/>
      <diagonal/>
    </border>
    <border>
      <left style="dotted">
        <color auto="1"/>
      </left>
      <right/>
      <top style="medium">
        <color auto="1"/>
      </top>
      <bottom style="thick">
        <color auto="1"/>
      </bottom>
      <diagonal/>
    </border>
  </borders>
  <cellStyleXfs count="1">
    <xf numFmtId="0" fontId="0" fillId="0" borderId="0">
      <alignment vertical="center"/>
    </xf>
  </cellStyleXfs>
  <cellXfs count="3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22" xfId="0" applyBorder="1">
      <alignment vertical="center"/>
    </xf>
    <xf numFmtId="0" fontId="0" fillId="0" borderId="23" xfId="0" applyBorder="1">
      <alignment vertical="center"/>
    </xf>
    <xf numFmtId="0" fontId="2" fillId="0" borderId="24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0" fillId="2" borderId="10" xfId="0" applyFill="1" applyBorder="1">
      <alignment vertical="center"/>
    </xf>
    <xf numFmtId="0" fontId="2" fillId="0" borderId="26" xfId="0" applyFont="1" applyBorder="1" applyAlignment="1">
      <alignment horizontal="center" vertical="center"/>
    </xf>
    <xf numFmtId="0" fontId="0" fillId="0" borderId="27" xfId="0" applyBorder="1">
      <alignment vertical="center"/>
    </xf>
    <xf numFmtId="0" fontId="0" fillId="0" borderId="28" xfId="0" applyBorder="1">
      <alignment vertical="center"/>
    </xf>
    <xf numFmtId="0" fontId="0" fillId="0" borderId="29" xfId="0" applyBorder="1">
      <alignment vertical="center"/>
    </xf>
    <xf numFmtId="0" fontId="0" fillId="0" borderId="30" xfId="0" applyBorder="1">
      <alignment vertical="center"/>
    </xf>
    <xf numFmtId="0" fontId="0" fillId="0" borderId="31" xfId="0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E73AD-3592-5F46-9987-3D4D9DC5C575}">
  <sheetPr>
    <pageSetUpPr fitToPage="1"/>
  </sheetPr>
  <dimension ref="A1:I56"/>
  <sheetViews>
    <sheetView tabSelected="1" workbookViewId="0">
      <selection activeCell="G22" sqref="G22"/>
    </sheetView>
  </sheetViews>
  <sheetFormatPr baseColWidth="10" defaultRowHeight="18"/>
  <cols>
    <col min="1" max="1" width="17.5703125" bestFit="1" customWidth="1"/>
    <col min="2" max="2" width="21.5703125" bestFit="1" customWidth="1"/>
    <col min="4" max="4" width="13.28515625" bestFit="1" customWidth="1"/>
    <col min="5" max="5" width="19.5703125" bestFit="1" customWidth="1"/>
    <col min="6" max="6" width="17.5703125" bestFit="1" customWidth="1"/>
    <col min="7" max="7" width="12.5703125" bestFit="1" customWidth="1"/>
    <col min="8" max="8" width="18.7109375" bestFit="1" customWidth="1"/>
  </cols>
  <sheetData>
    <row r="1" spans="1:9" ht="53" customHeight="1" thickTop="1" thickBot="1">
      <c r="A1" s="19"/>
      <c r="B1" s="20" t="s">
        <v>12</v>
      </c>
      <c r="C1" s="21" t="s">
        <v>13</v>
      </c>
      <c r="D1" s="21" t="s">
        <v>24</v>
      </c>
      <c r="E1" s="30" t="s">
        <v>26</v>
      </c>
      <c r="F1" s="22" t="s">
        <v>100</v>
      </c>
      <c r="G1" s="22" t="s">
        <v>99</v>
      </c>
      <c r="H1" s="22" t="s">
        <v>101</v>
      </c>
      <c r="I1" s="23" t="s">
        <v>102</v>
      </c>
    </row>
    <row r="2" spans="1:9" ht="19" thickBot="1">
      <c r="A2" s="24" t="s">
        <v>0</v>
      </c>
      <c r="B2" s="10"/>
      <c r="C2" s="7"/>
      <c r="D2" s="7">
        <f>SUM(D3+D9+D15+D21+D27+D33+D36+D42+D46+D51)</f>
        <v>58036</v>
      </c>
      <c r="E2" s="31">
        <f>AVERAGE(E3,E9,E15,E21,E27,E33,E36,E42,E46,E51)</f>
        <v>1.4884833333333334</v>
      </c>
      <c r="F2" s="7">
        <f>E2/2.262</f>
        <v>0.65803860890067789</v>
      </c>
      <c r="G2" s="7"/>
      <c r="H2" s="7"/>
      <c r="I2" s="8"/>
    </row>
    <row r="3" spans="1:9" ht="19" thickBot="1">
      <c r="A3" s="24" t="s">
        <v>1</v>
      </c>
      <c r="B3" s="10"/>
      <c r="C3" s="7"/>
      <c r="D3" s="7">
        <f>SUM(D4:D8)</f>
        <v>9038</v>
      </c>
      <c r="E3" s="31">
        <f>AVERAGE(E4:E8)</f>
        <v>1.294</v>
      </c>
      <c r="F3" s="7">
        <f t="shared" ref="F3:F55" si="0">E3/2.262</f>
        <v>0.57206012378426174</v>
      </c>
      <c r="G3" s="7">
        <v>30.19</v>
      </c>
      <c r="H3" s="7">
        <f>G3/48.14</f>
        <v>0.62712920648109682</v>
      </c>
      <c r="I3" s="29">
        <f>F3+H3</f>
        <v>1.1991893302653587</v>
      </c>
    </row>
    <row r="4" spans="1:9">
      <c r="A4" s="25"/>
      <c r="B4" s="11" t="s">
        <v>14</v>
      </c>
      <c r="C4" s="5" t="s">
        <v>19</v>
      </c>
      <c r="D4" s="5">
        <v>1500</v>
      </c>
      <c r="E4" s="32">
        <v>1.42</v>
      </c>
      <c r="F4" s="5">
        <f t="shared" si="0"/>
        <v>0.62776304155614493</v>
      </c>
      <c r="G4" s="5"/>
      <c r="H4" s="5"/>
      <c r="I4" s="6"/>
    </row>
    <row r="5" spans="1:9">
      <c r="A5" s="26"/>
      <c r="B5" s="12" t="s">
        <v>15</v>
      </c>
      <c r="C5" s="1" t="s">
        <v>20</v>
      </c>
      <c r="D5" s="1">
        <v>2140</v>
      </c>
      <c r="E5" s="33">
        <v>1.07</v>
      </c>
      <c r="F5" s="1">
        <f t="shared" si="0"/>
        <v>0.47303271441202477</v>
      </c>
      <c r="G5" s="1"/>
      <c r="H5" s="1"/>
      <c r="I5" s="2"/>
    </row>
    <row r="6" spans="1:9">
      <c r="A6" s="26"/>
      <c r="B6" s="12" t="s">
        <v>16</v>
      </c>
      <c r="C6" s="1" t="s">
        <v>21</v>
      </c>
      <c r="D6" s="1">
        <v>1354</v>
      </c>
      <c r="E6" s="33">
        <v>1.1399999999999999</v>
      </c>
      <c r="F6" s="1">
        <f t="shared" si="0"/>
        <v>0.50397877984084871</v>
      </c>
      <c r="G6" s="1"/>
      <c r="H6" s="1"/>
      <c r="I6" s="2"/>
    </row>
    <row r="7" spans="1:9">
      <c r="A7" s="26"/>
      <c r="B7" s="12" t="s">
        <v>17</v>
      </c>
      <c r="C7" s="1" t="s">
        <v>22</v>
      </c>
      <c r="D7" s="1">
        <v>2339</v>
      </c>
      <c r="E7" s="33">
        <v>1.51</v>
      </c>
      <c r="F7" s="1">
        <f t="shared" si="0"/>
        <v>0.66755083996463305</v>
      </c>
      <c r="G7" s="1"/>
      <c r="H7" s="1"/>
      <c r="I7" s="2"/>
    </row>
    <row r="8" spans="1:9" ht="19" thickBot="1">
      <c r="A8" s="27"/>
      <c r="B8" s="13" t="s">
        <v>18</v>
      </c>
      <c r="C8" s="3" t="s">
        <v>23</v>
      </c>
      <c r="D8" s="3">
        <v>1705</v>
      </c>
      <c r="E8" s="34">
        <v>1.33</v>
      </c>
      <c r="F8" s="3">
        <f t="shared" si="0"/>
        <v>0.58797524314765692</v>
      </c>
      <c r="G8" s="3"/>
      <c r="H8" s="3"/>
      <c r="I8" s="4"/>
    </row>
    <row r="9" spans="1:9" ht="19" thickBot="1">
      <c r="A9" s="24" t="s">
        <v>2</v>
      </c>
      <c r="B9" s="10"/>
      <c r="C9" s="7"/>
      <c r="D9" s="7">
        <f>SUM(D10:D14)</f>
        <v>6686</v>
      </c>
      <c r="E9" s="31">
        <v>1.94</v>
      </c>
      <c r="F9" s="7">
        <f t="shared" si="0"/>
        <v>0.85764809902740935</v>
      </c>
      <c r="G9" s="7">
        <v>65.12</v>
      </c>
      <c r="H9" s="7">
        <f>G9/48.14</f>
        <v>1.3527212297465725</v>
      </c>
      <c r="I9" s="29">
        <f>F9+H9</f>
        <v>2.2103693287739818</v>
      </c>
    </row>
    <row r="10" spans="1:9">
      <c r="A10" s="25"/>
      <c r="B10" s="11" t="s">
        <v>25</v>
      </c>
      <c r="C10" s="5" t="s">
        <v>27</v>
      </c>
      <c r="D10" s="5">
        <v>852</v>
      </c>
      <c r="E10" s="32">
        <v>1.53</v>
      </c>
      <c r="F10" s="5">
        <f t="shared" si="0"/>
        <v>0.67639257294429711</v>
      </c>
      <c r="G10" s="5"/>
      <c r="H10" s="5"/>
      <c r="I10" s="6"/>
    </row>
    <row r="11" spans="1:9">
      <c r="A11" s="26"/>
      <c r="B11" s="12" t="s">
        <v>28</v>
      </c>
      <c r="C11" s="1" t="s">
        <v>29</v>
      </c>
      <c r="D11" s="1">
        <v>878</v>
      </c>
      <c r="E11" s="33">
        <v>1.99</v>
      </c>
      <c r="F11" s="1">
        <f t="shared" si="0"/>
        <v>0.87975243147656945</v>
      </c>
      <c r="G11" s="1"/>
      <c r="H11" s="1"/>
      <c r="I11" s="2"/>
    </row>
    <row r="12" spans="1:9">
      <c r="A12" s="26"/>
      <c r="B12" s="12" t="s">
        <v>30</v>
      </c>
      <c r="C12" s="1" t="s">
        <v>31</v>
      </c>
      <c r="D12" s="1">
        <v>1191</v>
      </c>
      <c r="E12" s="33">
        <v>0.89</v>
      </c>
      <c r="F12" s="1">
        <f t="shared" si="0"/>
        <v>0.39345711759504864</v>
      </c>
      <c r="G12" s="1"/>
      <c r="H12" s="1"/>
      <c r="I12" s="2"/>
    </row>
    <row r="13" spans="1:9">
      <c r="A13" s="26"/>
      <c r="B13" s="12" t="s">
        <v>32</v>
      </c>
      <c r="C13" s="1" t="s">
        <v>33</v>
      </c>
      <c r="D13" s="1">
        <v>2152</v>
      </c>
      <c r="E13" s="33">
        <v>2.59</v>
      </c>
      <c r="F13" s="1">
        <f t="shared" si="0"/>
        <v>1.1450044208664898</v>
      </c>
      <c r="G13" s="1"/>
      <c r="H13" s="1"/>
      <c r="I13" s="2"/>
    </row>
    <row r="14" spans="1:9" ht="19" thickBot="1">
      <c r="A14" s="27"/>
      <c r="B14" s="13" t="s">
        <v>34</v>
      </c>
      <c r="C14" s="3" t="s">
        <v>35</v>
      </c>
      <c r="D14" s="3">
        <v>1613</v>
      </c>
      <c r="E14" s="34">
        <v>1.53</v>
      </c>
      <c r="F14" s="3">
        <f t="shared" si="0"/>
        <v>0.67639257294429711</v>
      </c>
      <c r="G14" s="3"/>
      <c r="H14" s="3"/>
      <c r="I14" s="4"/>
    </row>
    <row r="15" spans="1:9" ht="19" thickBot="1">
      <c r="A15" s="24" t="s">
        <v>3</v>
      </c>
      <c r="B15" s="10"/>
      <c r="C15" s="7"/>
      <c r="D15" s="7">
        <f>SUM(D16:D20)</f>
        <v>6970</v>
      </c>
      <c r="E15" s="31">
        <f>AVERAGE(E16:E20)</f>
        <v>1.7259999999999998</v>
      </c>
      <c r="F15" s="7">
        <f t="shared" si="0"/>
        <v>0.76304155614500435</v>
      </c>
      <c r="G15" s="7">
        <v>37.909999999999997</v>
      </c>
      <c r="H15" s="7">
        <f>G15/48.14</f>
        <v>0.78749480681346062</v>
      </c>
      <c r="I15" s="29">
        <f>F15+H15</f>
        <v>1.550536362958465</v>
      </c>
    </row>
    <row r="16" spans="1:9">
      <c r="A16" s="25"/>
      <c r="B16" s="11" t="s">
        <v>36</v>
      </c>
      <c r="C16" s="5" t="s">
        <v>41</v>
      </c>
      <c r="D16" s="5">
        <v>1701</v>
      </c>
      <c r="E16" s="32">
        <v>1.62</v>
      </c>
      <c r="F16" s="5">
        <f t="shared" si="0"/>
        <v>0.71618037135278523</v>
      </c>
      <c r="G16" s="5"/>
      <c r="H16" s="5"/>
      <c r="I16" s="6"/>
    </row>
    <row r="17" spans="1:9">
      <c r="A17" s="26"/>
      <c r="B17" s="12" t="s">
        <v>37</v>
      </c>
      <c r="C17" s="1" t="s">
        <v>42</v>
      </c>
      <c r="D17" s="1">
        <v>1474</v>
      </c>
      <c r="E17" s="33">
        <v>1.94</v>
      </c>
      <c r="F17" s="1">
        <f t="shared" si="0"/>
        <v>0.85764809902740935</v>
      </c>
      <c r="G17" s="1"/>
      <c r="H17" s="1"/>
      <c r="I17" s="2"/>
    </row>
    <row r="18" spans="1:9">
      <c r="A18" s="26"/>
      <c r="B18" s="12" t="s">
        <v>40</v>
      </c>
      <c r="C18" s="1" t="s">
        <v>45</v>
      </c>
      <c r="D18" s="1">
        <v>1333</v>
      </c>
      <c r="E18" s="33">
        <v>2.14</v>
      </c>
      <c r="F18" s="1">
        <f t="shared" si="0"/>
        <v>0.94606542882404954</v>
      </c>
      <c r="G18" s="1"/>
      <c r="H18" s="1"/>
      <c r="I18" s="2"/>
    </row>
    <row r="19" spans="1:9">
      <c r="A19" s="26"/>
      <c r="B19" s="12" t="s">
        <v>38</v>
      </c>
      <c r="C19" s="1" t="s">
        <v>43</v>
      </c>
      <c r="D19" s="1">
        <v>1168</v>
      </c>
      <c r="E19" s="33">
        <v>1.47</v>
      </c>
      <c r="F19" s="1">
        <f t="shared" si="0"/>
        <v>0.64986737400530503</v>
      </c>
      <c r="G19" s="1"/>
      <c r="H19" s="1"/>
      <c r="I19" s="2"/>
    </row>
    <row r="20" spans="1:9" ht="19" thickBot="1">
      <c r="A20" s="27"/>
      <c r="B20" s="13" t="s">
        <v>39</v>
      </c>
      <c r="C20" s="3" t="s">
        <v>44</v>
      </c>
      <c r="D20" s="3">
        <v>1294</v>
      </c>
      <c r="E20" s="34">
        <v>1.46</v>
      </c>
      <c r="F20" s="3">
        <f t="shared" si="0"/>
        <v>0.64544650751547306</v>
      </c>
      <c r="G20" s="3"/>
      <c r="H20" s="3"/>
      <c r="I20" s="4"/>
    </row>
    <row r="21" spans="1:9" ht="19" thickBot="1">
      <c r="A21" s="24" t="s">
        <v>4</v>
      </c>
      <c r="B21" s="10"/>
      <c r="C21" s="7"/>
      <c r="D21" s="7">
        <f>SUM(D22:D26)</f>
        <v>6931</v>
      </c>
      <c r="E21" s="31">
        <f>AVERAGE(E22:E26)</f>
        <v>2.262</v>
      </c>
      <c r="F21" s="7">
        <f t="shared" si="0"/>
        <v>1</v>
      </c>
      <c r="G21" s="7">
        <v>48.14</v>
      </c>
      <c r="H21" s="7">
        <f>G21/48.14</f>
        <v>1</v>
      </c>
      <c r="I21" s="29">
        <f>F21+H21</f>
        <v>2</v>
      </c>
    </row>
    <row r="22" spans="1:9">
      <c r="A22" s="25"/>
      <c r="B22" s="11" t="s">
        <v>74</v>
      </c>
      <c r="C22" s="5" t="s">
        <v>79</v>
      </c>
      <c r="D22" s="5">
        <v>1569</v>
      </c>
      <c r="E22" s="32">
        <v>1.95</v>
      </c>
      <c r="F22" s="5">
        <f t="shared" si="0"/>
        <v>0.86206896551724133</v>
      </c>
      <c r="G22" s="5"/>
      <c r="H22" s="5"/>
      <c r="I22" s="6"/>
    </row>
    <row r="23" spans="1:9">
      <c r="A23" s="26"/>
      <c r="B23" s="12" t="s">
        <v>75</v>
      </c>
      <c r="C23" s="1" t="s">
        <v>80</v>
      </c>
      <c r="D23" s="1">
        <v>1354</v>
      </c>
      <c r="E23" s="33">
        <v>1.62</v>
      </c>
      <c r="F23" s="1">
        <f t="shared" si="0"/>
        <v>0.71618037135278523</v>
      </c>
      <c r="G23" s="1"/>
      <c r="H23" s="1"/>
      <c r="I23" s="2"/>
    </row>
    <row r="24" spans="1:9">
      <c r="A24" s="26"/>
      <c r="B24" s="12" t="s">
        <v>77</v>
      </c>
      <c r="C24" s="1" t="s">
        <v>81</v>
      </c>
      <c r="D24" s="1">
        <v>1558</v>
      </c>
      <c r="E24" s="33">
        <v>2.0699999999999998</v>
      </c>
      <c r="F24" s="1">
        <f t="shared" si="0"/>
        <v>0.91511936339522537</v>
      </c>
      <c r="G24" s="1"/>
      <c r="H24" s="1"/>
      <c r="I24" s="2"/>
    </row>
    <row r="25" spans="1:9">
      <c r="A25" s="26"/>
      <c r="B25" s="12" t="s">
        <v>76</v>
      </c>
      <c r="C25" s="1" t="s">
        <v>82</v>
      </c>
      <c r="D25" s="1">
        <v>1622</v>
      </c>
      <c r="E25" s="33">
        <v>3.19</v>
      </c>
      <c r="F25" s="1">
        <f t="shared" si="0"/>
        <v>1.4102564102564101</v>
      </c>
      <c r="G25" s="1"/>
      <c r="H25" s="1"/>
      <c r="I25" s="2"/>
    </row>
    <row r="26" spans="1:9" ht="19" thickBot="1">
      <c r="A26" s="27"/>
      <c r="B26" s="13" t="s">
        <v>78</v>
      </c>
      <c r="C26" s="3" t="s">
        <v>83</v>
      </c>
      <c r="D26" s="3">
        <v>828</v>
      </c>
      <c r="E26" s="34">
        <v>2.48</v>
      </c>
      <c r="F26" s="3">
        <f t="shared" si="0"/>
        <v>1.0963748894783378</v>
      </c>
      <c r="G26" s="3"/>
      <c r="H26" s="3"/>
      <c r="I26" s="4"/>
    </row>
    <row r="27" spans="1:9" ht="19" thickBot="1">
      <c r="A27" s="24" t="s">
        <v>5</v>
      </c>
      <c r="B27" s="10"/>
      <c r="C27" s="7"/>
      <c r="D27" s="7">
        <f>SUM(D28:D32)</f>
        <v>5569</v>
      </c>
      <c r="E27" s="31">
        <f>AVERAGE(E28:E32)</f>
        <v>1.29</v>
      </c>
      <c r="F27" s="7">
        <f t="shared" si="0"/>
        <v>0.57029177718832891</v>
      </c>
      <c r="G27" s="7">
        <v>44.17</v>
      </c>
      <c r="H27" s="7">
        <f>G27/48.14</f>
        <v>0.91753219775654349</v>
      </c>
      <c r="I27" s="29">
        <f>F27+H27</f>
        <v>1.4878239749448725</v>
      </c>
    </row>
    <row r="28" spans="1:9">
      <c r="A28" s="25"/>
      <c r="B28" s="11" t="s">
        <v>46</v>
      </c>
      <c r="C28" s="5" t="s">
        <v>51</v>
      </c>
      <c r="D28" s="5">
        <v>1128</v>
      </c>
      <c r="E28" s="32">
        <v>1.45</v>
      </c>
      <c r="F28" s="5">
        <f t="shared" si="0"/>
        <v>0.64102564102564097</v>
      </c>
      <c r="G28" s="5"/>
      <c r="H28" s="5"/>
      <c r="I28" s="6"/>
    </row>
    <row r="29" spans="1:9">
      <c r="A29" s="26"/>
      <c r="B29" s="12" t="s">
        <v>47</v>
      </c>
      <c r="C29" s="1" t="s">
        <v>52</v>
      </c>
      <c r="D29" s="1">
        <v>1659</v>
      </c>
      <c r="E29" s="33">
        <v>1.1299999999999999</v>
      </c>
      <c r="F29" s="1">
        <f t="shared" si="0"/>
        <v>0.49955791335101674</v>
      </c>
      <c r="G29" s="1"/>
      <c r="H29" s="1"/>
      <c r="I29" s="2"/>
    </row>
    <row r="30" spans="1:9">
      <c r="A30" s="26"/>
      <c r="B30" s="12" t="s">
        <v>48</v>
      </c>
      <c r="C30" s="1" t="s">
        <v>53</v>
      </c>
      <c r="D30" s="1">
        <v>681</v>
      </c>
      <c r="E30" s="33">
        <v>1.23</v>
      </c>
      <c r="F30" s="1">
        <f t="shared" si="0"/>
        <v>0.54376657824933683</v>
      </c>
      <c r="G30" s="1"/>
      <c r="H30" s="1"/>
      <c r="I30" s="2"/>
    </row>
    <row r="31" spans="1:9">
      <c r="A31" s="26"/>
      <c r="B31" s="12" t="s">
        <v>49</v>
      </c>
      <c r="C31" s="1" t="s">
        <v>54</v>
      </c>
      <c r="D31" s="1">
        <v>1107</v>
      </c>
      <c r="E31" s="33">
        <v>1.4</v>
      </c>
      <c r="F31" s="1">
        <f t="shared" si="0"/>
        <v>0.61892130857648098</v>
      </c>
      <c r="G31" s="1"/>
      <c r="H31" s="1"/>
      <c r="I31" s="2"/>
    </row>
    <row r="32" spans="1:9" ht="19" thickBot="1">
      <c r="A32" s="27"/>
      <c r="B32" s="13" t="s">
        <v>50</v>
      </c>
      <c r="C32" s="3" t="s">
        <v>55</v>
      </c>
      <c r="D32" s="3">
        <v>994</v>
      </c>
      <c r="E32" s="34">
        <v>1.24</v>
      </c>
      <c r="F32" s="3">
        <f t="shared" si="0"/>
        <v>0.54818744473916892</v>
      </c>
      <c r="G32" s="3"/>
      <c r="H32" s="3"/>
      <c r="I32" s="4"/>
    </row>
    <row r="33" spans="1:9" ht="19" thickBot="1">
      <c r="A33" s="24" t="s">
        <v>6</v>
      </c>
      <c r="B33" s="10"/>
      <c r="C33" s="7"/>
      <c r="D33" s="7">
        <f>SUM(D34:D35)</f>
        <v>1994</v>
      </c>
      <c r="E33" s="31">
        <f>AVERAGE(E34:E35)</f>
        <v>1.075</v>
      </c>
      <c r="F33" s="7">
        <f t="shared" si="0"/>
        <v>0.47524314765694076</v>
      </c>
      <c r="G33" s="7">
        <v>71.14</v>
      </c>
      <c r="H33" s="7">
        <f>G33/48.14</f>
        <v>1.4777731616119651</v>
      </c>
      <c r="I33" s="29">
        <f>F33+H33</f>
        <v>1.9530163092689059</v>
      </c>
    </row>
    <row r="34" spans="1:9">
      <c r="A34" s="25"/>
      <c r="B34" s="11" t="s">
        <v>70</v>
      </c>
      <c r="C34" s="5" t="s">
        <v>71</v>
      </c>
      <c r="D34" s="5">
        <v>1098</v>
      </c>
      <c r="E34" s="32">
        <v>1</v>
      </c>
      <c r="F34" s="5">
        <f t="shared" si="0"/>
        <v>0.44208664898320071</v>
      </c>
      <c r="G34" s="5"/>
      <c r="H34" s="5"/>
      <c r="I34" s="6"/>
    </row>
    <row r="35" spans="1:9" ht="19" thickBot="1">
      <c r="A35" s="27"/>
      <c r="B35" s="13" t="s">
        <v>72</v>
      </c>
      <c r="C35" s="3" t="s">
        <v>73</v>
      </c>
      <c r="D35" s="3">
        <v>896</v>
      </c>
      <c r="E35" s="34">
        <v>1.1499999999999999</v>
      </c>
      <c r="F35" s="3">
        <f t="shared" si="0"/>
        <v>0.5083996463306808</v>
      </c>
      <c r="G35" s="3"/>
      <c r="H35" s="3"/>
      <c r="I35" s="4"/>
    </row>
    <row r="36" spans="1:9" ht="19" thickBot="1">
      <c r="A36" s="24" t="s">
        <v>7</v>
      </c>
      <c r="B36" s="10"/>
      <c r="C36" s="7"/>
      <c r="D36" s="7">
        <f>SUM(D37:D41)</f>
        <v>6645</v>
      </c>
      <c r="E36" s="31">
        <f>AVERAGE(E37:E41)</f>
        <v>1.012</v>
      </c>
      <c r="F36" s="7">
        <f t="shared" si="0"/>
        <v>0.44739168877099911</v>
      </c>
      <c r="G36" s="7">
        <v>38.49</v>
      </c>
      <c r="H36" s="7">
        <f>G36/48.14</f>
        <v>0.79954299958454511</v>
      </c>
      <c r="I36" s="29">
        <f>F36+H36</f>
        <v>1.2469346883555441</v>
      </c>
    </row>
    <row r="37" spans="1:9">
      <c r="A37" s="25"/>
      <c r="B37" s="11" t="s">
        <v>84</v>
      </c>
      <c r="C37" s="5" t="s">
        <v>89</v>
      </c>
      <c r="D37" s="5">
        <v>1629</v>
      </c>
      <c r="E37" s="32">
        <v>0.88</v>
      </c>
      <c r="F37" s="5">
        <f t="shared" si="0"/>
        <v>0.38903625110521661</v>
      </c>
      <c r="G37" s="5"/>
      <c r="H37" s="5"/>
      <c r="I37" s="6"/>
    </row>
    <row r="38" spans="1:9">
      <c r="A38" s="26"/>
      <c r="B38" s="12" t="s">
        <v>87</v>
      </c>
      <c r="C38" s="1" t="s">
        <v>90</v>
      </c>
      <c r="D38" s="1">
        <v>1107</v>
      </c>
      <c r="E38" s="33">
        <v>1.37</v>
      </c>
      <c r="F38" s="1">
        <f t="shared" si="0"/>
        <v>0.60565870910698505</v>
      </c>
      <c r="G38" s="1"/>
      <c r="H38" s="1"/>
      <c r="I38" s="2"/>
    </row>
    <row r="39" spans="1:9">
      <c r="A39" s="26"/>
      <c r="B39" s="12" t="s">
        <v>85</v>
      </c>
      <c r="C39" s="1" t="s">
        <v>91</v>
      </c>
      <c r="D39" s="1">
        <v>1463</v>
      </c>
      <c r="E39" s="33">
        <v>0.81</v>
      </c>
      <c r="F39" s="1">
        <f t="shared" si="0"/>
        <v>0.35809018567639261</v>
      </c>
      <c r="G39" s="1"/>
      <c r="H39" s="1"/>
      <c r="I39" s="2"/>
    </row>
    <row r="40" spans="1:9">
      <c r="A40" s="26"/>
      <c r="B40" s="12" t="s">
        <v>86</v>
      </c>
      <c r="C40" s="1" t="s">
        <v>92</v>
      </c>
      <c r="D40" s="1">
        <v>578</v>
      </c>
      <c r="E40" s="33">
        <v>1</v>
      </c>
      <c r="F40" s="1">
        <f t="shared" si="0"/>
        <v>0.44208664898320071</v>
      </c>
      <c r="G40" s="1"/>
      <c r="H40" s="1"/>
      <c r="I40" s="2"/>
    </row>
    <row r="41" spans="1:9" ht="19" thickBot="1">
      <c r="A41" s="27"/>
      <c r="B41" s="13" t="s">
        <v>88</v>
      </c>
      <c r="C41" s="3" t="s">
        <v>93</v>
      </c>
      <c r="D41" s="3">
        <v>1868</v>
      </c>
      <c r="E41" s="34">
        <v>1</v>
      </c>
      <c r="F41" s="3">
        <f t="shared" si="0"/>
        <v>0.44208664898320071</v>
      </c>
      <c r="G41" s="3"/>
      <c r="H41" s="3"/>
      <c r="I41" s="4"/>
    </row>
    <row r="42" spans="1:9" ht="19" thickBot="1">
      <c r="A42" s="24" t="s">
        <v>8</v>
      </c>
      <c r="B42" s="10"/>
      <c r="C42" s="7"/>
      <c r="D42" s="7">
        <f>SUM(D43:D45)</f>
        <v>4432</v>
      </c>
      <c r="E42" s="31">
        <f>AVERAGE(E43:E45)</f>
        <v>1.3766666666666667</v>
      </c>
      <c r="F42" s="7">
        <f t="shared" si="0"/>
        <v>0.60860595343353963</v>
      </c>
      <c r="G42" s="7">
        <v>35.61</v>
      </c>
      <c r="H42" s="7">
        <f>G42/48.14</f>
        <v>0.73971749065226422</v>
      </c>
      <c r="I42" s="29">
        <f>F42+H42</f>
        <v>1.3483234440858038</v>
      </c>
    </row>
    <row r="43" spans="1:9">
      <c r="A43" s="25"/>
      <c r="B43" s="11" t="s">
        <v>56</v>
      </c>
      <c r="C43" s="5" t="s">
        <v>59</v>
      </c>
      <c r="D43" s="5">
        <v>1393</v>
      </c>
      <c r="E43" s="32">
        <v>1.1299999999999999</v>
      </c>
      <c r="F43" s="5">
        <f t="shared" si="0"/>
        <v>0.49955791335101674</v>
      </c>
      <c r="G43" s="5"/>
      <c r="H43" s="5"/>
      <c r="I43" s="6"/>
    </row>
    <row r="44" spans="1:9">
      <c r="A44" s="26"/>
      <c r="B44" s="12" t="s">
        <v>57</v>
      </c>
      <c r="C44" s="1" t="s">
        <v>60</v>
      </c>
      <c r="D44" s="1">
        <v>1794</v>
      </c>
      <c r="E44" s="33">
        <v>1.42</v>
      </c>
      <c r="F44" s="1">
        <f t="shared" si="0"/>
        <v>0.62776304155614493</v>
      </c>
      <c r="G44" s="1"/>
      <c r="H44" s="1"/>
      <c r="I44" s="2"/>
    </row>
    <row r="45" spans="1:9" ht="19" thickBot="1">
      <c r="A45" s="27"/>
      <c r="B45" s="13" t="s">
        <v>58</v>
      </c>
      <c r="C45" s="3" t="s">
        <v>61</v>
      </c>
      <c r="D45" s="3">
        <v>1245</v>
      </c>
      <c r="E45" s="34">
        <v>1.58</v>
      </c>
      <c r="F45" s="3">
        <f t="shared" si="0"/>
        <v>0.6984969053934571</v>
      </c>
      <c r="G45" s="3"/>
      <c r="H45" s="3"/>
      <c r="I45" s="4"/>
    </row>
    <row r="46" spans="1:9" ht="19" thickBot="1">
      <c r="A46" s="24" t="s">
        <v>9</v>
      </c>
      <c r="B46" s="10"/>
      <c r="C46" s="7"/>
      <c r="D46" s="7">
        <f>SUM(D47:D50)</f>
        <v>5762</v>
      </c>
      <c r="E46" s="31">
        <f>AVERAGE(E47:E50)</f>
        <v>1.2725</v>
      </c>
      <c r="F46" s="7">
        <f t="shared" si="0"/>
        <v>0.56255526083112284</v>
      </c>
      <c r="G46" s="7">
        <v>50.55</v>
      </c>
      <c r="H46" s="7">
        <f>G46/48.14</f>
        <v>1.050062318238471</v>
      </c>
      <c r="I46" s="29">
        <f>F46+H46</f>
        <v>1.6126175790695938</v>
      </c>
    </row>
    <row r="47" spans="1:9">
      <c r="A47" s="25"/>
      <c r="B47" s="11" t="s">
        <v>62</v>
      </c>
      <c r="C47" s="5" t="s">
        <v>63</v>
      </c>
      <c r="D47" s="5">
        <v>1508</v>
      </c>
      <c r="E47" s="32">
        <v>1.42</v>
      </c>
      <c r="F47" s="5">
        <f t="shared" si="0"/>
        <v>0.62776304155614493</v>
      </c>
      <c r="G47" s="5"/>
      <c r="H47" s="5"/>
      <c r="I47" s="6"/>
    </row>
    <row r="48" spans="1:9">
      <c r="A48" s="26"/>
      <c r="B48" s="12" t="s">
        <v>65</v>
      </c>
      <c r="C48" s="1" t="s">
        <v>64</v>
      </c>
      <c r="D48" s="1">
        <v>1405</v>
      </c>
      <c r="E48" s="33">
        <v>0.64</v>
      </c>
      <c r="F48" s="1">
        <f t="shared" si="0"/>
        <v>0.28293545534924847</v>
      </c>
      <c r="G48" s="1"/>
      <c r="H48" s="1"/>
      <c r="I48" s="2"/>
    </row>
    <row r="49" spans="1:9">
      <c r="A49" s="26"/>
      <c r="B49" s="12" t="s">
        <v>66</v>
      </c>
      <c r="C49" s="1" t="s">
        <v>67</v>
      </c>
      <c r="D49" s="1">
        <v>1405</v>
      </c>
      <c r="E49" s="33">
        <v>0.64</v>
      </c>
      <c r="F49" s="1">
        <f t="shared" si="0"/>
        <v>0.28293545534924847</v>
      </c>
      <c r="G49" s="1"/>
      <c r="H49" s="1"/>
      <c r="I49" s="2"/>
    </row>
    <row r="50" spans="1:9" ht="19" thickBot="1">
      <c r="A50" s="26"/>
      <c r="B50" s="12" t="s">
        <v>68</v>
      </c>
      <c r="C50" s="1" t="s">
        <v>69</v>
      </c>
      <c r="D50" s="1">
        <v>1444</v>
      </c>
      <c r="E50" s="33">
        <v>2.39</v>
      </c>
      <c r="F50" s="3">
        <f t="shared" si="0"/>
        <v>1.0565870910698498</v>
      </c>
      <c r="G50" s="3"/>
      <c r="H50" s="3"/>
      <c r="I50" s="4"/>
    </row>
    <row r="51" spans="1:9" ht="19" thickBot="1">
      <c r="A51" s="24" t="s">
        <v>10</v>
      </c>
      <c r="B51" s="10"/>
      <c r="C51" s="7"/>
      <c r="D51" s="7">
        <f>SUM(D52:D54)</f>
        <v>4009</v>
      </c>
      <c r="E51" s="31">
        <f>AVERAGE(E52:E54)</f>
        <v>1.6366666666666667</v>
      </c>
      <c r="F51" s="7">
        <f t="shared" si="0"/>
        <v>0.72354848216917189</v>
      </c>
      <c r="G51" s="7">
        <v>45.39</v>
      </c>
      <c r="H51" s="7">
        <f>G51/48.14</f>
        <v>0.94287494806813466</v>
      </c>
      <c r="I51" s="29">
        <f>F51+H51</f>
        <v>1.6664234302373067</v>
      </c>
    </row>
    <row r="52" spans="1:9">
      <c r="A52" s="25"/>
      <c r="B52" s="11" t="s">
        <v>94</v>
      </c>
      <c r="C52" s="5" t="s">
        <v>103</v>
      </c>
      <c r="D52" s="5">
        <v>685</v>
      </c>
      <c r="E52" s="32">
        <v>2.6</v>
      </c>
      <c r="F52" s="5">
        <f t="shared" si="0"/>
        <v>1.1494252873563218</v>
      </c>
      <c r="G52" s="5"/>
      <c r="H52" s="5"/>
      <c r="I52" s="6"/>
    </row>
    <row r="53" spans="1:9">
      <c r="A53" s="26"/>
      <c r="B53" s="12" t="s">
        <v>95</v>
      </c>
      <c r="C53" s="1" t="s">
        <v>104</v>
      </c>
      <c r="D53" s="1">
        <v>1781</v>
      </c>
      <c r="E53" s="33">
        <v>1.32</v>
      </c>
      <c r="F53" s="1">
        <f t="shared" si="0"/>
        <v>0.58355437665782495</v>
      </c>
      <c r="G53" s="1"/>
      <c r="H53" s="1"/>
      <c r="I53" s="2"/>
    </row>
    <row r="54" spans="1:9" ht="19" thickBot="1">
      <c r="A54" s="27"/>
      <c r="B54" s="13" t="s">
        <v>96</v>
      </c>
      <c r="C54" s="3" t="s">
        <v>105</v>
      </c>
      <c r="D54" s="3">
        <v>1543</v>
      </c>
      <c r="E54" s="34">
        <v>0.99</v>
      </c>
      <c r="F54" s="1">
        <f t="shared" si="0"/>
        <v>0.43766578249336868</v>
      </c>
      <c r="G54" s="1"/>
      <c r="H54" s="1"/>
      <c r="I54" s="2"/>
    </row>
    <row r="55" spans="1:9" ht="19" thickBot="1">
      <c r="A55" s="28" t="s">
        <v>11</v>
      </c>
      <c r="B55" s="14" t="s">
        <v>97</v>
      </c>
      <c r="C55" s="9" t="s">
        <v>98</v>
      </c>
      <c r="D55" s="9">
        <v>998</v>
      </c>
      <c r="E55" s="35">
        <v>8.49</v>
      </c>
      <c r="F55" s="17">
        <f t="shared" si="0"/>
        <v>3.7533156498673739</v>
      </c>
      <c r="G55" s="17"/>
      <c r="H55" s="17"/>
      <c r="I55" s="18"/>
    </row>
    <row r="56" spans="1:9" ht="19" thickTop="1">
      <c r="A56" s="15"/>
      <c r="B56" s="16"/>
      <c r="C56" s="16"/>
      <c r="D56" s="16"/>
      <c r="E56" s="16"/>
    </row>
  </sheetData>
  <phoneticPr fontId="1" type="noConversion"/>
  <pageMargins left="0.25" right="0.25" top="0.75" bottom="0.75" header="0.3" footer="0.3"/>
  <pageSetup paperSize="9" scale="55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황정연</dc:creator>
  <cp:lastModifiedBy>황정연</cp:lastModifiedBy>
  <cp:lastPrinted>2021-12-16T15:02:32Z</cp:lastPrinted>
  <dcterms:created xsi:type="dcterms:W3CDTF">2021-12-13T06:30:37Z</dcterms:created>
  <dcterms:modified xsi:type="dcterms:W3CDTF">2021-12-16T15:48:54Z</dcterms:modified>
</cp:coreProperties>
</file>